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0" yWindow="825" windowWidth="6480" windowHeight="7935" tabRatio="913"/>
  </bookViews>
  <sheets>
    <sheet name="Standings" sheetId="12" r:id="rId1"/>
    <sheet name="AwayAvgs" sheetId="9" r:id="rId2"/>
    <sheet name="OverallAvgs" sheetId="8" r:id="rId3"/>
    <sheet name="1" sheetId="49" r:id="rId4"/>
    <sheet name="2" sheetId="50" r:id="rId5"/>
    <sheet name="3" sheetId="51" r:id="rId6"/>
    <sheet name="4" sheetId="52" r:id="rId7"/>
    <sheet name="5" sheetId="53" r:id="rId8"/>
    <sheet name="6" sheetId="54" r:id="rId9"/>
    <sheet name="7" sheetId="55" r:id="rId10"/>
    <sheet name="8" sheetId="56" r:id="rId11"/>
    <sheet name="9" sheetId="57" r:id="rId12"/>
    <sheet name="10" sheetId="58" r:id="rId13"/>
    <sheet name="11" sheetId="59" r:id="rId14"/>
    <sheet name="12" sheetId="60" r:id="rId15"/>
    <sheet name="13" sheetId="61" r:id="rId16"/>
    <sheet name="14" sheetId="62" r:id="rId17"/>
    <sheet name="15" sheetId="63" r:id="rId18"/>
    <sheet name="16" sheetId="64" r:id="rId19"/>
    <sheet name="17" sheetId="65" r:id="rId20"/>
    <sheet name="18" sheetId="66" r:id="rId21"/>
    <sheet name="19" sheetId="67" r:id="rId22"/>
    <sheet name="20" sheetId="68" r:id="rId23"/>
    <sheet name="21" sheetId="69" r:id="rId24"/>
    <sheet name="22" sheetId="70" r:id="rId25"/>
    <sheet name="23" sheetId="71" r:id="rId26"/>
    <sheet name="24" sheetId="72" r:id="rId27"/>
    <sheet name="25" sheetId="73" r:id="rId28"/>
    <sheet name="26" sheetId="74" r:id="rId29"/>
    <sheet name="27" sheetId="75" r:id="rId30"/>
    <sheet name="Weekly" sheetId="11" r:id="rId31"/>
    <sheet name="Rosters" sheetId="47" r:id="rId32"/>
    <sheet name="Payouts" sheetId="48" r:id="rId33"/>
    <sheet name="Schedule" sheetId="6" r:id="rId34"/>
    <sheet name="Rules" sheetId="4" r:id="rId35"/>
  </sheets>
  <definedNames>
    <definedName name="_xlnm.Print_Area" localSheetId="4">'2'!$A$1:$K$58</definedName>
    <definedName name="_xlnm.Print_Area" localSheetId="31">Rosters!$A:$L</definedName>
  </definedNames>
  <calcPr calcId="145621" fullCalcOnLoad="1"/>
</workbook>
</file>

<file path=xl/calcChain.xml><?xml version="1.0" encoding="utf-8"?>
<calcChain xmlns="http://schemas.openxmlformats.org/spreadsheetml/2006/main">
  <c r="AS126" i="8" l="1"/>
  <c r="AT126" i="8"/>
  <c r="AV126" i="8"/>
  <c r="AX126" i="8"/>
  <c r="AY126" i="8"/>
  <c r="K34" i="12"/>
  <c r="L34" i="12"/>
  <c r="M34" i="12"/>
  <c r="O34" i="12"/>
  <c r="G51" i="75"/>
  <c r="J49" i="75"/>
  <c r="I49" i="75"/>
  <c r="H49" i="75"/>
  <c r="D49" i="75"/>
  <c r="C49" i="75"/>
  <c r="B49" i="75"/>
  <c r="K48" i="75"/>
  <c r="E48" i="75"/>
  <c r="K47" i="75"/>
  <c r="E47" i="75"/>
  <c r="K46" i="75"/>
  <c r="E46" i="75"/>
  <c r="K45" i="75"/>
  <c r="E45" i="75"/>
  <c r="K44" i="75"/>
  <c r="K49" i="75"/>
  <c r="E44" i="75"/>
  <c r="J42" i="75"/>
  <c r="I42" i="75"/>
  <c r="H42" i="75"/>
  <c r="D42" i="75"/>
  <c r="C42" i="75"/>
  <c r="B42" i="75"/>
  <c r="K41" i="75"/>
  <c r="E41" i="75"/>
  <c r="K40" i="75"/>
  <c r="E40" i="75"/>
  <c r="K39" i="75"/>
  <c r="E39" i="75"/>
  <c r="K38" i="75"/>
  <c r="E38" i="75"/>
  <c r="K37" i="75"/>
  <c r="E37" i="75"/>
  <c r="J35" i="75"/>
  <c r="I35" i="75"/>
  <c r="H35" i="75"/>
  <c r="D35" i="75"/>
  <c r="C35" i="75"/>
  <c r="B35" i="75"/>
  <c r="K34" i="75"/>
  <c r="E34" i="75"/>
  <c r="K33" i="75"/>
  <c r="E33" i="75"/>
  <c r="K32" i="75"/>
  <c r="E32" i="75"/>
  <c r="K31" i="75"/>
  <c r="E31" i="75"/>
  <c r="K30" i="75"/>
  <c r="E30" i="75"/>
  <c r="J28" i="75"/>
  <c r="I28" i="75"/>
  <c r="H28" i="75"/>
  <c r="D28" i="75"/>
  <c r="C28" i="75"/>
  <c r="B28" i="75"/>
  <c r="K27" i="75"/>
  <c r="E27" i="75"/>
  <c r="K26" i="75"/>
  <c r="E26" i="75"/>
  <c r="K25" i="75"/>
  <c r="E25" i="75"/>
  <c r="K24" i="75"/>
  <c r="E24" i="75"/>
  <c r="K23" i="75"/>
  <c r="E23" i="75"/>
  <c r="J21" i="75"/>
  <c r="I21" i="75"/>
  <c r="H21" i="75"/>
  <c r="D21" i="75"/>
  <c r="C21" i="75"/>
  <c r="B21" i="75"/>
  <c r="K20" i="75"/>
  <c r="E20" i="75"/>
  <c r="K19" i="75"/>
  <c r="E19" i="75"/>
  <c r="K18" i="75"/>
  <c r="E18" i="75"/>
  <c r="K17" i="75"/>
  <c r="E17" i="75"/>
  <c r="K16" i="75"/>
  <c r="E16" i="75"/>
  <c r="J14" i="75"/>
  <c r="I14" i="75"/>
  <c r="H14" i="75"/>
  <c r="D14" i="75"/>
  <c r="C14" i="75"/>
  <c r="B14" i="75"/>
  <c r="K13" i="75"/>
  <c r="E13" i="75"/>
  <c r="K12" i="75"/>
  <c r="E12" i="75"/>
  <c r="K11" i="75"/>
  <c r="E11" i="75"/>
  <c r="K10" i="75"/>
  <c r="E10" i="75"/>
  <c r="K9" i="75"/>
  <c r="E9" i="75"/>
  <c r="J7" i="75"/>
  <c r="I7" i="75"/>
  <c r="H7" i="75"/>
  <c r="D7" i="75"/>
  <c r="C7" i="75"/>
  <c r="B7" i="75"/>
  <c r="K6" i="75"/>
  <c r="E6" i="75"/>
  <c r="K5" i="75"/>
  <c r="E5" i="75"/>
  <c r="K4" i="75"/>
  <c r="E4" i="75"/>
  <c r="K3" i="75"/>
  <c r="E3" i="75"/>
  <c r="K2" i="75"/>
  <c r="E2" i="75"/>
  <c r="AS9" i="8"/>
  <c r="AT9" i="8"/>
  <c r="AV9" i="8"/>
  <c r="AX9" i="8"/>
  <c r="AY9" i="8"/>
  <c r="K35" i="12"/>
  <c r="L35" i="12"/>
  <c r="E30" i="74"/>
  <c r="E31" i="74"/>
  <c r="E32" i="74"/>
  <c r="E33" i="74"/>
  <c r="E34" i="74"/>
  <c r="K30" i="74"/>
  <c r="K31" i="74"/>
  <c r="K32" i="74"/>
  <c r="K33" i="74"/>
  <c r="K34" i="74"/>
  <c r="G51" i="74"/>
  <c r="J49" i="74"/>
  <c r="I49" i="74"/>
  <c r="H49" i="74"/>
  <c r="D49" i="74"/>
  <c r="C49" i="74"/>
  <c r="B49" i="74"/>
  <c r="E49" i="74"/>
  <c r="K48" i="74"/>
  <c r="E48" i="74"/>
  <c r="K47" i="74"/>
  <c r="E47" i="74"/>
  <c r="K46" i="74"/>
  <c r="E46" i="74"/>
  <c r="K45" i="74"/>
  <c r="E45" i="74"/>
  <c r="K44" i="74"/>
  <c r="K49" i="74"/>
  <c r="E44" i="74"/>
  <c r="J42" i="74"/>
  <c r="I42" i="74"/>
  <c r="H42" i="74"/>
  <c r="D42" i="74"/>
  <c r="C42" i="74"/>
  <c r="B42" i="74"/>
  <c r="K41" i="74"/>
  <c r="E41" i="74"/>
  <c r="K40" i="74"/>
  <c r="E40" i="74"/>
  <c r="K39" i="74"/>
  <c r="E39" i="74"/>
  <c r="K38" i="74"/>
  <c r="E38" i="74"/>
  <c r="K37" i="74"/>
  <c r="E37" i="74"/>
  <c r="J35" i="74"/>
  <c r="I35" i="74"/>
  <c r="H35" i="74"/>
  <c r="D35" i="74"/>
  <c r="C35" i="74"/>
  <c r="B35" i="74"/>
  <c r="J28" i="74"/>
  <c r="I28" i="74"/>
  <c r="H28" i="74"/>
  <c r="D28" i="74"/>
  <c r="C28" i="74"/>
  <c r="B28" i="74"/>
  <c r="K27" i="74"/>
  <c r="E27" i="74"/>
  <c r="K26" i="74"/>
  <c r="E26" i="74"/>
  <c r="K25" i="74"/>
  <c r="E25" i="74"/>
  <c r="K24" i="74"/>
  <c r="E24" i="74"/>
  <c r="K23" i="74"/>
  <c r="E23" i="74"/>
  <c r="J21" i="74"/>
  <c r="I21" i="74"/>
  <c r="H21" i="74"/>
  <c r="D21" i="74"/>
  <c r="C21" i="74"/>
  <c r="B21" i="74"/>
  <c r="K20" i="74"/>
  <c r="E20" i="74"/>
  <c r="K19" i="74"/>
  <c r="E19" i="74"/>
  <c r="K18" i="74"/>
  <c r="E18" i="74"/>
  <c r="K17" i="74"/>
  <c r="E17" i="74"/>
  <c r="K16" i="74"/>
  <c r="E16" i="74"/>
  <c r="J14" i="74"/>
  <c r="I14" i="74"/>
  <c r="H14" i="74"/>
  <c r="D14" i="74"/>
  <c r="C14" i="74"/>
  <c r="B14" i="74"/>
  <c r="K13" i="74"/>
  <c r="E13" i="74"/>
  <c r="K12" i="74"/>
  <c r="E12" i="74"/>
  <c r="K11" i="74"/>
  <c r="E11" i="74"/>
  <c r="K10" i="74"/>
  <c r="E10" i="74"/>
  <c r="K9" i="74"/>
  <c r="E9" i="74"/>
  <c r="J7" i="74"/>
  <c r="I7" i="74"/>
  <c r="H7" i="74"/>
  <c r="D7" i="74"/>
  <c r="C7" i="74"/>
  <c r="B7" i="74"/>
  <c r="K6" i="74"/>
  <c r="E6" i="74"/>
  <c r="K5" i="74"/>
  <c r="E5" i="74"/>
  <c r="K4" i="74"/>
  <c r="E4" i="74"/>
  <c r="K3" i="74"/>
  <c r="E3" i="74"/>
  <c r="K2" i="74"/>
  <c r="E2" i="74"/>
  <c r="K28" i="74"/>
  <c r="K7" i="74"/>
  <c r="K35" i="74"/>
  <c r="K14" i="74"/>
  <c r="E7" i="74"/>
  <c r="E14" i="74"/>
  <c r="E28" i="74"/>
  <c r="K21" i="74"/>
  <c r="K42" i="74"/>
  <c r="E21" i="74"/>
  <c r="E35" i="74"/>
  <c r="E42" i="74"/>
  <c r="AS96" i="8"/>
  <c r="AV96" i="8" s="1"/>
  <c r="AT96" i="8"/>
  <c r="AX96" i="8"/>
  <c r="AY96" i="8"/>
  <c r="K48" i="73"/>
  <c r="C42" i="73"/>
  <c r="D42" i="73"/>
  <c r="B42" i="73"/>
  <c r="I42" i="73"/>
  <c r="J42" i="73"/>
  <c r="H42" i="73"/>
  <c r="K42" i="73"/>
  <c r="G51" i="73"/>
  <c r="J49" i="73"/>
  <c r="I49" i="73"/>
  <c r="H49" i="73"/>
  <c r="D49" i="73"/>
  <c r="C49" i="73"/>
  <c r="B49" i="73"/>
  <c r="E48" i="73"/>
  <c r="K47" i="73"/>
  <c r="E47" i="73"/>
  <c r="K46" i="73"/>
  <c r="E46" i="73"/>
  <c r="K45" i="73"/>
  <c r="E45" i="73"/>
  <c r="K44" i="73"/>
  <c r="E44" i="73"/>
  <c r="E42" i="73"/>
  <c r="K41" i="73"/>
  <c r="E41" i="73"/>
  <c r="K40" i="73"/>
  <c r="E40" i="73"/>
  <c r="K39" i="73"/>
  <c r="E39" i="73"/>
  <c r="K38" i="73"/>
  <c r="E38" i="73"/>
  <c r="K37" i="73"/>
  <c r="E37" i="73"/>
  <c r="J35" i="73"/>
  <c r="I35" i="73"/>
  <c r="H35" i="73"/>
  <c r="D35" i="73"/>
  <c r="C35" i="73"/>
  <c r="B35" i="73"/>
  <c r="K34" i="73"/>
  <c r="E34" i="73"/>
  <c r="K33" i="73"/>
  <c r="E33" i="73"/>
  <c r="K32" i="73"/>
  <c r="E32" i="73"/>
  <c r="K31" i="73"/>
  <c r="E31" i="73"/>
  <c r="K30" i="73"/>
  <c r="E30" i="73"/>
  <c r="J28" i="73"/>
  <c r="I28" i="73"/>
  <c r="H28" i="73"/>
  <c r="D28" i="73"/>
  <c r="C28" i="73"/>
  <c r="B28" i="73"/>
  <c r="E28" i="73"/>
  <c r="K27" i="73"/>
  <c r="E27" i="73"/>
  <c r="K26" i="73"/>
  <c r="E26" i="73"/>
  <c r="K25" i="73"/>
  <c r="E25" i="73"/>
  <c r="K24" i="73"/>
  <c r="E24" i="73"/>
  <c r="K23" i="73"/>
  <c r="E23" i="73"/>
  <c r="J21" i="73"/>
  <c r="I21" i="73"/>
  <c r="H21" i="73"/>
  <c r="D21" i="73"/>
  <c r="C21" i="73"/>
  <c r="B21" i="73"/>
  <c r="K20" i="73"/>
  <c r="E20" i="73"/>
  <c r="K19" i="73"/>
  <c r="E19" i="73"/>
  <c r="K18" i="73"/>
  <c r="E18" i="73"/>
  <c r="K17" i="73"/>
  <c r="E17" i="73"/>
  <c r="K16" i="73"/>
  <c r="E16" i="73"/>
  <c r="J14" i="73"/>
  <c r="I14" i="73"/>
  <c r="H14" i="73"/>
  <c r="D14" i="73"/>
  <c r="C14" i="73"/>
  <c r="B14" i="73"/>
  <c r="K13" i="73"/>
  <c r="E13" i="73"/>
  <c r="K12" i="73"/>
  <c r="E12" i="73"/>
  <c r="K11" i="73"/>
  <c r="E11" i="73"/>
  <c r="K10" i="73"/>
  <c r="E10" i="73"/>
  <c r="K9" i="73"/>
  <c r="E9" i="73"/>
  <c r="J7" i="73"/>
  <c r="I7" i="73"/>
  <c r="H7" i="73"/>
  <c r="D7" i="73"/>
  <c r="C7" i="73"/>
  <c r="B7" i="73"/>
  <c r="K6" i="73"/>
  <c r="E6" i="73"/>
  <c r="K5" i="73"/>
  <c r="E5" i="73"/>
  <c r="K4" i="73"/>
  <c r="E4" i="73"/>
  <c r="K3" i="73"/>
  <c r="E3" i="73"/>
  <c r="K2" i="73"/>
  <c r="E2" i="73"/>
  <c r="E35" i="73"/>
  <c r="K49" i="73"/>
  <c r="K14" i="73"/>
  <c r="K28" i="73"/>
  <c r="K7" i="73"/>
  <c r="K21" i="73"/>
  <c r="K35" i="73"/>
  <c r="E49" i="73"/>
  <c r="E21" i="73"/>
  <c r="E14" i="73"/>
  <c r="E7" i="73"/>
  <c r="B66" i="12"/>
  <c r="C66" i="12"/>
  <c r="E66" i="12"/>
  <c r="G51" i="72"/>
  <c r="J49" i="72"/>
  <c r="I49" i="72"/>
  <c r="H49" i="72"/>
  <c r="D49" i="72"/>
  <c r="C49" i="72"/>
  <c r="B49" i="72"/>
  <c r="K48" i="72"/>
  <c r="E48" i="72"/>
  <c r="K47" i="72"/>
  <c r="E47" i="72"/>
  <c r="K46" i="72"/>
  <c r="E46" i="72"/>
  <c r="K45" i="72"/>
  <c r="E45" i="72"/>
  <c r="K44" i="72"/>
  <c r="E44" i="72"/>
  <c r="K42" i="72"/>
  <c r="K41" i="72"/>
  <c r="E41" i="72"/>
  <c r="K40" i="72"/>
  <c r="E40" i="72"/>
  <c r="K39" i="72"/>
  <c r="E39" i="72"/>
  <c r="K38" i="72"/>
  <c r="E38" i="72"/>
  <c r="K37" i="72"/>
  <c r="E37" i="72"/>
  <c r="J35" i="72"/>
  <c r="I35" i="72"/>
  <c r="K35" i="72"/>
  <c r="H35" i="72"/>
  <c r="D35" i="72"/>
  <c r="C35" i="72"/>
  <c r="B35" i="72"/>
  <c r="K34" i="72"/>
  <c r="E34" i="72"/>
  <c r="K33" i="72"/>
  <c r="E33" i="72"/>
  <c r="K32" i="72"/>
  <c r="E32" i="72"/>
  <c r="K31" i="72"/>
  <c r="E31" i="72"/>
  <c r="K30" i="72"/>
  <c r="E30" i="72"/>
  <c r="J28" i="72"/>
  <c r="I28" i="72"/>
  <c r="H28" i="72"/>
  <c r="D28" i="72"/>
  <c r="C28" i="72"/>
  <c r="B28" i="72"/>
  <c r="K27" i="72"/>
  <c r="E27" i="72"/>
  <c r="K26" i="72"/>
  <c r="E26" i="72"/>
  <c r="K25" i="72"/>
  <c r="E25" i="72"/>
  <c r="K24" i="72"/>
  <c r="E24" i="72"/>
  <c r="K23" i="72"/>
  <c r="E23" i="72"/>
  <c r="J21" i="72"/>
  <c r="I21" i="72"/>
  <c r="H21" i="72"/>
  <c r="D21" i="72"/>
  <c r="C21" i="72"/>
  <c r="B21" i="72"/>
  <c r="K20" i="72"/>
  <c r="E20" i="72"/>
  <c r="K19" i="72"/>
  <c r="E19" i="72"/>
  <c r="K18" i="72"/>
  <c r="E18" i="72"/>
  <c r="K17" i="72"/>
  <c r="E17" i="72"/>
  <c r="K16" i="72"/>
  <c r="E16" i="72"/>
  <c r="J14" i="72"/>
  <c r="I14" i="72"/>
  <c r="H14" i="72"/>
  <c r="D14" i="72"/>
  <c r="C14" i="72"/>
  <c r="B14" i="72"/>
  <c r="K13" i="72"/>
  <c r="E13" i="72"/>
  <c r="K12" i="72"/>
  <c r="E12" i="72"/>
  <c r="K11" i="72"/>
  <c r="E11" i="72"/>
  <c r="K10" i="72"/>
  <c r="E10" i="72"/>
  <c r="K9" i="72"/>
  <c r="E9" i="72"/>
  <c r="J7" i="72"/>
  <c r="I7" i="72"/>
  <c r="H7" i="72"/>
  <c r="D7" i="72"/>
  <c r="C7" i="72"/>
  <c r="B7" i="72"/>
  <c r="K6" i="72"/>
  <c r="E6" i="72"/>
  <c r="K5" i="72"/>
  <c r="E5" i="72"/>
  <c r="K4" i="72"/>
  <c r="E4" i="72"/>
  <c r="K3" i="72"/>
  <c r="E3" i="72"/>
  <c r="K2" i="72"/>
  <c r="E2" i="72"/>
  <c r="K7" i="72"/>
  <c r="K49" i="72"/>
  <c r="E28" i="72"/>
  <c r="E14" i="72"/>
  <c r="E21" i="72"/>
  <c r="E35" i="72"/>
  <c r="E42" i="72"/>
  <c r="E49" i="72"/>
  <c r="K21" i="72"/>
  <c r="E7" i="72"/>
  <c r="K14" i="72"/>
  <c r="K28" i="72"/>
  <c r="AS105" i="8"/>
  <c r="AY105" i="8" s="1"/>
  <c r="AT105" i="8"/>
  <c r="AX105" i="8"/>
  <c r="AS77" i="8"/>
  <c r="AY77" i="8" s="1"/>
  <c r="AT77" i="8"/>
  <c r="AX77" i="8"/>
  <c r="AS19" i="8"/>
  <c r="AT19" i="8"/>
  <c r="AX19" i="8" s="1"/>
  <c r="B65" i="12"/>
  <c r="C65" i="12"/>
  <c r="E65" i="12"/>
  <c r="AV77" i="8"/>
  <c r="G51" i="71"/>
  <c r="J49" i="71"/>
  <c r="I49" i="71"/>
  <c r="H49" i="71"/>
  <c r="D49" i="71"/>
  <c r="C49" i="71"/>
  <c r="B49" i="71"/>
  <c r="K48" i="71"/>
  <c r="E48" i="71"/>
  <c r="K47" i="71"/>
  <c r="E47" i="71"/>
  <c r="K46" i="71"/>
  <c r="E46" i="71"/>
  <c r="K45" i="71"/>
  <c r="E45" i="71"/>
  <c r="K44" i="71"/>
  <c r="K49" i="71"/>
  <c r="E44" i="71"/>
  <c r="J42" i="71"/>
  <c r="I42" i="71"/>
  <c r="H42" i="71"/>
  <c r="D42" i="71"/>
  <c r="C42" i="71"/>
  <c r="B42" i="71"/>
  <c r="K41" i="71"/>
  <c r="E41" i="71"/>
  <c r="K40" i="71"/>
  <c r="E40" i="71"/>
  <c r="K39" i="71"/>
  <c r="E39" i="71"/>
  <c r="K38" i="71"/>
  <c r="E38" i="71"/>
  <c r="K37" i="71"/>
  <c r="E37" i="71"/>
  <c r="J35" i="71"/>
  <c r="I35" i="71"/>
  <c r="H35" i="71"/>
  <c r="D35" i="71"/>
  <c r="C35" i="71"/>
  <c r="B35" i="71"/>
  <c r="K34" i="71"/>
  <c r="E34" i="71"/>
  <c r="K33" i="71"/>
  <c r="E33" i="71"/>
  <c r="K32" i="71"/>
  <c r="E32" i="71"/>
  <c r="K31" i="71"/>
  <c r="E31" i="71"/>
  <c r="K30" i="71"/>
  <c r="E30" i="71"/>
  <c r="J28" i="71"/>
  <c r="I28" i="71"/>
  <c r="H28" i="71"/>
  <c r="D28" i="71"/>
  <c r="C28" i="71"/>
  <c r="B28" i="71"/>
  <c r="E28" i="71"/>
  <c r="K27" i="71"/>
  <c r="E27" i="71"/>
  <c r="K26" i="71"/>
  <c r="E26" i="71"/>
  <c r="K25" i="71"/>
  <c r="E25" i="71"/>
  <c r="K24" i="71"/>
  <c r="E24" i="71"/>
  <c r="K23" i="71"/>
  <c r="E23" i="71"/>
  <c r="J21" i="71"/>
  <c r="I21" i="71"/>
  <c r="H21" i="71"/>
  <c r="D21" i="71"/>
  <c r="C21" i="71"/>
  <c r="B21" i="71"/>
  <c r="K20" i="71"/>
  <c r="E20" i="71"/>
  <c r="K19" i="71"/>
  <c r="E19" i="71"/>
  <c r="K18" i="71"/>
  <c r="E18" i="71"/>
  <c r="K17" i="71"/>
  <c r="E17" i="71"/>
  <c r="K16" i="71"/>
  <c r="E16" i="71"/>
  <c r="J14" i="71"/>
  <c r="I14" i="71"/>
  <c r="H14" i="71"/>
  <c r="D14" i="71"/>
  <c r="C14" i="71"/>
  <c r="B14" i="71"/>
  <c r="K13" i="71"/>
  <c r="E13" i="71"/>
  <c r="K12" i="71"/>
  <c r="E12" i="71"/>
  <c r="K11" i="71"/>
  <c r="E11" i="71"/>
  <c r="K10" i="71"/>
  <c r="E10" i="71"/>
  <c r="K9" i="71"/>
  <c r="E9" i="71"/>
  <c r="J7" i="71"/>
  <c r="I7" i="71"/>
  <c r="H7" i="71"/>
  <c r="D7" i="71"/>
  <c r="C7" i="71"/>
  <c r="B7" i="71"/>
  <c r="E7" i="71"/>
  <c r="K6" i="71"/>
  <c r="E6" i="71"/>
  <c r="K5" i="71"/>
  <c r="E5" i="71"/>
  <c r="K4" i="71"/>
  <c r="E4" i="71"/>
  <c r="K3" i="71"/>
  <c r="E3" i="71"/>
  <c r="K2" i="71"/>
  <c r="E2" i="71"/>
  <c r="G51" i="70"/>
  <c r="J49" i="70"/>
  <c r="I49" i="70"/>
  <c r="H49" i="70"/>
  <c r="D49" i="70"/>
  <c r="C49" i="70"/>
  <c r="B49" i="70"/>
  <c r="K48" i="70"/>
  <c r="E48" i="70"/>
  <c r="K47" i="70"/>
  <c r="E47" i="70"/>
  <c r="K46" i="70"/>
  <c r="E46" i="70"/>
  <c r="K45" i="70"/>
  <c r="E45" i="70"/>
  <c r="K44" i="70"/>
  <c r="K49" i="70"/>
  <c r="E44" i="70"/>
  <c r="J42" i="70"/>
  <c r="I42" i="70"/>
  <c r="H42" i="70"/>
  <c r="D42" i="70"/>
  <c r="C42" i="70"/>
  <c r="B42" i="70"/>
  <c r="K41" i="70"/>
  <c r="E41" i="70"/>
  <c r="K40" i="70"/>
  <c r="E40" i="70"/>
  <c r="K39" i="70"/>
  <c r="E39" i="70"/>
  <c r="K38" i="70"/>
  <c r="E38" i="70"/>
  <c r="K37" i="70"/>
  <c r="E37" i="70"/>
  <c r="J35" i="70"/>
  <c r="I35" i="70"/>
  <c r="H35" i="70"/>
  <c r="D35" i="70"/>
  <c r="C35" i="70"/>
  <c r="B35" i="70"/>
  <c r="E35" i="70"/>
  <c r="K34" i="70"/>
  <c r="E34" i="70"/>
  <c r="K33" i="70"/>
  <c r="E33" i="70"/>
  <c r="K32" i="70"/>
  <c r="E32" i="70"/>
  <c r="K31" i="70"/>
  <c r="E31" i="70"/>
  <c r="K30" i="70"/>
  <c r="E30" i="70"/>
  <c r="J28" i="70"/>
  <c r="I28" i="70"/>
  <c r="H28" i="70"/>
  <c r="D28" i="70"/>
  <c r="C28" i="70"/>
  <c r="B28" i="70"/>
  <c r="K27" i="70"/>
  <c r="E27" i="70"/>
  <c r="K26" i="70"/>
  <c r="E26" i="70"/>
  <c r="K25" i="70"/>
  <c r="E25" i="70"/>
  <c r="K24" i="70"/>
  <c r="E24" i="70"/>
  <c r="K23" i="70"/>
  <c r="E23" i="70"/>
  <c r="J21" i="70"/>
  <c r="I21" i="70"/>
  <c r="H21" i="70"/>
  <c r="D21" i="70"/>
  <c r="C21" i="70"/>
  <c r="B21" i="70"/>
  <c r="E21" i="70"/>
  <c r="K20" i="70"/>
  <c r="E20" i="70"/>
  <c r="K19" i="70"/>
  <c r="E19" i="70"/>
  <c r="K18" i="70"/>
  <c r="E18" i="70"/>
  <c r="K17" i="70"/>
  <c r="E17" i="70"/>
  <c r="K16" i="70"/>
  <c r="E16" i="70"/>
  <c r="J14" i="70"/>
  <c r="I14" i="70"/>
  <c r="H14" i="70"/>
  <c r="K14" i="70"/>
  <c r="D14" i="70"/>
  <c r="C14" i="70"/>
  <c r="B14" i="70"/>
  <c r="K13" i="70"/>
  <c r="E13" i="70"/>
  <c r="K12" i="70"/>
  <c r="E12" i="70"/>
  <c r="K11" i="70"/>
  <c r="E11" i="70"/>
  <c r="K10" i="70"/>
  <c r="E10" i="70"/>
  <c r="K9" i="70"/>
  <c r="E9" i="70"/>
  <c r="J7" i="70"/>
  <c r="I7" i="70"/>
  <c r="H7" i="70"/>
  <c r="K7" i="70"/>
  <c r="D7" i="70"/>
  <c r="C7" i="70"/>
  <c r="B7" i="70"/>
  <c r="E7" i="70"/>
  <c r="K6" i="70"/>
  <c r="E6" i="70"/>
  <c r="K5" i="70"/>
  <c r="E5" i="70"/>
  <c r="K4" i="70"/>
  <c r="E4" i="70"/>
  <c r="K3" i="70"/>
  <c r="E3" i="70"/>
  <c r="K2" i="70"/>
  <c r="E2" i="70"/>
  <c r="E49" i="70"/>
  <c r="K42" i="70"/>
  <c r="K21" i="70"/>
  <c r="K28" i="70"/>
  <c r="K35" i="70"/>
  <c r="E42" i="70"/>
  <c r="E28" i="70"/>
  <c r="E14" i="70"/>
  <c r="H51" i="69"/>
  <c r="J49" i="69"/>
  <c r="I49" i="69"/>
  <c r="H49" i="69"/>
  <c r="D49" i="69"/>
  <c r="C49" i="69"/>
  <c r="B49" i="69"/>
  <c r="K48" i="69"/>
  <c r="E48" i="69"/>
  <c r="K47" i="69"/>
  <c r="E47" i="69"/>
  <c r="K46" i="69"/>
  <c r="E46" i="69"/>
  <c r="K45" i="69"/>
  <c r="E45" i="69"/>
  <c r="K44" i="69"/>
  <c r="K49" i="69"/>
  <c r="E44" i="69"/>
  <c r="J42" i="69"/>
  <c r="I42" i="69"/>
  <c r="H42" i="69"/>
  <c r="D42" i="69"/>
  <c r="C42" i="69"/>
  <c r="B42" i="69"/>
  <c r="K41" i="69"/>
  <c r="E41" i="69"/>
  <c r="K40" i="69"/>
  <c r="E40" i="69"/>
  <c r="K39" i="69"/>
  <c r="E39" i="69"/>
  <c r="K38" i="69"/>
  <c r="E38" i="69"/>
  <c r="K37" i="69"/>
  <c r="E37" i="69"/>
  <c r="J35" i="69"/>
  <c r="I35" i="69"/>
  <c r="H35" i="69"/>
  <c r="D35" i="69"/>
  <c r="C35" i="69"/>
  <c r="B35" i="69"/>
  <c r="K34" i="69"/>
  <c r="E34" i="69"/>
  <c r="K33" i="69"/>
  <c r="E33" i="69"/>
  <c r="K32" i="69"/>
  <c r="E32" i="69"/>
  <c r="K31" i="69"/>
  <c r="E31" i="69"/>
  <c r="K30" i="69"/>
  <c r="E30" i="69"/>
  <c r="J28" i="69"/>
  <c r="I28" i="69"/>
  <c r="H28" i="69"/>
  <c r="D28" i="69"/>
  <c r="C28" i="69"/>
  <c r="B28" i="69"/>
  <c r="K27" i="69"/>
  <c r="E27" i="69"/>
  <c r="K26" i="69"/>
  <c r="E26" i="69"/>
  <c r="K25" i="69"/>
  <c r="E25" i="69"/>
  <c r="K24" i="69"/>
  <c r="E24" i="69"/>
  <c r="K23" i="69"/>
  <c r="E23" i="69"/>
  <c r="J21" i="69"/>
  <c r="I21" i="69"/>
  <c r="H21" i="69"/>
  <c r="D21" i="69"/>
  <c r="C21" i="69"/>
  <c r="B21" i="69"/>
  <c r="K20" i="69"/>
  <c r="E20" i="69"/>
  <c r="K19" i="69"/>
  <c r="E19" i="69"/>
  <c r="K18" i="69"/>
  <c r="E18" i="69"/>
  <c r="K17" i="69"/>
  <c r="E17" i="69"/>
  <c r="K16" i="69"/>
  <c r="E16" i="69"/>
  <c r="J14" i="69"/>
  <c r="I14" i="69"/>
  <c r="H14" i="69"/>
  <c r="D14" i="69"/>
  <c r="C14" i="69"/>
  <c r="B14" i="69"/>
  <c r="K13" i="69"/>
  <c r="E13" i="69"/>
  <c r="K12" i="69"/>
  <c r="E12" i="69"/>
  <c r="K11" i="69"/>
  <c r="E11" i="69"/>
  <c r="K10" i="69"/>
  <c r="E10" i="69"/>
  <c r="K9" i="69"/>
  <c r="E9" i="69"/>
  <c r="J7" i="69"/>
  <c r="I7" i="69"/>
  <c r="H7" i="69"/>
  <c r="D7" i="69"/>
  <c r="C7" i="69"/>
  <c r="B7" i="69"/>
  <c r="K6" i="69"/>
  <c r="E6" i="69"/>
  <c r="K5" i="69"/>
  <c r="E5" i="69"/>
  <c r="K4" i="69"/>
  <c r="E4" i="69"/>
  <c r="K3" i="69"/>
  <c r="E3" i="69"/>
  <c r="K2" i="69"/>
  <c r="E2" i="69"/>
  <c r="AS137" i="8"/>
  <c r="AT137" i="8"/>
  <c r="AV137" i="8"/>
  <c r="AX137" i="8"/>
  <c r="AY137" i="8"/>
  <c r="AS116" i="8"/>
  <c r="AT116" i="8"/>
  <c r="B64" i="12"/>
  <c r="C64" i="12"/>
  <c r="E64" i="12"/>
  <c r="G51" i="68"/>
  <c r="J49" i="68"/>
  <c r="I49" i="68"/>
  <c r="H49" i="68"/>
  <c r="D49" i="68"/>
  <c r="C49" i="68"/>
  <c r="B49" i="68"/>
  <c r="E49" i="68"/>
  <c r="K48" i="68"/>
  <c r="E48" i="68"/>
  <c r="K47" i="68"/>
  <c r="E47" i="68"/>
  <c r="K46" i="68"/>
  <c r="E46" i="68"/>
  <c r="K45" i="68"/>
  <c r="E45" i="68"/>
  <c r="K44" i="68"/>
  <c r="K49" i="68"/>
  <c r="E44" i="68"/>
  <c r="J42" i="68"/>
  <c r="I42" i="68"/>
  <c r="H42" i="68"/>
  <c r="D42" i="68"/>
  <c r="C42" i="68"/>
  <c r="B42" i="68"/>
  <c r="E42" i="68"/>
  <c r="K41" i="68"/>
  <c r="E41" i="68"/>
  <c r="K40" i="68"/>
  <c r="E40" i="68"/>
  <c r="K39" i="68"/>
  <c r="E39" i="68"/>
  <c r="K38" i="68"/>
  <c r="E38" i="68"/>
  <c r="K37" i="68"/>
  <c r="E37" i="68"/>
  <c r="J35" i="68"/>
  <c r="I35" i="68"/>
  <c r="H35" i="68"/>
  <c r="D35" i="68"/>
  <c r="C35" i="68"/>
  <c r="B35" i="68"/>
  <c r="E35" i="68"/>
  <c r="K34" i="68"/>
  <c r="E34" i="68"/>
  <c r="K33" i="68"/>
  <c r="E33" i="68"/>
  <c r="K32" i="68"/>
  <c r="E32" i="68"/>
  <c r="K31" i="68"/>
  <c r="E31" i="68"/>
  <c r="K30" i="68"/>
  <c r="E30" i="68"/>
  <c r="J28" i="68"/>
  <c r="I28" i="68"/>
  <c r="H28" i="68"/>
  <c r="D28" i="68"/>
  <c r="C28" i="68"/>
  <c r="B28" i="68"/>
  <c r="K27" i="68"/>
  <c r="E27" i="68"/>
  <c r="K26" i="68"/>
  <c r="E26" i="68"/>
  <c r="K25" i="68"/>
  <c r="E25" i="68"/>
  <c r="K24" i="68"/>
  <c r="E24" i="68"/>
  <c r="K23" i="68"/>
  <c r="E23" i="68"/>
  <c r="J21" i="68"/>
  <c r="I21" i="68"/>
  <c r="H21" i="68"/>
  <c r="D21" i="68"/>
  <c r="C21" i="68"/>
  <c r="B21" i="68"/>
  <c r="K20" i="68"/>
  <c r="E20" i="68"/>
  <c r="K19" i="68"/>
  <c r="E19" i="68"/>
  <c r="K18" i="68"/>
  <c r="E18" i="68"/>
  <c r="K17" i="68"/>
  <c r="E17" i="68"/>
  <c r="K16" i="68"/>
  <c r="E16" i="68"/>
  <c r="J14" i="68"/>
  <c r="I14" i="68"/>
  <c r="H14" i="68"/>
  <c r="D14" i="68"/>
  <c r="C14" i="68"/>
  <c r="B14" i="68"/>
  <c r="E14" i="68"/>
  <c r="K13" i="68"/>
  <c r="E13" i="68"/>
  <c r="K12" i="68"/>
  <c r="E12" i="68"/>
  <c r="K11" i="68"/>
  <c r="E11" i="68"/>
  <c r="K10" i="68"/>
  <c r="E10" i="68"/>
  <c r="K9" i="68"/>
  <c r="E9" i="68"/>
  <c r="J7" i="68"/>
  <c r="I7" i="68"/>
  <c r="H7" i="68"/>
  <c r="D7" i="68"/>
  <c r="C7" i="68"/>
  <c r="B7" i="68"/>
  <c r="E7" i="68"/>
  <c r="K6" i="68"/>
  <c r="E6" i="68"/>
  <c r="K5" i="68"/>
  <c r="E5" i="68"/>
  <c r="K4" i="68"/>
  <c r="E4" i="68"/>
  <c r="K3" i="68"/>
  <c r="E3" i="68"/>
  <c r="K2" i="68"/>
  <c r="E2" i="68"/>
  <c r="K9" i="67"/>
  <c r="K10" i="67"/>
  <c r="K11" i="67"/>
  <c r="K12" i="67"/>
  <c r="K13" i="67"/>
  <c r="G51" i="67"/>
  <c r="J49" i="67"/>
  <c r="I49" i="67"/>
  <c r="H49" i="67"/>
  <c r="D49" i="67"/>
  <c r="C49" i="67"/>
  <c r="B49" i="67"/>
  <c r="K48" i="67"/>
  <c r="E48" i="67"/>
  <c r="K47" i="67"/>
  <c r="E47" i="67"/>
  <c r="K46" i="67"/>
  <c r="E46" i="67"/>
  <c r="K45" i="67"/>
  <c r="E45" i="67"/>
  <c r="K44" i="67"/>
  <c r="E44" i="67"/>
  <c r="J42" i="67"/>
  <c r="I42" i="67"/>
  <c r="H42" i="67"/>
  <c r="D42" i="67"/>
  <c r="C42" i="67"/>
  <c r="B42" i="67"/>
  <c r="K41" i="67"/>
  <c r="E41" i="67"/>
  <c r="K40" i="67"/>
  <c r="E40" i="67"/>
  <c r="K39" i="67"/>
  <c r="E39" i="67"/>
  <c r="K38" i="67"/>
  <c r="E38" i="67"/>
  <c r="K37" i="67"/>
  <c r="E37" i="67"/>
  <c r="J35" i="67"/>
  <c r="I35" i="67"/>
  <c r="H35" i="67"/>
  <c r="D35" i="67"/>
  <c r="C35" i="67"/>
  <c r="B35" i="67"/>
  <c r="K34" i="67"/>
  <c r="E34" i="67"/>
  <c r="K33" i="67"/>
  <c r="E33" i="67"/>
  <c r="K32" i="67"/>
  <c r="E32" i="67"/>
  <c r="K31" i="67"/>
  <c r="E31" i="67"/>
  <c r="K30" i="67"/>
  <c r="E30" i="67"/>
  <c r="J28" i="67"/>
  <c r="I28" i="67"/>
  <c r="H28" i="67"/>
  <c r="D28" i="67"/>
  <c r="C28" i="67"/>
  <c r="B28" i="67"/>
  <c r="E28" i="67"/>
  <c r="K27" i="67"/>
  <c r="E27" i="67"/>
  <c r="K26" i="67"/>
  <c r="E26" i="67"/>
  <c r="K25" i="67"/>
  <c r="E25" i="67"/>
  <c r="K24" i="67"/>
  <c r="E24" i="67"/>
  <c r="K23" i="67"/>
  <c r="E23" i="67"/>
  <c r="J21" i="67"/>
  <c r="I21" i="67"/>
  <c r="H21" i="67"/>
  <c r="K21" i="67"/>
  <c r="D21" i="67"/>
  <c r="C21" i="67"/>
  <c r="B21" i="67"/>
  <c r="K20" i="67"/>
  <c r="E20" i="67"/>
  <c r="K19" i="67"/>
  <c r="E19" i="67"/>
  <c r="K18" i="67"/>
  <c r="E18" i="67"/>
  <c r="K17" i="67"/>
  <c r="E17" i="67"/>
  <c r="K16" i="67"/>
  <c r="E16" i="67"/>
  <c r="J14" i="67"/>
  <c r="I14" i="67"/>
  <c r="H14" i="67"/>
  <c r="D14" i="67"/>
  <c r="C14" i="67"/>
  <c r="B14" i="67"/>
  <c r="E14" i="67"/>
  <c r="E13" i="67"/>
  <c r="E12" i="67"/>
  <c r="E11" i="67"/>
  <c r="E10" i="67"/>
  <c r="E9" i="67"/>
  <c r="J7" i="67"/>
  <c r="I7" i="67"/>
  <c r="H7" i="67"/>
  <c r="K7" i="67"/>
  <c r="D7" i="67"/>
  <c r="C7" i="67"/>
  <c r="B7" i="67"/>
  <c r="E7" i="67"/>
  <c r="K6" i="67"/>
  <c r="E6" i="67"/>
  <c r="K5" i="67"/>
  <c r="E5" i="67"/>
  <c r="K4" i="67"/>
  <c r="E4" i="67"/>
  <c r="K3" i="67"/>
  <c r="E3" i="67"/>
  <c r="K2" i="67"/>
  <c r="E2" i="67"/>
  <c r="K49" i="67"/>
  <c r="E49" i="67"/>
  <c r="E42" i="67"/>
  <c r="E21" i="67"/>
  <c r="K28" i="67"/>
  <c r="E35" i="67"/>
  <c r="K35" i="67"/>
  <c r="K42" i="67"/>
  <c r="K14" i="67"/>
  <c r="AS78" i="8"/>
  <c r="AT78" i="8"/>
  <c r="AX78" i="8"/>
  <c r="AT36" i="8"/>
  <c r="AT40" i="8"/>
  <c r="AX40" i="8"/>
  <c r="AS40" i="8"/>
  <c r="AY40" i="8" s="1"/>
  <c r="I43" i="66"/>
  <c r="J43" i="66"/>
  <c r="H43" i="66"/>
  <c r="K43" i="66"/>
  <c r="K42" i="66"/>
  <c r="G52" i="66"/>
  <c r="J50" i="66"/>
  <c r="I50" i="66"/>
  <c r="H50" i="66"/>
  <c r="D50" i="66"/>
  <c r="C50" i="66"/>
  <c r="B50" i="66"/>
  <c r="K49" i="66"/>
  <c r="E49" i="66"/>
  <c r="K48" i="66"/>
  <c r="E48" i="66"/>
  <c r="K47" i="66"/>
  <c r="E47" i="66"/>
  <c r="K46" i="66"/>
  <c r="E46" i="66"/>
  <c r="K45" i="66"/>
  <c r="K50" i="66"/>
  <c r="E45" i="66"/>
  <c r="D43" i="66"/>
  <c r="C43" i="66"/>
  <c r="B43" i="66"/>
  <c r="K41" i="66"/>
  <c r="E41" i="66"/>
  <c r="K40" i="66"/>
  <c r="E40" i="66"/>
  <c r="K39" i="66"/>
  <c r="E39" i="66"/>
  <c r="K38" i="66"/>
  <c r="E38" i="66"/>
  <c r="K37" i="66"/>
  <c r="E37" i="66"/>
  <c r="J35" i="66"/>
  <c r="I35" i="66"/>
  <c r="H35" i="66"/>
  <c r="D35" i="66"/>
  <c r="C35" i="66"/>
  <c r="B35" i="66"/>
  <c r="K34" i="66"/>
  <c r="E34" i="66"/>
  <c r="K33" i="66"/>
  <c r="E33" i="66"/>
  <c r="K32" i="66"/>
  <c r="E32" i="66"/>
  <c r="K31" i="66"/>
  <c r="E31" i="66"/>
  <c r="K30" i="66"/>
  <c r="E30" i="66"/>
  <c r="J28" i="66"/>
  <c r="I28" i="66"/>
  <c r="H28" i="66"/>
  <c r="D28" i="66"/>
  <c r="C28" i="66"/>
  <c r="B28" i="66"/>
  <c r="K27" i="66"/>
  <c r="E27" i="66"/>
  <c r="K26" i="66"/>
  <c r="E26" i="66"/>
  <c r="K25" i="66"/>
  <c r="E25" i="66"/>
  <c r="K24" i="66"/>
  <c r="E24" i="66"/>
  <c r="K23" i="66"/>
  <c r="E23" i="66"/>
  <c r="J21" i="66"/>
  <c r="I21" i="66"/>
  <c r="H21" i="66"/>
  <c r="K21" i="66"/>
  <c r="D21" i="66"/>
  <c r="C21" i="66"/>
  <c r="B21" i="66"/>
  <c r="K20" i="66"/>
  <c r="E20" i="66"/>
  <c r="K19" i="66"/>
  <c r="E19" i="66"/>
  <c r="K18" i="66"/>
  <c r="E18" i="66"/>
  <c r="K17" i="66"/>
  <c r="E17" i="66"/>
  <c r="K16" i="66"/>
  <c r="E16" i="66"/>
  <c r="J14" i="66"/>
  <c r="I14" i="66"/>
  <c r="H14" i="66"/>
  <c r="D14" i="66"/>
  <c r="C14" i="66"/>
  <c r="B14" i="66"/>
  <c r="K13" i="66"/>
  <c r="E13" i="66"/>
  <c r="K12" i="66"/>
  <c r="E12" i="66"/>
  <c r="K11" i="66"/>
  <c r="E11" i="66"/>
  <c r="K10" i="66"/>
  <c r="E10" i="66"/>
  <c r="K9" i="66"/>
  <c r="E9" i="66"/>
  <c r="J7" i="66"/>
  <c r="I7" i="66"/>
  <c r="H7" i="66"/>
  <c r="D7" i="66"/>
  <c r="C7" i="66"/>
  <c r="B7" i="66"/>
  <c r="K6" i="66"/>
  <c r="E6" i="66"/>
  <c r="K5" i="66"/>
  <c r="E5" i="66"/>
  <c r="K4" i="66"/>
  <c r="E4" i="66"/>
  <c r="K3" i="66"/>
  <c r="E3" i="66"/>
  <c r="K2" i="66"/>
  <c r="E2" i="66"/>
  <c r="AS118" i="8"/>
  <c r="AT118" i="8"/>
  <c r="AX118" i="8"/>
  <c r="AS97" i="8"/>
  <c r="AV97" i="8" s="1"/>
  <c r="AT97" i="8"/>
  <c r="AX97" i="8"/>
  <c r="AS39" i="8"/>
  <c r="AY39" i="8" s="1"/>
  <c r="AT39" i="8"/>
  <c r="AX39" i="8"/>
  <c r="E2" i="65"/>
  <c r="E3" i="65"/>
  <c r="E4" i="65"/>
  <c r="E5" i="65"/>
  <c r="E6" i="65"/>
  <c r="G51" i="65"/>
  <c r="J49" i="65"/>
  <c r="I49" i="65"/>
  <c r="H49" i="65"/>
  <c r="D49" i="65"/>
  <c r="C49" i="65"/>
  <c r="B49" i="65"/>
  <c r="K48" i="65"/>
  <c r="E48" i="65"/>
  <c r="K47" i="65"/>
  <c r="E47" i="65"/>
  <c r="K46" i="65"/>
  <c r="E46" i="65"/>
  <c r="K45" i="65"/>
  <c r="E45" i="65"/>
  <c r="K44" i="65"/>
  <c r="K49" i="65"/>
  <c r="E44" i="65"/>
  <c r="J42" i="65"/>
  <c r="I42" i="65"/>
  <c r="H42" i="65"/>
  <c r="D42" i="65"/>
  <c r="C42" i="65"/>
  <c r="B42" i="65"/>
  <c r="K41" i="65"/>
  <c r="E41" i="65"/>
  <c r="K40" i="65"/>
  <c r="E40" i="65"/>
  <c r="K39" i="65"/>
  <c r="E39" i="65"/>
  <c r="K38" i="65"/>
  <c r="E38" i="65"/>
  <c r="K37" i="65"/>
  <c r="E37" i="65"/>
  <c r="J35" i="65"/>
  <c r="I35" i="65"/>
  <c r="H35" i="65"/>
  <c r="D35" i="65"/>
  <c r="C35" i="65"/>
  <c r="B35" i="65"/>
  <c r="E35" i="65"/>
  <c r="K34" i="65"/>
  <c r="E34" i="65"/>
  <c r="K33" i="65"/>
  <c r="E33" i="65"/>
  <c r="K32" i="65"/>
  <c r="E32" i="65"/>
  <c r="K31" i="65"/>
  <c r="E31" i="65"/>
  <c r="K30" i="65"/>
  <c r="E30" i="65"/>
  <c r="J28" i="65"/>
  <c r="I28" i="65"/>
  <c r="H28" i="65"/>
  <c r="D28" i="65"/>
  <c r="C28" i="65"/>
  <c r="B28" i="65"/>
  <c r="K27" i="65"/>
  <c r="E27" i="65"/>
  <c r="K26" i="65"/>
  <c r="E26" i="65"/>
  <c r="K25" i="65"/>
  <c r="E25" i="65"/>
  <c r="K24" i="65"/>
  <c r="E24" i="65"/>
  <c r="K23" i="65"/>
  <c r="E23" i="65"/>
  <c r="J21" i="65"/>
  <c r="I21" i="65"/>
  <c r="H21" i="65"/>
  <c r="K21" i="65"/>
  <c r="D21" i="65"/>
  <c r="C21" i="65"/>
  <c r="B21" i="65"/>
  <c r="K20" i="65"/>
  <c r="E20" i="65"/>
  <c r="K19" i="65"/>
  <c r="E19" i="65"/>
  <c r="K18" i="65"/>
  <c r="E18" i="65"/>
  <c r="K17" i="65"/>
  <c r="E17" i="65"/>
  <c r="K16" i="65"/>
  <c r="E16" i="65"/>
  <c r="J14" i="65"/>
  <c r="I14" i="65"/>
  <c r="H14" i="65"/>
  <c r="K14" i="65"/>
  <c r="D14" i="65"/>
  <c r="C14" i="65"/>
  <c r="B14" i="65"/>
  <c r="E14" i="65"/>
  <c r="K13" i="65"/>
  <c r="E13" i="65"/>
  <c r="K12" i="65"/>
  <c r="E12" i="65"/>
  <c r="K11" i="65"/>
  <c r="E11" i="65"/>
  <c r="K10" i="65"/>
  <c r="E10" i="65"/>
  <c r="K9" i="65"/>
  <c r="E9" i="65"/>
  <c r="J7" i="65"/>
  <c r="I7" i="65"/>
  <c r="H7" i="65"/>
  <c r="K7" i="65"/>
  <c r="D7" i="65"/>
  <c r="C7" i="65"/>
  <c r="B7" i="65"/>
  <c r="E7" i="65"/>
  <c r="K6" i="65"/>
  <c r="K5" i="65"/>
  <c r="K4" i="65"/>
  <c r="K3" i="65"/>
  <c r="K2" i="65"/>
  <c r="K35" i="65"/>
  <c r="K42" i="65"/>
  <c r="E42" i="65"/>
  <c r="K28" i="65"/>
  <c r="E49" i="65"/>
  <c r="E28" i="65"/>
  <c r="E21" i="65"/>
  <c r="AS52" i="8"/>
  <c r="AT52" i="8"/>
  <c r="AX52" i="8" s="1"/>
  <c r="K70" i="12"/>
  <c r="L70" i="12"/>
  <c r="K68" i="12"/>
  <c r="L68" i="12"/>
  <c r="K69" i="12"/>
  <c r="L69" i="12"/>
  <c r="AR45" i="9"/>
  <c r="AS45" i="9"/>
  <c r="AW45" i="9"/>
  <c r="AS24" i="9"/>
  <c r="AW24" i="9"/>
  <c r="AS28" i="9"/>
  <c r="AW28" i="9"/>
  <c r="AR28" i="9"/>
  <c r="AR24" i="9"/>
  <c r="G51" i="64"/>
  <c r="J49" i="64"/>
  <c r="I49" i="64"/>
  <c r="H49" i="64"/>
  <c r="D49" i="64"/>
  <c r="C49" i="64"/>
  <c r="B49" i="64"/>
  <c r="K48" i="64"/>
  <c r="E48" i="64"/>
  <c r="K47" i="64"/>
  <c r="E47" i="64"/>
  <c r="K46" i="64"/>
  <c r="E46" i="64"/>
  <c r="K45" i="64"/>
  <c r="E45" i="64"/>
  <c r="K44" i="64"/>
  <c r="K49" i="64"/>
  <c r="E44" i="64"/>
  <c r="J42" i="64"/>
  <c r="I42" i="64"/>
  <c r="H42" i="64"/>
  <c r="D42" i="64"/>
  <c r="C42" i="64"/>
  <c r="B42" i="64"/>
  <c r="K41" i="64"/>
  <c r="E41" i="64"/>
  <c r="K40" i="64"/>
  <c r="E40" i="64"/>
  <c r="K39" i="64"/>
  <c r="E39" i="64"/>
  <c r="K38" i="64"/>
  <c r="E38" i="64"/>
  <c r="K37" i="64"/>
  <c r="E37" i="64"/>
  <c r="J35" i="64"/>
  <c r="I35" i="64"/>
  <c r="H35" i="64"/>
  <c r="D35" i="64"/>
  <c r="C35" i="64"/>
  <c r="B35" i="64"/>
  <c r="K34" i="64"/>
  <c r="E34" i="64"/>
  <c r="K33" i="64"/>
  <c r="E33" i="64"/>
  <c r="K32" i="64"/>
  <c r="E32" i="64"/>
  <c r="K31" i="64"/>
  <c r="E31" i="64"/>
  <c r="K30" i="64"/>
  <c r="E30" i="64"/>
  <c r="J28" i="64"/>
  <c r="I28" i="64"/>
  <c r="H28" i="64"/>
  <c r="D28" i="64"/>
  <c r="C28" i="64"/>
  <c r="B28" i="64"/>
  <c r="K27" i="64"/>
  <c r="E27" i="64"/>
  <c r="K26" i="64"/>
  <c r="E26" i="64"/>
  <c r="K25" i="64"/>
  <c r="E25" i="64"/>
  <c r="K24" i="64"/>
  <c r="E24" i="64"/>
  <c r="K23" i="64"/>
  <c r="E23" i="64"/>
  <c r="J21" i="64"/>
  <c r="I21" i="64"/>
  <c r="H21" i="64"/>
  <c r="D21" i="64"/>
  <c r="C21" i="64"/>
  <c r="B21" i="64"/>
  <c r="K20" i="64"/>
  <c r="E20" i="64"/>
  <c r="K19" i="64"/>
  <c r="E19" i="64"/>
  <c r="K18" i="64"/>
  <c r="E18" i="64"/>
  <c r="K17" i="64"/>
  <c r="E17" i="64"/>
  <c r="K16" i="64"/>
  <c r="E16" i="64"/>
  <c r="J14" i="64"/>
  <c r="I14" i="64"/>
  <c r="H14" i="64"/>
  <c r="D14" i="64"/>
  <c r="C14" i="64"/>
  <c r="B14" i="64"/>
  <c r="K13" i="64"/>
  <c r="E13" i="64"/>
  <c r="K12" i="64"/>
  <c r="E12" i="64"/>
  <c r="K11" i="64"/>
  <c r="E11" i="64"/>
  <c r="K10" i="64"/>
  <c r="E10" i="64"/>
  <c r="K9" i="64"/>
  <c r="E9" i="64"/>
  <c r="J7" i="64"/>
  <c r="I7" i="64"/>
  <c r="H7" i="64"/>
  <c r="D7" i="64"/>
  <c r="C7" i="64"/>
  <c r="B7" i="64"/>
  <c r="K6" i="64"/>
  <c r="E6" i="64"/>
  <c r="K5" i="64"/>
  <c r="E5" i="64"/>
  <c r="K4" i="64"/>
  <c r="E4" i="64"/>
  <c r="K3" i="64"/>
  <c r="E3" i="64"/>
  <c r="K2" i="64"/>
  <c r="E2" i="64"/>
  <c r="AS28" i="8"/>
  <c r="AT28" i="8"/>
  <c r="AX28" i="8"/>
  <c r="K53" i="12"/>
  <c r="L53" i="12"/>
  <c r="K54" i="12"/>
  <c r="L54" i="12"/>
  <c r="K55" i="12"/>
  <c r="L55" i="12"/>
  <c r="K56" i="12"/>
  <c r="L56" i="12"/>
  <c r="K57" i="12"/>
  <c r="L57" i="12"/>
  <c r="K58" i="12"/>
  <c r="L58" i="12"/>
  <c r="K59" i="12"/>
  <c r="L59" i="12"/>
  <c r="K60" i="12"/>
  <c r="L60" i="12"/>
  <c r="K61" i="12"/>
  <c r="L61" i="12"/>
  <c r="K62" i="12"/>
  <c r="L62" i="12"/>
  <c r="K63" i="12"/>
  <c r="L63" i="12"/>
  <c r="K64" i="12"/>
  <c r="L64" i="12"/>
  <c r="K65" i="12"/>
  <c r="L65" i="12"/>
  <c r="K66" i="12"/>
  <c r="L66" i="12"/>
  <c r="K67" i="12"/>
  <c r="L67" i="12"/>
  <c r="G51" i="63"/>
  <c r="J49" i="63"/>
  <c r="I49" i="63"/>
  <c r="H49" i="63"/>
  <c r="D49" i="63"/>
  <c r="C49" i="63"/>
  <c r="B49" i="63"/>
  <c r="K48" i="63"/>
  <c r="E48" i="63"/>
  <c r="K47" i="63"/>
  <c r="E47" i="63"/>
  <c r="K46" i="63"/>
  <c r="E46" i="63"/>
  <c r="K45" i="63"/>
  <c r="E45" i="63"/>
  <c r="K44" i="63"/>
  <c r="K49" i="63"/>
  <c r="E44" i="63"/>
  <c r="J42" i="63"/>
  <c r="I42" i="63"/>
  <c r="H42" i="63"/>
  <c r="D42" i="63"/>
  <c r="C42" i="63"/>
  <c r="B42" i="63"/>
  <c r="E42" i="63"/>
  <c r="K41" i="63"/>
  <c r="E41" i="63"/>
  <c r="K40" i="63"/>
  <c r="E40" i="63"/>
  <c r="K39" i="63"/>
  <c r="E39" i="63"/>
  <c r="K38" i="63"/>
  <c r="E38" i="63"/>
  <c r="K37" i="63"/>
  <c r="E37" i="63"/>
  <c r="J35" i="63"/>
  <c r="I35" i="63"/>
  <c r="H35" i="63"/>
  <c r="K35" i="63"/>
  <c r="D35" i="63"/>
  <c r="C35" i="63"/>
  <c r="B35" i="63"/>
  <c r="E35" i="63"/>
  <c r="K34" i="63"/>
  <c r="E34" i="63"/>
  <c r="K33" i="63"/>
  <c r="E33" i="63"/>
  <c r="K32" i="63"/>
  <c r="E32" i="63"/>
  <c r="K31" i="63"/>
  <c r="E31" i="63"/>
  <c r="K30" i="63"/>
  <c r="E30" i="63"/>
  <c r="J28" i="63"/>
  <c r="I28" i="63"/>
  <c r="H28" i="63"/>
  <c r="D28" i="63"/>
  <c r="C28" i="63"/>
  <c r="B28" i="63"/>
  <c r="K27" i="63"/>
  <c r="E27" i="63"/>
  <c r="K26" i="63"/>
  <c r="E26" i="63"/>
  <c r="K25" i="63"/>
  <c r="E25" i="63"/>
  <c r="K24" i="63"/>
  <c r="E24" i="63"/>
  <c r="K23" i="63"/>
  <c r="E23" i="63"/>
  <c r="J21" i="63"/>
  <c r="I21" i="63"/>
  <c r="H21" i="63"/>
  <c r="D21" i="63"/>
  <c r="C21" i="63"/>
  <c r="B21" i="63"/>
  <c r="E21" i="63"/>
  <c r="K20" i="63"/>
  <c r="E20" i="63"/>
  <c r="K19" i="63"/>
  <c r="E19" i="63"/>
  <c r="K18" i="63"/>
  <c r="E18" i="63"/>
  <c r="K17" i="63"/>
  <c r="E17" i="63"/>
  <c r="K16" i="63"/>
  <c r="E16" i="63"/>
  <c r="J14" i="63"/>
  <c r="I14" i="63"/>
  <c r="H14" i="63"/>
  <c r="K14" i="63"/>
  <c r="D14" i="63"/>
  <c r="C14" i="63"/>
  <c r="B14" i="63"/>
  <c r="E14" i="63"/>
  <c r="K13" i="63"/>
  <c r="E13" i="63"/>
  <c r="K12" i="63"/>
  <c r="E12" i="63"/>
  <c r="K11" i="63"/>
  <c r="E11" i="63"/>
  <c r="K10" i="63"/>
  <c r="E10" i="63"/>
  <c r="K9" i="63"/>
  <c r="E9" i="63"/>
  <c r="J7" i="63"/>
  <c r="I7" i="63"/>
  <c r="H7" i="63"/>
  <c r="K7" i="63"/>
  <c r="D7" i="63"/>
  <c r="C7" i="63"/>
  <c r="E7" i="63"/>
  <c r="B7" i="63"/>
  <c r="K6" i="63"/>
  <c r="E6" i="63"/>
  <c r="K5" i="63"/>
  <c r="E5" i="63"/>
  <c r="K4" i="63"/>
  <c r="E4" i="63"/>
  <c r="K3" i="63"/>
  <c r="E3" i="63"/>
  <c r="K2" i="63"/>
  <c r="E2" i="63"/>
  <c r="E49" i="63"/>
  <c r="K28" i="63"/>
  <c r="K21" i="63"/>
  <c r="K42" i="63"/>
  <c r="E28" i="63"/>
  <c r="AS49" i="8"/>
  <c r="AV49" i="8" s="1"/>
  <c r="AT49" i="8"/>
  <c r="AX49" i="8"/>
  <c r="G51" i="62"/>
  <c r="J49" i="62"/>
  <c r="I49" i="62"/>
  <c r="H49" i="62"/>
  <c r="D49" i="62"/>
  <c r="C49" i="62"/>
  <c r="B49" i="62"/>
  <c r="K48" i="62"/>
  <c r="E48" i="62"/>
  <c r="K47" i="62"/>
  <c r="E47" i="62"/>
  <c r="K46" i="62"/>
  <c r="E46" i="62"/>
  <c r="K45" i="62"/>
  <c r="E45" i="62"/>
  <c r="K44" i="62"/>
  <c r="K49" i="62"/>
  <c r="E44" i="62"/>
  <c r="J42" i="62"/>
  <c r="I42" i="62"/>
  <c r="H42" i="62"/>
  <c r="D42" i="62"/>
  <c r="C42" i="62"/>
  <c r="B42" i="62"/>
  <c r="K41" i="62"/>
  <c r="E41" i="62"/>
  <c r="K40" i="62"/>
  <c r="E40" i="62"/>
  <c r="K39" i="62"/>
  <c r="E39" i="62"/>
  <c r="K38" i="62"/>
  <c r="E38" i="62"/>
  <c r="K37" i="62"/>
  <c r="E37" i="62"/>
  <c r="J35" i="62"/>
  <c r="I35" i="62"/>
  <c r="H35" i="62"/>
  <c r="D35" i="62"/>
  <c r="C35" i="62"/>
  <c r="B35" i="62"/>
  <c r="K34" i="62"/>
  <c r="E34" i="62"/>
  <c r="K33" i="62"/>
  <c r="E33" i="62"/>
  <c r="K32" i="62"/>
  <c r="E32" i="62"/>
  <c r="K31" i="62"/>
  <c r="E31" i="62"/>
  <c r="K30" i="62"/>
  <c r="E30" i="62"/>
  <c r="J28" i="62"/>
  <c r="I28" i="62"/>
  <c r="H28" i="62"/>
  <c r="K28" i="62"/>
  <c r="D28" i="62"/>
  <c r="C28" i="62"/>
  <c r="B28" i="62"/>
  <c r="K27" i="62"/>
  <c r="E27" i="62"/>
  <c r="K26" i="62"/>
  <c r="E26" i="62"/>
  <c r="K25" i="62"/>
  <c r="E25" i="62"/>
  <c r="K24" i="62"/>
  <c r="E24" i="62"/>
  <c r="K23" i="62"/>
  <c r="E23" i="62"/>
  <c r="J21" i="62"/>
  <c r="I21" i="62"/>
  <c r="H21" i="62"/>
  <c r="D21" i="62"/>
  <c r="C21" i="62"/>
  <c r="B21" i="62"/>
  <c r="K20" i="62"/>
  <c r="E20" i="62"/>
  <c r="K19" i="62"/>
  <c r="E19" i="62"/>
  <c r="K18" i="62"/>
  <c r="E18" i="62"/>
  <c r="K17" i="62"/>
  <c r="E17" i="62"/>
  <c r="K16" i="62"/>
  <c r="E16" i="62"/>
  <c r="J14" i="62"/>
  <c r="I14" i="62"/>
  <c r="H14" i="62"/>
  <c r="D14" i="62"/>
  <c r="C14" i="62"/>
  <c r="B14" i="62"/>
  <c r="K13" i="62"/>
  <c r="E13" i="62"/>
  <c r="K12" i="62"/>
  <c r="E12" i="62"/>
  <c r="K11" i="62"/>
  <c r="E11" i="62"/>
  <c r="K10" i="62"/>
  <c r="E10" i="62"/>
  <c r="K9" i="62"/>
  <c r="E9" i="62"/>
  <c r="J7" i="62"/>
  <c r="I7" i="62"/>
  <c r="H7" i="62"/>
  <c r="D7" i="62"/>
  <c r="C7" i="62"/>
  <c r="B7" i="62"/>
  <c r="K6" i="62"/>
  <c r="E6" i="62"/>
  <c r="K5" i="62"/>
  <c r="E5" i="62"/>
  <c r="K4" i="62"/>
  <c r="E4" i="62"/>
  <c r="K3" i="62"/>
  <c r="E3" i="62"/>
  <c r="K2" i="62"/>
  <c r="E2" i="62"/>
  <c r="G51" i="61"/>
  <c r="J49" i="61"/>
  <c r="I49" i="61"/>
  <c r="H49" i="61"/>
  <c r="D49" i="61"/>
  <c r="C49" i="61"/>
  <c r="B49" i="61"/>
  <c r="K48" i="61"/>
  <c r="E48" i="61"/>
  <c r="K47" i="61"/>
  <c r="E47" i="61"/>
  <c r="K46" i="61"/>
  <c r="E46" i="61"/>
  <c r="K45" i="61"/>
  <c r="E45" i="61"/>
  <c r="K44" i="61"/>
  <c r="K49" i="61"/>
  <c r="E44" i="61"/>
  <c r="J42" i="61"/>
  <c r="I42" i="61"/>
  <c r="H42" i="61"/>
  <c r="D42" i="61"/>
  <c r="C42" i="61"/>
  <c r="B42" i="61"/>
  <c r="K41" i="61"/>
  <c r="E41" i="61"/>
  <c r="K40" i="61"/>
  <c r="E40" i="61"/>
  <c r="K39" i="61"/>
  <c r="E39" i="61"/>
  <c r="K38" i="61"/>
  <c r="E38" i="61"/>
  <c r="K37" i="61"/>
  <c r="E37" i="61"/>
  <c r="J35" i="61"/>
  <c r="I35" i="61"/>
  <c r="H35" i="61"/>
  <c r="D35" i="61"/>
  <c r="C35" i="61"/>
  <c r="B35" i="61"/>
  <c r="K34" i="61"/>
  <c r="E34" i="61"/>
  <c r="K33" i="61"/>
  <c r="E33" i="61"/>
  <c r="K32" i="61"/>
  <c r="E32" i="61"/>
  <c r="K31" i="61"/>
  <c r="E31" i="61"/>
  <c r="K30" i="61"/>
  <c r="E30" i="61"/>
  <c r="J28" i="61"/>
  <c r="I28" i="61"/>
  <c r="H28" i="61"/>
  <c r="D28" i="61"/>
  <c r="C28" i="61"/>
  <c r="B28" i="61"/>
  <c r="K27" i="61"/>
  <c r="E27" i="61"/>
  <c r="K26" i="61"/>
  <c r="E26" i="61"/>
  <c r="K25" i="61"/>
  <c r="E25" i="61"/>
  <c r="K24" i="61"/>
  <c r="E24" i="61"/>
  <c r="K23" i="61"/>
  <c r="E23" i="61"/>
  <c r="J21" i="61"/>
  <c r="I21" i="61"/>
  <c r="H21" i="61"/>
  <c r="D21" i="61"/>
  <c r="C21" i="61"/>
  <c r="B21" i="61"/>
  <c r="E21" i="61"/>
  <c r="K20" i="61"/>
  <c r="E20" i="61"/>
  <c r="K19" i="61"/>
  <c r="E19" i="61"/>
  <c r="K18" i="61"/>
  <c r="E18" i="61"/>
  <c r="K17" i="61"/>
  <c r="E17" i="61"/>
  <c r="K16" i="61"/>
  <c r="E16" i="61"/>
  <c r="J14" i="61"/>
  <c r="I14" i="61"/>
  <c r="H14" i="61"/>
  <c r="K14" i="61"/>
  <c r="D14" i="61"/>
  <c r="C14" i="61"/>
  <c r="B14" i="61"/>
  <c r="K13" i="61"/>
  <c r="E13" i="61"/>
  <c r="K12" i="61"/>
  <c r="E12" i="61"/>
  <c r="K11" i="61"/>
  <c r="E11" i="61"/>
  <c r="K10" i="61"/>
  <c r="E10" i="61"/>
  <c r="K9" i="61"/>
  <c r="E9" i="61"/>
  <c r="J7" i="61"/>
  <c r="I7" i="61"/>
  <c r="H7" i="61"/>
  <c r="K7" i="61"/>
  <c r="D7" i="61"/>
  <c r="C7" i="61"/>
  <c r="B7" i="61"/>
  <c r="K6" i="61"/>
  <c r="E6" i="61"/>
  <c r="K5" i="61"/>
  <c r="E5" i="61"/>
  <c r="K4" i="61"/>
  <c r="E4" i="61"/>
  <c r="K3" i="61"/>
  <c r="E3" i="61"/>
  <c r="K2" i="61"/>
  <c r="E2" i="61"/>
  <c r="G51" i="60"/>
  <c r="J49" i="60"/>
  <c r="I49" i="60"/>
  <c r="H49" i="60"/>
  <c r="D49" i="60"/>
  <c r="C49" i="60"/>
  <c r="B49" i="60"/>
  <c r="E49" i="60"/>
  <c r="K48" i="60"/>
  <c r="E48" i="60"/>
  <c r="K47" i="60"/>
  <c r="E47" i="60"/>
  <c r="K46" i="60"/>
  <c r="E46" i="60"/>
  <c r="K45" i="60"/>
  <c r="E45" i="60"/>
  <c r="K44" i="60"/>
  <c r="E44" i="60"/>
  <c r="J42" i="60"/>
  <c r="I42" i="60"/>
  <c r="H42" i="60"/>
  <c r="K42" i="60"/>
  <c r="D42" i="60"/>
  <c r="C42" i="60"/>
  <c r="B42" i="60"/>
  <c r="E42" i="60"/>
  <c r="K41" i="60"/>
  <c r="E41" i="60"/>
  <c r="K40" i="60"/>
  <c r="E40" i="60"/>
  <c r="K39" i="60"/>
  <c r="E39" i="60"/>
  <c r="K38" i="60"/>
  <c r="E38" i="60"/>
  <c r="K37" i="60"/>
  <c r="E37" i="60"/>
  <c r="J35" i="60"/>
  <c r="I35" i="60"/>
  <c r="H35" i="60"/>
  <c r="K35" i="60"/>
  <c r="D35" i="60"/>
  <c r="C35" i="60"/>
  <c r="B35" i="60"/>
  <c r="E35" i="60"/>
  <c r="K34" i="60"/>
  <c r="E34" i="60"/>
  <c r="K33" i="60"/>
  <c r="E33" i="60"/>
  <c r="K32" i="60"/>
  <c r="E32" i="60"/>
  <c r="K31" i="60"/>
  <c r="E31" i="60"/>
  <c r="K30" i="60"/>
  <c r="E30" i="60"/>
  <c r="J28" i="60"/>
  <c r="I28" i="60"/>
  <c r="H28" i="60"/>
  <c r="K28" i="60"/>
  <c r="D28" i="60"/>
  <c r="C28" i="60"/>
  <c r="B28" i="60"/>
  <c r="E28" i="60"/>
  <c r="K27" i="60"/>
  <c r="E27" i="60"/>
  <c r="K26" i="60"/>
  <c r="E26" i="60"/>
  <c r="K25" i="60"/>
  <c r="E25" i="60"/>
  <c r="K24" i="60"/>
  <c r="E24" i="60"/>
  <c r="K23" i="60"/>
  <c r="E23" i="60"/>
  <c r="J21" i="60"/>
  <c r="I21" i="60"/>
  <c r="H21" i="60"/>
  <c r="K21" i="60"/>
  <c r="D21" i="60"/>
  <c r="C21" i="60"/>
  <c r="B21" i="60"/>
  <c r="E21" i="60"/>
  <c r="K20" i="60"/>
  <c r="E20" i="60"/>
  <c r="K19" i="60"/>
  <c r="E19" i="60"/>
  <c r="K18" i="60"/>
  <c r="E18" i="60"/>
  <c r="K17" i="60"/>
  <c r="E17" i="60"/>
  <c r="K16" i="60"/>
  <c r="E16" i="60"/>
  <c r="J14" i="60"/>
  <c r="I14" i="60"/>
  <c r="H14" i="60"/>
  <c r="D14" i="60"/>
  <c r="C14" i="60"/>
  <c r="B14" i="60"/>
  <c r="E14" i="60"/>
  <c r="K13" i="60"/>
  <c r="E13" i="60"/>
  <c r="K12" i="60"/>
  <c r="E12" i="60"/>
  <c r="K11" i="60"/>
  <c r="E11" i="60"/>
  <c r="K10" i="60"/>
  <c r="E10" i="60"/>
  <c r="K9" i="60"/>
  <c r="E9" i="60"/>
  <c r="J7" i="60"/>
  <c r="I7" i="60"/>
  <c r="H7" i="60"/>
  <c r="K7" i="60"/>
  <c r="D7" i="60"/>
  <c r="C7" i="60"/>
  <c r="B7" i="60"/>
  <c r="E7" i="60"/>
  <c r="K6" i="60"/>
  <c r="E6" i="60"/>
  <c r="K5" i="60"/>
  <c r="E5" i="60"/>
  <c r="K4" i="60"/>
  <c r="E4" i="60"/>
  <c r="K3" i="60"/>
  <c r="E3" i="60"/>
  <c r="K2" i="60"/>
  <c r="E2" i="60"/>
  <c r="K49" i="60"/>
  <c r="K14" i="60"/>
  <c r="AS38" i="8"/>
  <c r="AT38" i="8"/>
  <c r="AX38" i="8" s="1"/>
  <c r="G51" i="59"/>
  <c r="J49" i="59"/>
  <c r="I49" i="59"/>
  <c r="H49" i="59"/>
  <c r="D49" i="59"/>
  <c r="C49" i="59"/>
  <c r="B49" i="59"/>
  <c r="E49" i="59"/>
  <c r="K48" i="59"/>
  <c r="E48" i="59"/>
  <c r="K47" i="59"/>
  <c r="E47" i="59"/>
  <c r="K46" i="59"/>
  <c r="E46" i="59"/>
  <c r="K45" i="59"/>
  <c r="E45" i="59"/>
  <c r="K44" i="59"/>
  <c r="K49" i="59"/>
  <c r="E44" i="59"/>
  <c r="J42" i="59"/>
  <c r="I42" i="59"/>
  <c r="H42" i="59"/>
  <c r="K42" i="59"/>
  <c r="D42" i="59"/>
  <c r="C42" i="59"/>
  <c r="B42" i="59"/>
  <c r="E42" i="59"/>
  <c r="K41" i="59"/>
  <c r="E41" i="59"/>
  <c r="K40" i="59"/>
  <c r="E40" i="59"/>
  <c r="K39" i="59"/>
  <c r="E39" i="59"/>
  <c r="K38" i="59"/>
  <c r="E38" i="59"/>
  <c r="K37" i="59"/>
  <c r="E37" i="59"/>
  <c r="J35" i="59"/>
  <c r="I35" i="59"/>
  <c r="H35" i="59"/>
  <c r="D35" i="59"/>
  <c r="C35" i="59"/>
  <c r="B35" i="59"/>
  <c r="E35" i="59"/>
  <c r="K34" i="59"/>
  <c r="E34" i="59"/>
  <c r="K33" i="59"/>
  <c r="E33" i="59"/>
  <c r="K32" i="59"/>
  <c r="E32" i="59"/>
  <c r="K31" i="59"/>
  <c r="E31" i="59"/>
  <c r="K30" i="59"/>
  <c r="E30" i="59"/>
  <c r="J28" i="59"/>
  <c r="I28" i="59"/>
  <c r="H28" i="59"/>
  <c r="K28" i="59"/>
  <c r="D28" i="59"/>
  <c r="C28" i="59"/>
  <c r="B28" i="59"/>
  <c r="E28" i="59"/>
  <c r="K27" i="59"/>
  <c r="E27" i="59"/>
  <c r="K26" i="59"/>
  <c r="E26" i="59"/>
  <c r="K25" i="59"/>
  <c r="E25" i="59"/>
  <c r="K24" i="59"/>
  <c r="E24" i="59"/>
  <c r="K23" i="59"/>
  <c r="E23" i="59"/>
  <c r="J21" i="59"/>
  <c r="I21" i="59"/>
  <c r="H21" i="59"/>
  <c r="K21" i="59"/>
  <c r="D21" i="59"/>
  <c r="C21" i="59"/>
  <c r="B21" i="59"/>
  <c r="E21" i="59"/>
  <c r="K20" i="59"/>
  <c r="E20" i="59"/>
  <c r="K19" i="59"/>
  <c r="E19" i="59"/>
  <c r="K18" i="59"/>
  <c r="E18" i="59"/>
  <c r="K17" i="59"/>
  <c r="E17" i="59"/>
  <c r="K16" i="59"/>
  <c r="E16" i="59"/>
  <c r="J14" i="59"/>
  <c r="I14" i="59"/>
  <c r="H14" i="59"/>
  <c r="K14" i="59"/>
  <c r="D14" i="59"/>
  <c r="C14" i="59"/>
  <c r="B14" i="59"/>
  <c r="E14" i="59"/>
  <c r="K13" i="59"/>
  <c r="E13" i="59"/>
  <c r="K12" i="59"/>
  <c r="E12" i="59"/>
  <c r="K11" i="59"/>
  <c r="E11" i="59"/>
  <c r="K10" i="59"/>
  <c r="E10" i="59"/>
  <c r="K9" i="59"/>
  <c r="E9" i="59"/>
  <c r="J7" i="59"/>
  <c r="I7" i="59"/>
  <c r="H7" i="59"/>
  <c r="K7" i="59"/>
  <c r="D7" i="59"/>
  <c r="C7" i="59"/>
  <c r="B7" i="59"/>
  <c r="E7" i="59"/>
  <c r="K6" i="59"/>
  <c r="E6" i="59"/>
  <c r="K5" i="59"/>
  <c r="E5" i="59"/>
  <c r="K4" i="59"/>
  <c r="E4" i="59"/>
  <c r="K3" i="59"/>
  <c r="E3" i="59"/>
  <c r="K2" i="59"/>
  <c r="E2" i="59"/>
  <c r="K35" i="59"/>
  <c r="AS110" i="8"/>
  <c r="AT110" i="8"/>
  <c r="AX110" i="8" s="1"/>
  <c r="AS106" i="8"/>
  <c r="AT106" i="8"/>
  <c r="AX106" i="8"/>
  <c r="AS27" i="8"/>
  <c r="AT27" i="8"/>
  <c r="AX27" i="8"/>
  <c r="AS48" i="8"/>
  <c r="AT48" i="8"/>
  <c r="AX48" i="8"/>
  <c r="G51" i="58"/>
  <c r="AS34" i="9"/>
  <c r="AW34" i="9"/>
  <c r="AR34" i="9"/>
  <c r="J49" i="58"/>
  <c r="I49" i="58"/>
  <c r="H49" i="58"/>
  <c r="D49" i="58"/>
  <c r="C49" i="58"/>
  <c r="B49" i="58"/>
  <c r="E49" i="58"/>
  <c r="K48" i="58"/>
  <c r="E48" i="58"/>
  <c r="K47" i="58"/>
  <c r="E47" i="58"/>
  <c r="K46" i="58"/>
  <c r="E46" i="58"/>
  <c r="K45" i="58"/>
  <c r="E45" i="58"/>
  <c r="K44" i="58"/>
  <c r="K49" i="58"/>
  <c r="E44" i="58"/>
  <c r="J42" i="58"/>
  <c r="I42" i="58"/>
  <c r="H42" i="58"/>
  <c r="K42" i="58"/>
  <c r="D42" i="58"/>
  <c r="C42" i="58"/>
  <c r="B42" i="58"/>
  <c r="E42" i="58"/>
  <c r="K41" i="58"/>
  <c r="E41" i="58"/>
  <c r="K40" i="58"/>
  <c r="E40" i="58"/>
  <c r="K39" i="58"/>
  <c r="E39" i="58"/>
  <c r="K38" i="58"/>
  <c r="E38" i="58"/>
  <c r="K37" i="58"/>
  <c r="E37" i="58"/>
  <c r="J35" i="58"/>
  <c r="I35" i="58"/>
  <c r="H35" i="58"/>
  <c r="K35" i="58"/>
  <c r="D35" i="58"/>
  <c r="C35" i="58"/>
  <c r="B35" i="58"/>
  <c r="E35" i="58"/>
  <c r="K34" i="58"/>
  <c r="E34" i="58"/>
  <c r="K33" i="58"/>
  <c r="E33" i="58"/>
  <c r="K32" i="58"/>
  <c r="E32" i="58"/>
  <c r="K31" i="58"/>
  <c r="E31" i="58"/>
  <c r="K30" i="58"/>
  <c r="E30" i="58"/>
  <c r="J28" i="58"/>
  <c r="I28" i="58"/>
  <c r="H28" i="58"/>
  <c r="K28" i="58"/>
  <c r="D28" i="58"/>
  <c r="C28" i="58"/>
  <c r="B28" i="58"/>
  <c r="E28" i="58"/>
  <c r="K27" i="58"/>
  <c r="E27" i="58"/>
  <c r="K26" i="58"/>
  <c r="E26" i="58"/>
  <c r="K25" i="58"/>
  <c r="E25" i="58"/>
  <c r="K24" i="58"/>
  <c r="E24" i="58"/>
  <c r="K23" i="58"/>
  <c r="E23" i="58"/>
  <c r="J21" i="58"/>
  <c r="I21" i="58"/>
  <c r="H21" i="58"/>
  <c r="K21" i="58"/>
  <c r="D21" i="58"/>
  <c r="C21" i="58"/>
  <c r="B21" i="58"/>
  <c r="K20" i="58"/>
  <c r="E20" i="58"/>
  <c r="K19" i="58"/>
  <c r="E19" i="58"/>
  <c r="K18" i="58"/>
  <c r="E18" i="58"/>
  <c r="K17" i="58"/>
  <c r="E17" i="58"/>
  <c r="K16" i="58"/>
  <c r="E16" i="58"/>
  <c r="J14" i="58"/>
  <c r="I14" i="58"/>
  <c r="H14" i="58"/>
  <c r="K14" i="58"/>
  <c r="D14" i="58"/>
  <c r="C14" i="58"/>
  <c r="B14" i="58"/>
  <c r="E14" i="58"/>
  <c r="K13" i="58"/>
  <c r="E13" i="58"/>
  <c r="K12" i="58"/>
  <c r="E12" i="58"/>
  <c r="K11" i="58"/>
  <c r="E11" i="58"/>
  <c r="K10" i="58"/>
  <c r="E10" i="58"/>
  <c r="K9" i="58"/>
  <c r="E9" i="58"/>
  <c r="J7" i="58"/>
  <c r="I7" i="58"/>
  <c r="H7" i="58"/>
  <c r="K7" i="58"/>
  <c r="D7" i="58"/>
  <c r="C7" i="58"/>
  <c r="B7" i="58"/>
  <c r="E7" i="58"/>
  <c r="K6" i="58"/>
  <c r="E6" i="58"/>
  <c r="K5" i="58"/>
  <c r="E5" i="58"/>
  <c r="K4" i="58"/>
  <c r="E4" i="58"/>
  <c r="K3" i="58"/>
  <c r="E3" i="58"/>
  <c r="K2" i="58"/>
  <c r="E2" i="58"/>
  <c r="AS115" i="8"/>
  <c r="AT115" i="8"/>
  <c r="AX115" i="8"/>
  <c r="K41" i="57"/>
  <c r="K40" i="57"/>
  <c r="K39" i="57"/>
  <c r="K38" i="57"/>
  <c r="K37" i="57"/>
  <c r="E41" i="57"/>
  <c r="E40" i="57"/>
  <c r="E39" i="57"/>
  <c r="E38" i="57"/>
  <c r="E37" i="57"/>
  <c r="J49" i="57"/>
  <c r="I49" i="57"/>
  <c r="H49" i="57"/>
  <c r="D49" i="57"/>
  <c r="C49" i="57"/>
  <c r="B49" i="57"/>
  <c r="E49" i="57"/>
  <c r="K48" i="57"/>
  <c r="E48" i="57"/>
  <c r="K47" i="57"/>
  <c r="E47" i="57"/>
  <c r="K46" i="57"/>
  <c r="E46" i="57"/>
  <c r="K45" i="57"/>
  <c r="E45" i="57"/>
  <c r="K44" i="57"/>
  <c r="K49" i="57"/>
  <c r="E44" i="57"/>
  <c r="J42" i="57"/>
  <c r="I42" i="57"/>
  <c r="H42" i="57"/>
  <c r="K42" i="57"/>
  <c r="D42" i="57"/>
  <c r="C42" i="57"/>
  <c r="B42" i="57"/>
  <c r="E42" i="57"/>
  <c r="J35" i="57"/>
  <c r="I35" i="57"/>
  <c r="H35" i="57"/>
  <c r="D35" i="57"/>
  <c r="C35" i="57"/>
  <c r="B35" i="57"/>
  <c r="E35" i="57"/>
  <c r="K34" i="57"/>
  <c r="E34" i="57"/>
  <c r="K33" i="57"/>
  <c r="E33" i="57"/>
  <c r="K32" i="57"/>
  <c r="E32" i="57"/>
  <c r="K31" i="57"/>
  <c r="E31" i="57"/>
  <c r="K30" i="57"/>
  <c r="E30" i="57"/>
  <c r="J28" i="57"/>
  <c r="I28" i="57"/>
  <c r="H28" i="57"/>
  <c r="K28" i="57"/>
  <c r="D28" i="57"/>
  <c r="C28" i="57"/>
  <c r="B28" i="57"/>
  <c r="E28" i="57"/>
  <c r="K27" i="57"/>
  <c r="E27" i="57"/>
  <c r="K26" i="57"/>
  <c r="E26" i="57"/>
  <c r="K25" i="57"/>
  <c r="E25" i="57"/>
  <c r="K24" i="57"/>
  <c r="E24" i="57"/>
  <c r="K23" i="57"/>
  <c r="E23" i="57"/>
  <c r="J21" i="57"/>
  <c r="I21" i="57"/>
  <c r="H21" i="57"/>
  <c r="D21" i="57"/>
  <c r="C21" i="57"/>
  <c r="B21" i="57"/>
  <c r="E21" i="57"/>
  <c r="K20" i="57"/>
  <c r="E20" i="57"/>
  <c r="K19" i="57"/>
  <c r="E19" i="57"/>
  <c r="K18" i="57"/>
  <c r="E18" i="57"/>
  <c r="K17" i="57"/>
  <c r="E17" i="57"/>
  <c r="K16" i="57"/>
  <c r="E16" i="57"/>
  <c r="J14" i="57"/>
  <c r="I14" i="57"/>
  <c r="H14" i="57"/>
  <c r="K14" i="57"/>
  <c r="D14" i="57"/>
  <c r="C14" i="57"/>
  <c r="B14" i="57"/>
  <c r="E14" i="57"/>
  <c r="K13" i="57"/>
  <c r="E13" i="57"/>
  <c r="K12" i="57"/>
  <c r="E12" i="57"/>
  <c r="K11" i="57"/>
  <c r="E11" i="57"/>
  <c r="K10" i="57"/>
  <c r="E10" i="57"/>
  <c r="K9" i="57"/>
  <c r="E9" i="57"/>
  <c r="J7" i="57"/>
  <c r="I7" i="57"/>
  <c r="H7" i="57"/>
  <c r="K7" i="57"/>
  <c r="D7" i="57"/>
  <c r="C7" i="57"/>
  <c r="B7" i="57"/>
  <c r="E7" i="57"/>
  <c r="K6" i="57"/>
  <c r="E6" i="57"/>
  <c r="K5" i="57"/>
  <c r="E5" i="57"/>
  <c r="K4" i="57"/>
  <c r="E4" i="57"/>
  <c r="K3" i="57"/>
  <c r="E3" i="57"/>
  <c r="K2" i="57"/>
  <c r="E2" i="57"/>
  <c r="K35" i="57"/>
  <c r="AS114" i="8"/>
  <c r="AT114" i="8"/>
  <c r="AX114" i="8"/>
  <c r="AS25" i="8"/>
  <c r="AT25" i="8"/>
  <c r="AX25" i="8" s="1"/>
  <c r="E44" i="56"/>
  <c r="E45" i="56"/>
  <c r="E46" i="56"/>
  <c r="E47" i="56"/>
  <c r="E48" i="56"/>
  <c r="J49" i="56"/>
  <c r="I49" i="56"/>
  <c r="H49" i="56"/>
  <c r="D49" i="56"/>
  <c r="C49" i="56"/>
  <c r="B49" i="56"/>
  <c r="K48" i="56"/>
  <c r="K47" i="56"/>
  <c r="K46" i="56"/>
  <c r="K45" i="56"/>
  <c r="K44" i="56"/>
  <c r="J42" i="56"/>
  <c r="I42" i="56"/>
  <c r="H42" i="56"/>
  <c r="D42" i="56"/>
  <c r="C42" i="56"/>
  <c r="B42" i="56"/>
  <c r="K41" i="56"/>
  <c r="E41" i="56"/>
  <c r="K40" i="56"/>
  <c r="E40" i="56"/>
  <c r="K39" i="56"/>
  <c r="E39" i="56"/>
  <c r="K38" i="56"/>
  <c r="E38" i="56"/>
  <c r="K37" i="56"/>
  <c r="E37" i="56"/>
  <c r="J35" i="56"/>
  <c r="I35" i="56"/>
  <c r="H35" i="56"/>
  <c r="D35" i="56"/>
  <c r="C35" i="56"/>
  <c r="B35" i="56"/>
  <c r="K34" i="56"/>
  <c r="E34" i="56"/>
  <c r="K33" i="56"/>
  <c r="E33" i="56"/>
  <c r="K32" i="56"/>
  <c r="E32" i="56"/>
  <c r="K31" i="56"/>
  <c r="E31" i="56"/>
  <c r="K30" i="56"/>
  <c r="E30" i="56"/>
  <c r="J28" i="56"/>
  <c r="I28" i="56"/>
  <c r="H28" i="56"/>
  <c r="D28" i="56"/>
  <c r="C28" i="56"/>
  <c r="B28" i="56"/>
  <c r="K27" i="56"/>
  <c r="E27" i="56"/>
  <c r="K26" i="56"/>
  <c r="E26" i="56"/>
  <c r="K25" i="56"/>
  <c r="E25" i="56"/>
  <c r="K24" i="56"/>
  <c r="E24" i="56"/>
  <c r="K23" i="56"/>
  <c r="E23" i="56"/>
  <c r="J21" i="56"/>
  <c r="I21" i="56"/>
  <c r="H21" i="56"/>
  <c r="D21" i="56"/>
  <c r="C21" i="56"/>
  <c r="B21" i="56"/>
  <c r="K20" i="56"/>
  <c r="E20" i="56"/>
  <c r="K19" i="56"/>
  <c r="E19" i="56"/>
  <c r="K18" i="56"/>
  <c r="E18" i="56"/>
  <c r="K17" i="56"/>
  <c r="E17" i="56"/>
  <c r="K16" i="56"/>
  <c r="E16" i="56"/>
  <c r="J14" i="56"/>
  <c r="I14" i="56"/>
  <c r="H14" i="56"/>
  <c r="D14" i="56"/>
  <c r="C14" i="56"/>
  <c r="B14" i="56"/>
  <c r="K13" i="56"/>
  <c r="E13" i="56"/>
  <c r="K12" i="56"/>
  <c r="E12" i="56"/>
  <c r="K11" i="56"/>
  <c r="E11" i="56"/>
  <c r="K10" i="56"/>
  <c r="E10" i="56"/>
  <c r="K9" i="56"/>
  <c r="E9" i="56"/>
  <c r="J7" i="56"/>
  <c r="I7" i="56"/>
  <c r="H7" i="56"/>
  <c r="D7" i="56"/>
  <c r="C7" i="56"/>
  <c r="B7" i="56"/>
  <c r="K6" i="56"/>
  <c r="E6" i="56"/>
  <c r="K5" i="56"/>
  <c r="E5" i="56"/>
  <c r="K4" i="56"/>
  <c r="E4" i="56"/>
  <c r="K3" i="56"/>
  <c r="E3" i="56"/>
  <c r="K2" i="56"/>
  <c r="E2" i="56"/>
  <c r="K36" i="12"/>
  <c r="L36" i="12"/>
  <c r="AS67" i="8"/>
  <c r="AT67" i="8"/>
  <c r="AX67" i="8"/>
  <c r="E10" i="55"/>
  <c r="E11" i="55"/>
  <c r="E12" i="55"/>
  <c r="E13" i="55"/>
  <c r="E9" i="55"/>
  <c r="G51" i="55"/>
  <c r="J49" i="55"/>
  <c r="I49" i="55"/>
  <c r="H49" i="55"/>
  <c r="D49" i="55"/>
  <c r="C49" i="55"/>
  <c r="B49" i="55"/>
  <c r="E49" i="55"/>
  <c r="K48" i="55"/>
  <c r="E48" i="55"/>
  <c r="K47" i="55"/>
  <c r="E47" i="55"/>
  <c r="K46" i="55"/>
  <c r="E46" i="55"/>
  <c r="K45" i="55"/>
  <c r="E45" i="55"/>
  <c r="K44" i="55"/>
  <c r="K49" i="55"/>
  <c r="E44" i="55"/>
  <c r="J42" i="55"/>
  <c r="I42" i="55"/>
  <c r="H42" i="55"/>
  <c r="K42" i="55"/>
  <c r="D42" i="55"/>
  <c r="C42" i="55"/>
  <c r="B42" i="55"/>
  <c r="K41" i="55"/>
  <c r="E41" i="55"/>
  <c r="K40" i="55"/>
  <c r="E40" i="55"/>
  <c r="K39" i="55"/>
  <c r="E39" i="55"/>
  <c r="K38" i="55"/>
  <c r="E38" i="55"/>
  <c r="K37" i="55"/>
  <c r="E37" i="55"/>
  <c r="J35" i="55"/>
  <c r="I35" i="55"/>
  <c r="H35" i="55"/>
  <c r="K35" i="55"/>
  <c r="D35" i="55"/>
  <c r="C35" i="55"/>
  <c r="B35" i="55"/>
  <c r="E35" i="55"/>
  <c r="K34" i="55"/>
  <c r="E34" i="55"/>
  <c r="K33" i="55"/>
  <c r="E33" i="55"/>
  <c r="K32" i="55"/>
  <c r="E32" i="55"/>
  <c r="K31" i="55"/>
  <c r="E31" i="55"/>
  <c r="K30" i="55"/>
  <c r="E30" i="55"/>
  <c r="J28" i="55"/>
  <c r="I28" i="55"/>
  <c r="H28" i="55"/>
  <c r="K28" i="55"/>
  <c r="D28" i="55"/>
  <c r="C28" i="55"/>
  <c r="B28" i="55"/>
  <c r="E28" i="55"/>
  <c r="K27" i="55"/>
  <c r="E27" i="55"/>
  <c r="K26" i="55"/>
  <c r="E26" i="55"/>
  <c r="K25" i="55"/>
  <c r="E25" i="55"/>
  <c r="K24" i="55"/>
  <c r="E24" i="55"/>
  <c r="K23" i="55"/>
  <c r="E23" i="55"/>
  <c r="J21" i="55"/>
  <c r="I21" i="55"/>
  <c r="H21" i="55"/>
  <c r="D21" i="55"/>
  <c r="C21" i="55"/>
  <c r="B21" i="55"/>
  <c r="E21" i="55"/>
  <c r="K20" i="55"/>
  <c r="E20" i="55"/>
  <c r="K19" i="55"/>
  <c r="E19" i="55"/>
  <c r="K18" i="55"/>
  <c r="E18" i="55"/>
  <c r="K17" i="55"/>
  <c r="E17" i="55"/>
  <c r="K16" i="55"/>
  <c r="E16" i="55"/>
  <c r="J14" i="55"/>
  <c r="I14" i="55"/>
  <c r="H14" i="55"/>
  <c r="K14" i="55"/>
  <c r="D14" i="55"/>
  <c r="C14" i="55"/>
  <c r="B14" i="55"/>
  <c r="E14" i="55"/>
  <c r="K13" i="55"/>
  <c r="K12" i="55"/>
  <c r="K11" i="55"/>
  <c r="K10" i="55"/>
  <c r="K9" i="55"/>
  <c r="J7" i="55"/>
  <c r="I7" i="55"/>
  <c r="H7" i="55"/>
  <c r="K7" i="55"/>
  <c r="D7" i="55"/>
  <c r="C7" i="55"/>
  <c r="B7" i="55"/>
  <c r="E7" i="55"/>
  <c r="K6" i="55"/>
  <c r="E6" i="55"/>
  <c r="K5" i="55"/>
  <c r="E5" i="55"/>
  <c r="K4" i="55"/>
  <c r="E4" i="55"/>
  <c r="K3" i="55"/>
  <c r="E3" i="55"/>
  <c r="K2" i="55"/>
  <c r="E2" i="55"/>
  <c r="E42" i="55"/>
  <c r="AS136" i="8"/>
  <c r="AT136" i="8"/>
  <c r="AT85" i="8"/>
  <c r="AX85" i="8" s="1"/>
  <c r="AT88" i="8"/>
  <c r="AX88" i="8"/>
  <c r="AS71" i="9"/>
  <c r="AW71" i="9"/>
  <c r="O70" i="12"/>
  <c r="E39" i="54"/>
  <c r="E40" i="54"/>
  <c r="E41" i="54"/>
  <c r="E42" i="54"/>
  <c r="K41" i="54"/>
  <c r="B43" i="54"/>
  <c r="C43" i="54"/>
  <c r="D43" i="54"/>
  <c r="E43" i="54"/>
  <c r="E30" i="54"/>
  <c r="E31" i="54"/>
  <c r="E32" i="54"/>
  <c r="E33" i="54"/>
  <c r="E34" i="54"/>
  <c r="E3" i="54"/>
  <c r="E4" i="54"/>
  <c r="E5" i="54"/>
  <c r="E6" i="54"/>
  <c r="E2" i="54"/>
  <c r="G52" i="54"/>
  <c r="J50" i="54"/>
  <c r="I50" i="54"/>
  <c r="H50" i="54"/>
  <c r="D50" i="54"/>
  <c r="C50" i="54"/>
  <c r="B50" i="54"/>
  <c r="E50" i="54"/>
  <c r="K49" i="54"/>
  <c r="E49" i="54"/>
  <c r="K48" i="54"/>
  <c r="E48" i="54"/>
  <c r="K47" i="54"/>
  <c r="E47" i="54"/>
  <c r="K46" i="54"/>
  <c r="E46" i="54"/>
  <c r="K45" i="54"/>
  <c r="K50" i="54"/>
  <c r="E45" i="54"/>
  <c r="J43" i="54"/>
  <c r="I43" i="54"/>
  <c r="H43" i="54"/>
  <c r="K43" i="54"/>
  <c r="K40" i="54"/>
  <c r="K39" i="54"/>
  <c r="K38" i="54"/>
  <c r="E38" i="54"/>
  <c r="K37" i="54"/>
  <c r="E37" i="54"/>
  <c r="J35" i="54"/>
  <c r="I35" i="54"/>
  <c r="H35" i="54"/>
  <c r="K35" i="54"/>
  <c r="D35" i="54"/>
  <c r="C35" i="54"/>
  <c r="B35" i="54"/>
  <c r="E35" i="54"/>
  <c r="K34" i="54"/>
  <c r="K33" i="54"/>
  <c r="K32" i="54"/>
  <c r="K31" i="54"/>
  <c r="K30" i="54"/>
  <c r="J28" i="54"/>
  <c r="I28" i="54"/>
  <c r="H28" i="54"/>
  <c r="D28" i="54"/>
  <c r="C28" i="54"/>
  <c r="B28" i="54"/>
  <c r="K27" i="54"/>
  <c r="E27" i="54"/>
  <c r="K26" i="54"/>
  <c r="E26" i="54"/>
  <c r="K25" i="54"/>
  <c r="E25" i="54"/>
  <c r="K24" i="54"/>
  <c r="E24" i="54"/>
  <c r="K23" i="54"/>
  <c r="E23" i="54"/>
  <c r="J21" i="54"/>
  <c r="I21" i="54"/>
  <c r="H21" i="54"/>
  <c r="K21" i="54"/>
  <c r="D21" i="54"/>
  <c r="C21" i="54"/>
  <c r="B21" i="54"/>
  <c r="K20" i="54"/>
  <c r="E20" i="54"/>
  <c r="K19" i="54"/>
  <c r="E19" i="54"/>
  <c r="K18" i="54"/>
  <c r="E18" i="54"/>
  <c r="K17" i="54"/>
  <c r="E17" i="54"/>
  <c r="K16" i="54"/>
  <c r="E16" i="54"/>
  <c r="J14" i="54"/>
  <c r="I14" i="54"/>
  <c r="H14" i="54"/>
  <c r="K14" i="54"/>
  <c r="D14" i="54"/>
  <c r="C14" i="54"/>
  <c r="B14" i="54"/>
  <c r="E14" i="54"/>
  <c r="K13" i="54"/>
  <c r="E13" i="54"/>
  <c r="K12" i="54"/>
  <c r="E12" i="54"/>
  <c r="K11" i="54"/>
  <c r="E11" i="54"/>
  <c r="K10" i="54"/>
  <c r="E10" i="54"/>
  <c r="K9" i="54"/>
  <c r="E9" i="54"/>
  <c r="J7" i="54"/>
  <c r="I7" i="54"/>
  <c r="H7" i="54"/>
  <c r="K7" i="54"/>
  <c r="D7" i="54"/>
  <c r="C7" i="54"/>
  <c r="B7" i="54"/>
  <c r="K6" i="54"/>
  <c r="K5" i="54"/>
  <c r="K4" i="54"/>
  <c r="K3" i="54"/>
  <c r="K2" i="54"/>
  <c r="E28" i="54"/>
  <c r="B63" i="12"/>
  <c r="C63" i="12"/>
  <c r="E63" i="12"/>
  <c r="AR53" i="9"/>
  <c r="AS53" i="9"/>
  <c r="AW53" i="9"/>
  <c r="B61" i="12"/>
  <c r="C61" i="12"/>
  <c r="E61" i="12"/>
  <c r="B62" i="12"/>
  <c r="C62" i="12"/>
  <c r="E62" i="12"/>
  <c r="G51" i="53"/>
  <c r="J49" i="53"/>
  <c r="I49" i="53"/>
  <c r="H49" i="53"/>
  <c r="D49" i="53"/>
  <c r="C49" i="53"/>
  <c r="B49" i="53"/>
  <c r="E49" i="53"/>
  <c r="K48" i="53"/>
  <c r="E48" i="53"/>
  <c r="K47" i="53"/>
  <c r="E47" i="53"/>
  <c r="K46" i="53"/>
  <c r="E46" i="53"/>
  <c r="K45" i="53"/>
  <c r="E45" i="53"/>
  <c r="K44" i="53"/>
  <c r="K49" i="53"/>
  <c r="E44" i="53"/>
  <c r="J42" i="53"/>
  <c r="I42" i="53"/>
  <c r="H42" i="53"/>
  <c r="K42" i="53"/>
  <c r="D42" i="53"/>
  <c r="C42" i="53"/>
  <c r="B42" i="53"/>
  <c r="K41" i="53"/>
  <c r="E41" i="53"/>
  <c r="K40" i="53"/>
  <c r="E40" i="53"/>
  <c r="K39" i="53"/>
  <c r="E39" i="53"/>
  <c r="K38" i="53"/>
  <c r="E38" i="53"/>
  <c r="K37" i="53"/>
  <c r="E37" i="53"/>
  <c r="J35" i="53"/>
  <c r="I35" i="53"/>
  <c r="H35" i="53"/>
  <c r="K35" i="53"/>
  <c r="D35" i="53"/>
  <c r="C35" i="53"/>
  <c r="B35" i="53"/>
  <c r="E35" i="53"/>
  <c r="K34" i="53"/>
  <c r="E34" i="53"/>
  <c r="K33" i="53"/>
  <c r="E33" i="53"/>
  <c r="K32" i="53"/>
  <c r="E32" i="53"/>
  <c r="K31" i="53"/>
  <c r="E31" i="53"/>
  <c r="K30" i="53"/>
  <c r="E30" i="53"/>
  <c r="J28" i="53"/>
  <c r="I28" i="53"/>
  <c r="H28" i="53"/>
  <c r="K28" i="53"/>
  <c r="D28" i="53"/>
  <c r="C28" i="53"/>
  <c r="B28" i="53"/>
  <c r="E28" i="53"/>
  <c r="K27" i="53"/>
  <c r="E27" i="53"/>
  <c r="K26" i="53"/>
  <c r="E26" i="53"/>
  <c r="K25" i="53"/>
  <c r="E25" i="53"/>
  <c r="K24" i="53"/>
  <c r="E24" i="53"/>
  <c r="K23" i="53"/>
  <c r="E23" i="53"/>
  <c r="J21" i="53"/>
  <c r="I21" i="53"/>
  <c r="H21" i="53"/>
  <c r="K21" i="53"/>
  <c r="D21" i="53"/>
  <c r="C21" i="53"/>
  <c r="B21" i="53"/>
  <c r="E21" i="53"/>
  <c r="K20" i="53"/>
  <c r="E20" i="53"/>
  <c r="K19" i="53"/>
  <c r="E19" i="53"/>
  <c r="K18" i="53"/>
  <c r="E18" i="53"/>
  <c r="K17" i="53"/>
  <c r="E17" i="53"/>
  <c r="K16" i="53"/>
  <c r="E16" i="53"/>
  <c r="J14" i="53"/>
  <c r="I14" i="53"/>
  <c r="H14" i="53"/>
  <c r="K14" i="53"/>
  <c r="D14" i="53"/>
  <c r="C14" i="53"/>
  <c r="B14" i="53"/>
  <c r="E14" i="53"/>
  <c r="K13" i="53"/>
  <c r="E13" i="53"/>
  <c r="K12" i="53"/>
  <c r="E12" i="53"/>
  <c r="K11" i="53"/>
  <c r="E11" i="53"/>
  <c r="K10" i="53"/>
  <c r="E10" i="53"/>
  <c r="K9" i="53"/>
  <c r="E9" i="53"/>
  <c r="J7" i="53"/>
  <c r="I7" i="53"/>
  <c r="H7" i="53"/>
  <c r="K7" i="53"/>
  <c r="D7" i="53"/>
  <c r="C7" i="53"/>
  <c r="B7" i="53"/>
  <c r="E7" i="53"/>
  <c r="K6" i="53"/>
  <c r="K5" i="53"/>
  <c r="K4" i="53"/>
  <c r="K3" i="53"/>
  <c r="K2" i="53"/>
  <c r="E42" i="53"/>
  <c r="AR51" i="9"/>
  <c r="AS51" i="9"/>
  <c r="AW51" i="9"/>
  <c r="AR70" i="9"/>
  <c r="AS70" i="9"/>
  <c r="AW70" i="9"/>
  <c r="O69" i="12"/>
  <c r="AR58" i="9"/>
  <c r="AS58" i="9"/>
  <c r="AW58" i="9"/>
  <c r="AR68" i="9"/>
  <c r="AS68" i="9"/>
  <c r="AS87" i="8"/>
  <c r="AT87" i="8"/>
  <c r="AX87" i="8"/>
  <c r="AS88" i="8"/>
  <c r="AV88" i="8" s="1"/>
  <c r="AS76" i="8"/>
  <c r="AV76" i="8" s="1"/>
  <c r="AT76" i="8"/>
  <c r="AX76" i="8"/>
  <c r="AS8" i="8"/>
  <c r="AT8" i="8"/>
  <c r="AS10" i="8"/>
  <c r="AY10" i="8" s="1"/>
  <c r="AT10" i="8"/>
  <c r="AX10" i="8"/>
  <c r="B60" i="12"/>
  <c r="C60" i="12"/>
  <c r="E60" i="12"/>
  <c r="AR67" i="9"/>
  <c r="AS67" i="9"/>
  <c r="AW67" i="9"/>
  <c r="AR47" i="9"/>
  <c r="AS47" i="9"/>
  <c r="AR7" i="9"/>
  <c r="AS7" i="9"/>
  <c r="AW7" i="9"/>
  <c r="AR40" i="9"/>
  <c r="AS40" i="9"/>
  <c r="AW40" i="9"/>
  <c r="AR43" i="9"/>
  <c r="AS43" i="9"/>
  <c r="AW43" i="9"/>
  <c r="G51" i="52"/>
  <c r="J49" i="52"/>
  <c r="I49" i="52"/>
  <c r="H49" i="52"/>
  <c r="D49" i="52"/>
  <c r="C49" i="52"/>
  <c r="B49" i="52"/>
  <c r="E49" i="52"/>
  <c r="K48" i="52"/>
  <c r="E48" i="52"/>
  <c r="K47" i="52"/>
  <c r="E47" i="52"/>
  <c r="K46" i="52"/>
  <c r="E46" i="52"/>
  <c r="K45" i="52"/>
  <c r="E45" i="52"/>
  <c r="K44" i="52"/>
  <c r="K49" i="52"/>
  <c r="E44" i="52"/>
  <c r="J42" i="52"/>
  <c r="I42" i="52"/>
  <c r="H42" i="52"/>
  <c r="K42" i="52"/>
  <c r="D42" i="52"/>
  <c r="C42" i="52"/>
  <c r="B42" i="52"/>
  <c r="E42" i="52"/>
  <c r="K41" i="52"/>
  <c r="E41" i="52"/>
  <c r="K40" i="52"/>
  <c r="E40" i="52"/>
  <c r="K39" i="52"/>
  <c r="E39" i="52"/>
  <c r="K38" i="52"/>
  <c r="E38" i="52"/>
  <c r="K37" i="52"/>
  <c r="E37" i="52"/>
  <c r="J35" i="52"/>
  <c r="I35" i="52"/>
  <c r="H35" i="52"/>
  <c r="K35" i="52"/>
  <c r="D35" i="52"/>
  <c r="C35" i="52"/>
  <c r="B35" i="52"/>
  <c r="E35" i="52"/>
  <c r="K34" i="52"/>
  <c r="E34" i="52"/>
  <c r="K33" i="52"/>
  <c r="E33" i="52"/>
  <c r="K32" i="52"/>
  <c r="E32" i="52"/>
  <c r="K31" i="52"/>
  <c r="E31" i="52"/>
  <c r="K30" i="52"/>
  <c r="E30" i="52"/>
  <c r="J28" i="52"/>
  <c r="I28" i="52"/>
  <c r="H28" i="52"/>
  <c r="D28" i="52"/>
  <c r="C28" i="52"/>
  <c r="B28" i="52"/>
  <c r="E28" i="52"/>
  <c r="K27" i="52"/>
  <c r="E27" i="52"/>
  <c r="K26" i="52"/>
  <c r="E26" i="52"/>
  <c r="K25" i="52"/>
  <c r="E25" i="52"/>
  <c r="K24" i="52"/>
  <c r="E24" i="52"/>
  <c r="K23" i="52"/>
  <c r="E23" i="52"/>
  <c r="J21" i="52"/>
  <c r="I21" i="52"/>
  <c r="H21" i="52"/>
  <c r="K21" i="52"/>
  <c r="D21" i="52"/>
  <c r="C21" i="52"/>
  <c r="B21" i="52"/>
  <c r="E21" i="52"/>
  <c r="K20" i="52"/>
  <c r="E20" i="52"/>
  <c r="K19" i="52"/>
  <c r="E19" i="52"/>
  <c r="K18" i="52"/>
  <c r="E18" i="52"/>
  <c r="K17" i="52"/>
  <c r="E17" i="52"/>
  <c r="K16" i="52"/>
  <c r="E16" i="52"/>
  <c r="J14" i="52"/>
  <c r="I14" i="52"/>
  <c r="H14" i="52"/>
  <c r="K14" i="52"/>
  <c r="D14" i="52"/>
  <c r="C14" i="52"/>
  <c r="B14" i="52"/>
  <c r="E14" i="52"/>
  <c r="K13" i="52"/>
  <c r="E13" i="52"/>
  <c r="K12" i="52"/>
  <c r="E12" i="52"/>
  <c r="K11" i="52"/>
  <c r="E11" i="52"/>
  <c r="K10" i="52"/>
  <c r="E10" i="52"/>
  <c r="K9" i="52"/>
  <c r="E9" i="52"/>
  <c r="J7" i="52"/>
  <c r="I7" i="52"/>
  <c r="H7" i="52"/>
  <c r="K7" i="52"/>
  <c r="D7" i="52"/>
  <c r="C7" i="52"/>
  <c r="B7" i="52"/>
  <c r="E7" i="52"/>
  <c r="K6" i="52"/>
  <c r="E6" i="52"/>
  <c r="K5" i="52"/>
  <c r="E5" i="52"/>
  <c r="K4" i="52"/>
  <c r="E4" i="52"/>
  <c r="K3" i="52"/>
  <c r="E3" i="52"/>
  <c r="K2" i="52"/>
  <c r="E2" i="52"/>
  <c r="K28" i="52"/>
  <c r="K30" i="12"/>
  <c r="L30" i="12"/>
  <c r="B26" i="12"/>
  <c r="C26" i="12"/>
  <c r="B27" i="12"/>
  <c r="C27" i="12"/>
  <c r="B28" i="12"/>
  <c r="C28" i="12"/>
  <c r="B29" i="12"/>
  <c r="C29" i="12"/>
  <c r="B30" i="12"/>
  <c r="C30" i="12"/>
  <c r="AS134" i="8"/>
  <c r="AT134" i="8"/>
  <c r="AS65" i="8"/>
  <c r="AT65" i="8"/>
  <c r="AX65" i="8" s="1"/>
  <c r="AS58" i="8"/>
  <c r="AT58" i="8"/>
  <c r="AX58" i="8"/>
  <c r="AS55" i="8"/>
  <c r="AT55" i="8"/>
  <c r="AX55" i="8" s="1"/>
  <c r="B59" i="12"/>
  <c r="C59" i="12"/>
  <c r="E59" i="12"/>
  <c r="AR32" i="9"/>
  <c r="AS32" i="9"/>
  <c r="AR52" i="9"/>
  <c r="AS52" i="9"/>
  <c r="AW52" i="9"/>
  <c r="AR60" i="9"/>
  <c r="AS60" i="9"/>
  <c r="AR46" i="9"/>
  <c r="AS46" i="9"/>
  <c r="AW46" i="9"/>
  <c r="O44" i="12"/>
  <c r="AR50" i="9"/>
  <c r="AS50" i="9"/>
  <c r="AR57" i="9"/>
  <c r="AS57" i="9"/>
  <c r="E23" i="51"/>
  <c r="E24" i="51"/>
  <c r="E25" i="51"/>
  <c r="E26" i="51"/>
  <c r="E27" i="51"/>
  <c r="G51" i="51"/>
  <c r="J49" i="51"/>
  <c r="I49" i="51"/>
  <c r="H49" i="51"/>
  <c r="D49" i="51"/>
  <c r="C49" i="51"/>
  <c r="B49" i="51"/>
  <c r="K48" i="51"/>
  <c r="E48" i="51"/>
  <c r="K47" i="51"/>
  <c r="E47" i="51"/>
  <c r="K46" i="51"/>
  <c r="E46" i="51"/>
  <c r="K45" i="51"/>
  <c r="E45" i="51"/>
  <c r="K44" i="51"/>
  <c r="K49" i="51"/>
  <c r="E44" i="51"/>
  <c r="J42" i="51"/>
  <c r="I42" i="51"/>
  <c r="H42" i="51"/>
  <c r="D42" i="51"/>
  <c r="C42" i="51"/>
  <c r="B42" i="51"/>
  <c r="K41" i="51"/>
  <c r="E41" i="51"/>
  <c r="K40" i="51"/>
  <c r="E40" i="51"/>
  <c r="K39" i="51"/>
  <c r="E39" i="51"/>
  <c r="K38" i="51"/>
  <c r="E38" i="51"/>
  <c r="K37" i="51"/>
  <c r="E37" i="51"/>
  <c r="J35" i="51"/>
  <c r="I35" i="51"/>
  <c r="H35" i="51"/>
  <c r="D35" i="51"/>
  <c r="C35" i="51"/>
  <c r="B35" i="51"/>
  <c r="K34" i="51"/>
  <c r="E34" i="51"/>
  <c r="K33" i="51"/>
  <c r="E33" i="51"/>
  <c r="K32" i="51"/>
  <c r="E32" i="51"/>
  <c r="K31" i="51"/>
  <c r="E31" i="51"/>
  <c r="K30" i="51"/>
  <c r="E30" i="51"/>
  <c r="J28" i="51"/>
  <c r="I28" i="51"/>
  <c r="H28" i="51"/>
  <c r="D28" i="51"/>
  <c r="C28" i="51"/>
  <c r="B28" i="51"/>
  <c r="K27" i="51"/>
  <c r="K26" i="51"/>
  <c r="K25" i="51"/>
  <c r="K24" i="51"/>
  <c r="K23" i="51"/>
  <c r="J21" i="51"/>
  <c r="I21" i="51"/>
  <c r="H21" i="51"/>
  <c r="D21" i="51"/>
  <c r="C21" i="51"/>
  <c r="B21" i="51"/>
  <c r="E21" i="51"/>
  <c r="K20" i="51"/>
  <c r="E20" i="51"/>
  <c r="K19" i="51"/>
  <c r="E19" i="51"/>
  <c r="K18" i="51"/>
  <c r="E18" i="51"/>
  <c r="K17" i="51"/>
  <c r="E17" i="51"/>
  <c r="K16" i="51"/>
  <c r="E16" i="51"/>
  <c r="J14" i="51"/>
  <c r="I14" i="51"/>
  <c r="H14" i="51"/>
  <c r="D14" i="51"/>
  <c r="C14" i="51"/>
  <c r="B14" i="51"/>
  <c r="E14" i="51"/>
  <c r="K13" i="51"/>
  <c r="E13" i="51"/>
  <c r="K12" i="51"/>
  <c r="E12" i="51"/>
  <c r="K11" i="51"/>
  <c r="E11" i="51"/>
  <c r="K10" i="51"/>
  <c r="E10" i="51"/>
  <c r="K9" i="51"/>
  <c r="E9" i="51"/>
  <c r="J7" i="51"/>
  <c r="I7" i="51"/>
  <c r="H7" i="51"/>
  <c r="D7" i="51"/>
  <c r="C7" i="51"/>
  <c r="B7" i="51"/>
  <c r="E7" i="51"/>
  <c r="K6" i="51"/>
  <c r="E6" i="51"/>
  <c r="K5" i="51"/>
  <c r="E5" i="51"/>
  <c r="K4" i="51"/>
  <c r="E4" i="51"/>
  <c r="K3" i="51"/>
  <c r="E3" i="51"/>
  <c r="K2" i="51"/>
  <c r="E2" i="51"/>
  <c r="AS83" i="8"/>
  <c r="AT83" i="8"/>
  <c r="AS30" i="8"/>
  <c r="AT30" i="8"/>
  <c r="AX30" i="8" s="1"/>
  <c r="AS15" i="8"/>
  <c r="AT15" i="8"/>
  <c r="AX15" i="8" s="1"/>
  <c r="K29" i="12"/>
  <c r="L29" i="12"/>
  <c r="K26" i="12"/>
  <c r="L26" i="12"/>
  <c r="K27" i="12"/>
  <c r="L27" i="12"/>
  <c r="K28" i="12"/>
  <c r="L28" i="12"/>
  <c r="K48" i="12"/>
  <c r="L48" i="12"/>
  <c r="K49" i="12"/>
  <c r="L49" i="12"/>
  <c r="K50" i="12"/>
  <c r="L50" i="12"/>
  <c r="K51" i="12"/>
  <c r="L51" i="12"/>
  <c r="K52" i="12"/>
  <c r="L52" i="12"/>
  <c r="K37" i="12"/>
  <c r="L37" i="12"/>
  <c r="K38" i="12"/>
  <c r="L38" i="12"/>
  <c r="K39" i="12"/>
  <c r="L39" i="12"/>
  <c r="K40" i="12"/>
  <c r="L40" i="12"/>
  <c r="K41" i="12"/>
  <c r="L41" i="12"/>
  <c r="K42" i="12"/>
  <c r="L42" i="12"/>
  <c r="K43" i="12"/>
  <c r="L43" i="12"/>
  <c r="K44" i="12"/>
  <c r="L44" i="12"/>
  <c r="K45" i="12"/>
  <c r="L45" i="12"/>
  <c r="K46" i="12"/>
  <c r="L46" i="12"/>
  <c r="K47" i="12"/>
  <c r="L47" i="12"/>
  <c r="B54" i="12"/>
  <c r="C54" i="12"/>
  <c r="E54" i="12"/>
  <c r="B55" i="12"/>
  <c r="C55" i="12"/>
  <c r="E55" i="12"/>
  <c r="B56" i="12"/>
  <c r="C56" i="12"/>
  <c r="E56" i="12"/>
  <c r="B57" i="12"/>
  <c r="C57" i="12"/>
  <c r="E57" i="12"/>
  <c r="B58" i="12"/>
  <c r="C58" i="12"/>
  <c r="E58" i="12"/>
  <c r="AR65" i="9"/>
  <c r="AS65" i="9"/>
  <c r="AW65" i="9"/>
  <c r="AS61" i="9"/>
  <c r="AW61" i="9"/>
  <c r="O57" i="12"/>
  <c r="AS44" i="9"/>
  <c r="AW44" i="9"/>
  <c r="AS63" i="9"/>
  <c r="AW63" i="9"/>
  <c r="AR63" i="9"/>
  <c r="AR44" i="9"/>
  <c r="AR61" i="9"/>
  <c r="AR17" i="9"/>
  <c r="AR35" i="9"/>
  <c r="AR37" i="9"/>
  <c r="AR54" i="9"/>
  <c r="AS17" i="9"/>
  <c r="AW17" i="9"/>
  <c r="AS35" i="9"/>
  <c r="AW35" i="9"/>
  <c r="AS37" i="9"/>
  <c r="AS54" i="9"/>
  <c r="AR20" i="9"/>
  <c r="AR9" i="9"/>
  <c r="AR48" i="9"/>
  <c r="AR64" i="9"/>
  <c r="AR33" i="9"/>
  <c r="AS20" i="9"/>
  <c r="AW20" i="9"/>
  <c r="AS9" i="9"/>
  <c r="AW9" i="9"/>
  <c r="AS48" i="9"/>
  <c r="AW48" i="9"/>
  <c r="O47" i="12"/>
  <c r="AS64" i="9"/>
  <c r="AS33" i="9"/>
  <c r="AW33" i="9"/>
  <c r="F60" i="12"/>
  <c r="AR66" i="9"/>
  <c r="AS66" i="9"/>
  <c r="AW66" i="9"/>
  <c r="O64" i="12"/>
  <c r="AR55" i="9"/>
  <c r="AS55" i="9"/>
  <c r="AW55" i="9"/>
  <c r="O54" i="12"/>
  <c r="AR56" i="9"/>
  <c r="AS56" i="9"/>
  <c r="AR38" i="9"/>
  <c r="AS38" i="9"/>
  <c r="AW38" i="9"/>
  <c r="AR19" i="9"/>
  <c r="AS19" i="9"/>
  <c r="AW19" i="9"/>
  <c r="G51" i="50"/>
  <c r="J49" i="50"/>
  <c r="I49" i="50"/>
  <c r="H49" i="50"/>
  <c r="D49" i="50"/>
  <c r="C49" i="50"/>
  <c r="B49" i="50"/>
  <c r="E49" i="50"/>
  <c r="K48" i="50"/>
  <c r="E48" i="50"/>
  <c r="K47" i="50"/>
  <c r="E47" i="50"/>
  <c r="K46" i="50"/>
  <c r="E46" i="50"/>
  <c r="K45" i="50"/>
  <c r="E45" i="50"/>
  <c r="K44" i="50"/>
  <c r="K49" i="50"/>
  <c r="E44" i="50"/>
  <c r="J42" i="50"/>
  <c r="I42" i="50"/>
  <c r="H42" i="50"/>
  <c r="K42" i="50"/>
  <c r="D42" i="50"/>
  <c r="C42" i="50"/>
  <c r="B42" i="50"/>
  <c r="E42" i="50"/>
  <c r="K41" i="50"/>
  <c r="E41" i="50"/>
  <c r="K40" i="50"/>
  <c r="E40" i="50"/>
  <c r="K39" i="50"/>
  <c r="E39" i="50"/>
  <c r="K38" i="50"/>
  <c r="E38" i="50"/>
  <c r="K37" i="50"/>
  <c r="E37" i="50"/>
  <c r="J35" i="50"/>
  <c r="I35" i="50"/>
  <c r="H35" i="50"/>
  <c r="K35" i="50"/>
  <c r="D35" i="50"/>
  <c r="C35" i="50"/>
  <c r="B35" i="50"/>
  <c r="E35" i="50"/>
  <c r="K34" i="50"/>
  <c r="E34" i="50"/>
  <c r="K33" i="50"/>
  <c r="E33" i="50"/>
  <c r="K32" i="50"/>
  <c r="E32" i="50"/>
  <c r="K31" i="50"/>
  <c r="E31" i="50"/>
  <c r="K30" i="50"/>
  <c r="E30" i="50"/>
  <c r="J28" i="50"/>
  <c r="I28" i="50"/>
  <c r="H28" i="50"/>
  <c r="K28" i="50"/>
  <c r="D28" i="50"/>
  <c r="C28" i="50"/>
  <c r="B28" i="50"/>
  <c r="E28" i="50"/>
  <c r="K27" i="50"/>
  <c r="E27" i="50"/>
  <c r="K26" i="50"/>
  <c r="E26" i="50"/>
  <c r="K25" i="50"/>
  <c r="E25" i="50"/>
  <c r="K24" i="50"/>
  <c r="E24" i="50"/>
  <c r="K23" i="50"/>
  <c r="E23" i="50"/>
  <c r="J21" i="50"/>
  <c r="I21" i="50"/>
  <c r="H21" i="50"/>
  <c r="D21" i="50"/>
  <c r="C21" i="50"/>
  <c r="B21" i="50"/>
  <c r="E21" i="50"/>
  <c r="K20" i="50"/>
  <c r="E20" i="50"/>
  <c r="K19" i="50"/>
  <c r="E19" i="50"/>
  <c r="K18" i="50"/>
  <c r="E18" i="50"/>
  <c r="K17" i="50"/>
  <c r="E17" i="50"/>
  <c r="K16" i="50"/>
  <c r="E16" i="50"/>
  <c r="J14" i="50"/>
  <c r="I14" i="50"/>
  <c r="H14" i="50"/>
  <c r="K14" i="50"/>
  <c r="D14" i="50"/>
  <c r="C14" i="50"/>
  <c r="B14" i="50"/>
  <c r="E14" i="50"/>
  <c r="K13" i="50"/>
  <c r="E13" i="50"/>
  <c r="K12" i="50"/>
  <c r="E12" i="50"/>
  <c r="K11" i="50"/>
  <c r="E11" i="50"/>
  <c r="K10" i="50"/>
  <c r="E10" i="50"/>
  <c r="K9" i="50"/>
  <c r="E9" i="50"/>
  <c r="J7" i="50"/>
  <c r="I7" i="50"/>
  <c r="H7" i="50"/>
  <c r="K7" i="50"/>
  <c r="D7" i="50"/>
  <c r="C7" i="50"/>
  <c r="B7" i="50"/>
  <c r="E7" i="50"/>
  <c r="K6" i="50"/>
  <c r="E6" i="50"/>
  <c r="K5" i="50"/>
  <c r="E5" i="50"/>
  <c r="K4" i="50"/>
  <c r="E4" i="50"/>
  <c r="K3" i="50"/>
  <c r="E3" i="50"/>
  <c r="K2" i="50"/>
  <c r="E2" i="50"/>
  <c r="K21" i="50"/>
  <c r="AS135" i="8"/>
  <c r="AT135" i="8"/>
  <c r="AX135" i="8"/>
  <c r="AS86" i="8"/>
  <c r="AT86" i="8"/>
  <c r="AT68" i="8"/>
  <c r="AX68" i="8"/>
  <c r="AS68" i="8"/>
  <c r="AS29" i="8"/>
  <c r="AY29" i="8" s="1"/>
  <c r="AT29" i="8"/>
  <c r="AX29" i="8"/>
  <c r="AT18" i="8"/>
  <c r="AS18" i="8"/>
  <c r="B53" i="12"/>
  <c r="C53" i="12"/>
  <c r="E53" i="12"/>
  <c r="B51" i="12"/>
  <c r="C51" i="12"/>
  <c r="E51" i="12"/>
  <c r="B52" i="12"/>
  <c r="C52" i="12"/>
  <c r="E52" i="12"/>
  <c r="B38" i="12"/>
  <c r="C38" i="12"/>
  <c r="E38" i="12"/>
  <c r="B39" i="12"/>
  <c r="C39" i="12"/>
  <c r="E39" i="12"/>
  <c r="B40" i="12"/>
  <c r="C40" i="12"/>
  <c r="E40" i="12"/>
  <c r="B41" i="12"/>
  <c r="C41" i="12"/>
  <c r="E41" i="12"/>
  <c r="B42" i="12"/>
  <c r="C42" i="12"/>
  <c r="E42" i="12"/>
  <c r="B43" i="12"/>
  <c r="C43" i="12"/>
  <c r="E43" i="12"/>
  <c r="B44" i="12"/>
  <c r="C44" i="12"/>
  <c r="E44" i="12"/>
  <c r="B45" i="12"/>
  <c r="C45" i="12"/>
  <c r="E45" i="12"/>
  <c r="B46" i="12"/>
  <c r="C46" i="12"/>
  <c r="E46" i="12"/>
  <c r="B47" i="12"/>
  <c r="C47" i="12"/>
  <c r="E47" i="12"/>
  <c r="B48" i="12"/>
  <c r="C48" i="12"/>
  <c r="E48" i="12"/>
  <c r="B49" i="12"/>
  <c r="C49" i="12"/>
  <c r="E49" i="12"/>
  <c r="B50" i="12"/>
  <c r="C50" i="12"/>
  <c r="E50" i="12"/>
  <c r="AX18" i="8"/>
  <c r="G51" i="49"/>
  <c r="AT71" i="8"/>
  <c r="AX71" i="8" s="1"/>
  <c r="AS71" i="8"/>
  <c r="AT72" i="8"/>
  <c r="AX72" i="8" s="1"/>
  <c r="AS72" i="8"/>
  <c r="AT75" i="8"/>
  <c r="AX75" i="8" s="1"/>
  <c r="AS75" i="8"/>
  <c r="AT73" i="8"/>
  <c r="AX73" i="8" s="1"/>
  <c r="AS73" i="8"/>
  <c r="AT74" i="8"/>
  <c r="AX74" i="8" s="1"/>
  <c r="AS74" i="8"/>
  <c r="AT63" i="8"/>
  <c r="AX63" i="8" s="1"/>
  <c r="AS63" i="8"/>
  <c r="AT64" i="8"/>
  <c r="AX64" i="8" s="1"/>
  <c r="AS64" i="8"/>
  <c r="AT62" i="8"/>
  <c r="AX62" i="8" s="1"/>
  <c r="AS62" i="8"/>
  <c r="AT66" i="8"/>
  <c r="AX66" i="8" s="1"/>
  <c r="AS66" i="8"/>
  <c r="AT131" i="8"/>
  <c r="AX131" i="8" s="1"/>
  <c r="AT16" i="8"/>
  <c r="AX16" i="8" s="1"/>
  <c r="B3" i="12"/>
  <c r="I3" i="12"/>
  <c r="J3" i="12"/>
  <c r="B4" i="12"/>
  <c r="I4" i="12"/>
  <c r="J4" i="12"/>
  <c r="B5" i="12"/>
  <c r="I5" i="12"/>
  <c r="J5" i="12"/>
  <c r="B6" i="12"/>
  <c r="I6" i="12"/>
  <c r="J6" i="12"/>
  <c r="B7" i="12"/>
  <c r="I7" i="12"/>
  <c r="J7" i="12"/>
  <c r="B8" i="12"/>
  <c r="I8" i="12"/>
  <c r="J8" i="12"/>
  <c r="AZ11" i="8"/>
  <c r="AZ20" i="8"/>
  <c r="AZ31" i="8"/>
  <c r="AZ41" i="8"/>
  <c r="AZ50" i="8"/>
  <c r="AZ60" i="8"/>
  <c r="AZ69" i="8"/>
  <c r="AZ79" i="8"/>
  <c r="AZ89" i="8"/>
  <c r="AZ98" i="8"/>
  <c r="AZ107" i="8"/>
  <c r="AZ119" i="8"/>
  <c r="AZ128" i="8"/>
  <c r="AR4" i="9"/>
  <c r="AX4" i="9"/>
  <c r="AS4" i="9"/>
  <c r="AW4" i="9"/>
  <c r="AS85" i="8"/>
  <c r="AY85" i="8" s="1"/>
  <c r="B36" i="12"/>
  <c r="C36" i="12"/>
  <c r="E36" i="12"/>
  <c r="B37" i="12"/>
  <c r="C37" i="12"/>
  <c r="E37" i="12"/>
  <c r="AR6" i="9"/>
  <c r="AS6" i="9"/>
  <c r="AW6" i="9"/>
  <c r="AR42" i="9"/>
  <c r="AS42" i="9"/>
  <c r="AR15" i="9"/>
  <c r="AS15" i="9"/>
  <c r="AW15" i="9"/>
  <c r="AR5" i="9"/>
  <c r="AS5" i="9"/>
  <c r="AR31" i="9"/>
  <c r="AS31" i="9"/>
  <c r="AW31" i="9"/>
  <c r="AS133" i="8"/>
  <c r="AT133" i="8"/>
  <c r="AV133" i="8" s="1"/>
  <c r="AS124" i="8"/>
  <c r="AT124" i="8"/>
  <c r="AX124" i="8"/>
  <c r="AS102" i="8"/>
  <c r="AT102" i="8"/>
  <c r="AR23" i="9"/>
  <c r="AS23" i="9"/>
  <c r="AW23" i="9"/>
  <c r="F55" i="12"/>
  <c r="AR14" i="9"/>
  <c r="AS14" i="9"/>
  <c r="AR59" i="9"/>
  <c r="AS59" i="9"/>
  <c r="AW59" i="9"/>
  <c r="AR18" i="9"/>
  <c r="AS18" i="9"/>
  <c r="AW18" i="9"/>
  <c r="F50" i="12"/>
  <c r="AR25" i="9"/>
  <c r="AS25" i="9"/>
  <c r="AW25" i="9"/>
  <c r="F49" i="12"/>
  <c r="AR49" i="9"/>
  <c r="AS49" i="9"/>
  <c r="AW49" i="9"/>
  <c r="AR16" i="9"/>
  <c r="AS16" i="9"/>
  <c r="AU16" i="9"/>
  <c r="AR36" i="9"/>
  <c r="AS36" i="9"/>
  <c r="AW36" i="9"/>
  <c r="O35" i="12"/>
  <c r="AR62" i="9"/>
  <c r="AS62" i="9"/>
  <c r="AW62" i="9"/>
  <c r="AT13" i="8"/>
  <c r="AX13" i="8"/>
  <c r="AS13" i="8"/>
  <c r="AR8" i="9"/>
  <c r="AS8" i="9"/>
  <c r="AR71" i="9"/>
  <c r="AU71" i="9"/>
  <c r="M70" i="12"/>
  <c r="AR30" i="9"/>
  <c r="AS30" i="9"/>
  <c r="B25" i="12"/>
  <c r="C25" i="12"/>
  <c r="AT132" i="8"/>
  <c r="AX132" i="8" s="1"/>
  <c r="AS132" i="8"/>
  <c r="AT130" i="8"/>
  <c r="AX130" i="8" s="1"/>
  <c r="AS130" i="8"/>
  <c r="AS131" i="8"/>
  <c r="AV131" i="8" s="1"/>
  <c r="AT122" i="8"/>
  <c r="AX122" i="8" s="1"/>
  <c r="AS122" i="8"/>
  <c r="AT125" i="8"/>
  <c r="AX125" i="8" s="1"/>
  <c r="AS125" i="8"/>
  <c r="AT123" i="8"/>
  <c r="AX123" i="8" s="1"/>
  <c r="AS123" i="8"/>
  <c r="AT121" i="8"/>
  <c r="AX121" i="8" s="1"/>
  <c r="AS121" i="8"/>
  <c r="A3" i="11"/>
  <c r="A12" i="11"/>
  <c r="G13" i="12"/>
  <c r="A2" i="11"/>
  <c r="A15" i="11"/>
  <c r="G16" i="12"/>
  <c r="A8" i="11"/>
  <c r="G9" i="12"/>
  <c r="A5" i="11"/>
  <c r="A10" i="11"/>
  <c r="A14" i="11"/>
  <c r="A13" i="11"/>
  <c r="G14" i="12"/>
  <c r="A9" i="11"/>
  <c r="A6" i="11"/>
  <c r="A4" i="11"/>
  <c r="G5" i="12"/>
  <c r="A7" i="11"/>
  <c r="G10" i="12"/>
  <c r="K46" i="49"/>
  <c r="J49" i="49"/>
  <c r="I49" i="49"/>
  <c r="H49" i="49"/>
  <c r="D49" i="49"/>
  <c r="C49" i="49"/>
  <c r="B49" i="49"/>
  <c r="E49" i="49"/>
  <c r="K48" i="49"/>
  <c r="E48" i="49"/>
  <c r="K47" i="49"/>
  <c r="E47" i="49"/>
  <c r="E46" i="49"/>
  <c r="K45" i="49"/>
  <c r="E45" i="49"/>
  <c r="K44" i="49"/>
  <c r="E44" i="49"/>
  <c r="J42" i="49"/>
  <c r="I42" i="49"/>
  <c r="H42" i="49"/>
  <c r="K42" i="49"/>
  <c r="D42" i="49"/>
  <c r="C42" i="49"/>
  <c r="B42" i="49"/>
  <c r="K41" i="49"/>
  <c r="E41" i="49"/>
  <c r="K40" i="49"/>
  <c r="E40" i="49"/>
  <c r="K39" i="49"/>
  <c r="E39" i="49"/>
  <c r="K38" i="49"/>
  <c r="E38" i="49"/>
  <c r="K37" i="49"/>
  <c r="E37" i="49"/>
  <c r="J35" i="49"/>
  <c r="I35" i="49"/>
  <c r="H35" i="49"/>
  <c r="K35" i="49"/>
  <c r="D35" i="49"/>
  <c r="C35" i="49"/>
  <c r="B35" i="49"/>
  <c r="K34" i="49"/>
  <c r="E34" i="49"/>
  <c r="K33" i="49"/>
  <c r="E33" i="49"/>
  <c r="K32" i="49"/>
  <c r="E32" i="49"/>
  <c r="K31" i="49"/>
  <c r="E31" i="49"/>
  <c r="K30" i="49"/>
  <c r="E30" i="49"/>
  <c r="J21" i="49"/>
  <c r="I21" i="49"/>
  <c r="H21" i="49"/>
  <c r="K21" i="49"/>
  <c r="D21" i="49"/>
  <c r="C21" i="49"/>
  <c r="E21" i="49"/>
  <c r="B21" i="49"/>
  <c r="K20" i="49"/>
  <c r="E20" i="49"/>
  <c r="K19" i="49"/>
  <c r="E19" i="49"/>
  <c r="K18" i="49"/>
  <c r="E18" i="49"/>
  <c r="K17" i="49"/>
  <c r="E17" i="49"/>
  <c r="K16" i="49"/>
  <c r="E16" i="49"/>
  <c r="J14" i="49"/>
  <c r="I14" i="49"/>
  <c r="H14" i="49"/>
  <c r="K14" i="49"/>
  <c r="D14" i="49"/>
  <c r="C14" i="49"/>
  <c r="B14" i="49"/>
  <c r="K13" i="49"/>
  <c r="E13" i="49"/>
  <c r="K12" i="49"/>
  <c r="E12" i="49"/>
  <c r="K11" i="49"/>
  <c r="E11" i="49"/>
  <c r="K10" i="49"/>
  <c r="E10" i="49"/>
  <c r="K9" i="49"/>
  <c r="E9" i="49"/>
  <c r="J28" i="49"/>
  <c r="I28" i="49"/>
  <c r="H28" i="49"/>
  <c r="K28" i="49"/>
  <c r="D28" i="49"/>
  <c r="C28" i="49"/>
  <c r="B28" i="49"/>
  <c r="E28" i="49"/>
  <c r="K27" i="49"/>
  <c r="E27" i="49"/>
  <c r="K26" i="49"/>
  <c r="E26" i="49"/>
  <c r="K25" i="49"/>
  <c r="E25" i="49"/>
  <c r="K24" i="49"/>
  <c r="E24" i="49"/>
  <c r="K23" i="49"/>
  <c r="E23" i="49"/>
  <c r="J7" i="49"/>
  <c r="I7" i="49"/>
  <c r="H7" i="49"/>
  <c r="K7" i="49"/>
  <c r="D7" i="49"/>
  <c r="C7" i="49"/>
  <c r="B7" i="49"/>
  <c r="K6" i="49"/>
  <c r="E6" i="49"/>
  <c r="K5" i="49"/>
  <c r="E5" i="49"/>
  <c r="K4" i="49"/>
  <c r="E4" i="49"/>
  <c r="K3" i="49"/>
  <c r="E3" i="49"/>
  <c r="K2" i="49"/>
  <c r="E2" i="49"/>
  <c r="B15" i="12"/>
  <c r="I15" i="12"/>
  <c r="J15" i="12"/>
  <c r="B16" i="12"/>
  <c r="I16" i="12"/>
  <c r="J16" i="12"/>
  <c r="AS26" i="9"/>
  <c r="AW26" i="9"/>
  <c r="F56" i="12"/>
  <c r="AT104" i="8"/>
  <c r="AX104" i="8" s="1"/>
  <c r="AT54" i="8"/>
  <c r="AX54" i="8" s="1"/>
  <c r="AQ4" i="11"/>
  <c r="AR4" i="11"/>
  <c r="H5" i="12"/>
  <c r="AS4" i="11"/>
  <c r="CG4" i="11"/>
  <c r="AQ7" i="11"/>
  <c r="AR7" i="11"/>
  <c r="AS7" i="11"/>
  <c r="CG7" i="11"/>
  <c r="H27" i="48"/>
  <c r="H26" i="48"/>
  <c r="H25" i="48"/>
  <c r="H24" i="48"/>
  <c r="H23" i="48"/>
  <c r="H22" i="48"/>
  <c r="H21" i="48"/>
  <c r="H29" i="48"/>
  <c r="M17" i="48"/>
  <c r="M16" i="48"/>
  <c r="M15" i="48"/>
  <c r="M14" i="48"/>
  <c r="H14" i="48"/>
  <c r="M13" i="48"/>
  <c r="M12" i="48"/>
  <c r="Q11" i="48"/>
  <c r="M11" i="48"/>
  <c r="Q10" i="48"/>
  <c r="M10" i="48"/>
  <c r="Q9" i="48"/>
  <c r="M9" i="48"/>
  <c r="Q8" i="48"/>
  <c r="M8" i="48"/>
  <c r="Y7" i="48"/>
  <c r="U7" i="48"/>
  <c r="Q7" i="48"/>
  <c r="M7" i="48"/>
  <c r="Y6" i="48"/>
  <c r="U6" i="48"/>
  <c r="Q6" i="48"/>
  <c r="M6" i="48"/>
  <c r="Y5" i="48"/>
  <c r="U5" i="48"/>
  <c r="Q5" i="48"/>
  <c r="M5" i="48"/>
  <c r="H5" i="48"/>
  <c r="Y4" i="48"/>
  <c r="U4" i="48"/>
  <c r="Q4" i="48"/>
  <c r="M4" i="48"/>
  <c r="H4" i="48"/>
  <c r="H6" i="48"/>
  <c r="H16" i="48"/>
  <c r="D7" i="6"/>
  <c r="G7" i="6"/>
  <c r="J7" i="6"/>
  <c r="A16" i="6"/>
  <c r="D16" i="6"/>
  <c r="G16" i="6"/>
  <c r="J16" i="6"/>
  <c r="A25" i="6"/>
  <c r="G25" i="6"/>
  <c r="J25" i="6"/>
  <c r="A34" i="6"/>
  <c r="A44" i="6"/>
  <c r="D44" i="6"/>
  <c r="G44" i="6"/>
  <c r="J44" i="6"/>
  <c r="A53" i="6"/>
  <c r="D53" i="6"/>
  <c r="G53" i="6"/>
  <c r="J53" i="6"/>
  <c r="A62" i="6"/>
  <c r="G62" i="6"/>
  <c r="J62" i="6"/>
  <c r="A71" i="6"/>
  <c r="A81" i="6"/>
  <c r="D81" i="6"/>
  <c r="G81" i="6"/>
  <c r="J81" i="6"/>
  <c r="A90" i="6"/>
  <c r="D90" i="6"/>
  <c r="G90" i="6"/>
  <c r="J90" i="6"/>
  <c r="A99" i="6"/>
  <c r="B9" i="12"/>
  <c r="I9" i="12"/>
  <c r="J9" i="12"/>
  <c r="B10" i="12"/>
  <c r="I10" i="12"/>
  <c r="J10" i="12"/>
  <c r="B11" i="12"/>
  <c r="I11" i="12"/>
  <c r="J11" i="12"/>
  <c r="B12" i="12"/>
  <c r="I12" i="12"/>
  <c r="J12" i="12"/>
  <c r="B13" i="12"/>
  <c r="I13" i="12"/>
  <c r="J13" i="12"/>
  <c r="B14" i="12"/>
  <c r="I14" i="12"/>
  <c r="J14" i="12"/>
  <c r="AS117" i="8"/>
  <c r="AS112" i="8"/>
  <c r="AY112" i="8" s="1"/>
  <c r="AS109" i="8"/>
  <c r="AS111" i="8"/>
  <c r="AY111" i="8" s="1"/>
  <c r="AS113" i="8"/>
  <c r="AS100" i="8"/>
  <c r="AS101" i="8"/>
  <c r="AS103" i="8"/>
  <c r="AS104" i="8"/>
  <c r="AS93" i="8"/>
  <c r="AS95" i="8"/>
  <c r="AS94" i="8"/>
  <c r="AS92" i="8"/>
  <c r="AS91" i="8"/>
  <c r="AS84" i="8"/>
  <c r="AS81" i="8"/>
  <c r="AS82" i="8"/>
  <c r="AS53" i="8"/>
  <c r="AS59" i="8"/>
  <c r="AS54" i="8"/>
  <c r="AS57" i="8"/>
  <c r="AS56" i="8"/>
  <c r="AS46" i="8"/>
  <c r="AS47" i="8"/>
  <c r="AS45" i="8"/>
  <c r="AS44" i="8"/>
  <c r="AS35" i="8"/>
  <c r="AS34" i="8"/>
  <c r="AS37" i="8"/>
  <c r="AS36" i="8"/>
  <c r="AV36" i="8" s="1"/>
  <c r="AS33" i="8"/>
  <c r="AS23" i="8"/>
  <c r="AS26" i="8"/>
  <c r="AS22" i="8"/>
  <c r="AS24" i="8"/>
  <c r="AS16" i="8"/>
  <c r="AY16" i="8" s="1"/>
  <c r="AS17" i="8"/>
  <c r="AS14" i="8"/>
  <c r="AQ2" i="11"/>
  <c r="AR2" i="11"/>
  <c r="H3" i="12"/>
  <c r="AS2" i="11"/>
  <c r="CG2" i="11"/>
  <c r="AQ15" i="11"/>
  <c r="AR15" i="11"/>
  <c r="H16" i="12"/>
  <c r="AS15" i="11"/>
  <c r="CG15" i="11"/>
  <c r="AQ10" i="11"/>
  <c r="AR10" i="11"/>
  <c r="AS10" i="11"/>
  <c r="CG10" i="11"/>
  <c r="AQ3" i="11"/>
  <c r="AR3" i="11"/>
  <c r="H4" i="12"/>
  <c r="AS3" i="11"/>
  <c r="CG3" i="11"/>
  <c r="AQ5" i="11"/>
  <c r="AR5" i="11"/>
  <c r="H6" i="12"/>
  <c r="AS5" i="11"/>
  <c r="CG5" i="11"/>
  <c r="AQ12" i="11"/>
  <c r="AR12" i="11"/>
  <c r="H13" i="12"/>
  <c r="AS12" i="11"/>
  <c r="CG12" i="11"/>
  <c r="AQ8" i="11"/>
  <c r="AR8" i="11"/>
  <c r="H9" i="12"/>
  <c r="AS8" i="11"/>
  <c r="CG8" i="11"/>
  <c r="A11" i="11"/>
  <c r="G11" i="12"/>
  <c r="AQ11" i="11"/>
  <c r="AR11" i="11"/>
  <c r="H11" i="12"/>
  <c r="AS11" i="11"/>
  <c r="CG11" i="11"/>
  <c r="AQ6" i="11"/>
  <c r="AR6" i="11"/>
  <c r="H7" i="12"/>
  <c r="AS6" i="11"/>
  <c r="CG6" i="11"/>
  <c r="AQ14" i="11"/>
  <c r="AR14" i="11"/>
  <c r="H15" i="12"/>
  <c r="AS14" i="11"/>
  <c r="CG14" i="11"/>
  <c r="AQ9" i="11"/>
  <c r="AR9" i="11"/>
  <c r="H10" i="12"/>
  <c r="AS9" i="11"/>
  <c r="CG9" i="11"/>
  <c r="AQ13" i="11"/>
  <c r="AR13" i="11"/>
  <c r="H14" i="12"/>
  <c r="AS13" i="11"/>
  <c r="CG13" i="11"/>
  <c r="AS7" i="8"/>
  <c r="AT7" i="8"/>
  <c r="AX7" i="8"/>
  <c r="AS6" i="8"/>
  <c r="AT6" i="8"/>
  <c r="AX6" i="8" s="1"/>
  <c r="AS3" i="8"/>
  <c r="AT3" i="8"/>
  <c r="AX3" i="8" s="1"/>
  <c r="AS4" i="8"/>
  <c r="AT4" i="8"/>
  <c r="AX4" i="8" s="1"/>
  <c r="AS5" i="8"/>
  <c r="AT5" i="8"/>
  <c r="AX5" i="8" s="1"/>
  <c r="AT14" i="8"/>
  <c r="AX14" i="8"/>
  <c r="AT17" i="8"/>
  <c r="AX17" i="8" s="1"/>
  <c r="AT24" i="8"/>
  <c r="AT23" i="8"/>
  <c r="AX23" i="8" s="1"/>
  <c r="AT26" i="8"/>
  <c r="AX26" i="8" s="1"/>
  <c r="AT22" i="8"/>
  <c r="AX22" i="8" s="1"/>
  <c r="AT33" i="8"/>
  <c r="AX33" i="8" s="1"/>
  <c r="AT35" i="8"/>
  <c r="AX35" i="8" s="1"/>
  <c r="AT34" i="8"/>
  <c r="AT37" i="8"/>
  <c r="AX37" i="8" s="1"/>
  <c r="AX36" i="8"/>
  <c r="AT44" i="8"/>
  <c r="AX44" i="8" s="1"/>
  <c r="AT46" i="8"/>
  <c r="AX46" i="8" s="1"/>
  <c r="AT43" i="8"/>
  <c r="AX43" i="8" s="1"/>
  <c r="AT47" i="8"/>
  <c r="AX47" i="8" s="1"/>
  <c r="AT45" i="8"/>
  <c r="AX45" i="8" s="1"/>
  <c r="AT56" i="8"/>
  <c r="AT53" i="8"/>
  <c r="AT59" i="8"/>
  <c r="AX59" i="8"/>
  <c r="AT57" i="8"/>
  <c r="AT84" i="8"/>
  <c r="AX84" i="8" s="1"/>
  <c r="AT81" i="8"/>
  <c r="AX81" i="8" s="1"/>
  <c r="AT82" i="8"/>
  <c r="AX82" i="8" s="1"/>
  <c r="AT91" i="8"/>
  <c r="AX91" i="8" s="1"/>
  <c r="AT93" i="8"/>
  <c r="AX93" i="8"/>
  <c r="AT95" i="8"/>
  <c r="AT94" i="8"/>
  <c r="AT92" i="8"/>
  <c r="AX92" i="8" s="1"/>
  <c r="AT100" i="8"/>
  <c r="AT101" i="8"/>
  <c r="AX101" i="8" s="1"/>
  <c r="AT103" i="8"/>
  <c r="AX103" i="8" s="1"/>
  <c r="AT113" i="8"/>
  <c r="AX113" i="8" s="1"/>
  <c r="AT117" i="8"/>
  <c r="AX117" i="8"/>
  <c r="AT112" i="8"/>
  <c r="AX112" i="8" s="1"/>
  <c r="AT109" i="8"/>
  <c r="AV109" i="8" s="1"/>
  <c r="AT111" i="8"/>
  <c r="AX111" i="8" s="1"/>
  <c r="AR12" i="9"/>
  <c r="AS12" i="9"/>
  <c r="AW12" i="9"/>
  <c r="AR27" i="9"/>
  <c r="AS27" i="9"/>
  <c r="AR39" i="9"/>
  <c r="AS39" i="9"/>
  <c r="AW39" i="9"/>
  <c r="AR29" i="9"/>
  <c r="AS29" i="9"/>
  <c r="AW29" i="9"/>
  <c r="AR69" i="9"/>
  <c r="AS69" i="9"/>
  <c r="AW69" i="9"/>
  <c r="AR22" i="9"/>
  <c r="AS22" i="9"/>
  <c r="AW22" i="9"/>
  <c r="F59" i="12"/>
  <c r="AR2" i="9"/>
  <c r="AS2" i="9"/>
  <c r="AR41" i="9"/>
  <c r="AS41" i="9"/>
  <c r="AW41" i="9"/>
  <c r="AR26" i="9"/>
  <c r="AX26" i="9"/>
  <c r="AR10" i="9"/>
  <c r="AS10" i="9"/>
  <c r="AW10" i="9"/>
  <c r="F42" i="12"/>
  <c r="AR3" i="9"/>
  <c r="AS3" i="9"/>
  <c r="AW3" i="9"/>
  <c r="AR11" i="9"/>
  <c r="AS11" i="9"/>
  <c r="AW11" i="9"/>
  <c r="AR13" i="9"/>
  <c r="AS13" i="9"/>
  <c r="AW13" i="9"/>
  <c r="F45" i="12"/>
  <c r="AR21" i="9"/>
  <c r="AS21" i="9"/>
  <c r="AW21" i="9"/>
  <c r="B21" i="12"/>
  <c r="C21" i="12"/>
  <c r="K21" i="12"/>
  <c r="L21" i="12"/>
  <c r="B22" i="12"/>
  <c r="C22" i="12"/>
  <c r="K22" i="12"/>
  <c r="L22" i="12"/>
  <c r="B23" i="12"/>
  <c r="C23" i="12"/>
  <c r="K23" i="12"/>
  <c r="L23" i="12"/>
  <c r="B24" i="12"/>
  <c r="C24" i="12"/>
  <c r="K24" i="12"/>
  <c r="L24" i="12"/>
  <c r="K25" i="12"/>
  <c r="L25" i="12"/>
  <c r="B34" i="12"/>
  <c r="C34" i="12"/>
  <c r="E34" i="12"/>
  <c r="B35" i="12"/>
  <c r="C35" i="12"/>
  <c r="E35" i="12"/>
  <c r="AS43" i="8"/>
  <c r="AY43" i="8" s="1"/>
  <c r="E42" i="49"/>
  <c r="K49" i="49"/>
  <c r="E35" i="49"/>
  <c r="E7" i="49"/>
  <c r="E14" i="49"/>
  <c r="E49" i="51"/>
  <c r="E42" i="51"/>
  <c r="E35" i="51"/>
  <c r="K35" i="51"/>
  <c r="K42" i="51"/>
  <c r="E28" i="51"/>
  <c r="K28" i="51"/>
  <c r="K21" i="51"/>
  <c r="K14" i="51"/>
  <c r="K7" i="51"/>
  <c r="AX134" i="8"/>
  <c r="AV86" i="8"/>
  <c r="AX86" i="8"/>
  <c r="AY66" i="8"/>
  <c r="AX136" i="8"/>
  <c r="E14" i="56"/>
  <c r="AY136" i="8"/>
  <c r="E42" i="56"/>
  <c r="E35" i="56"/>
  <c r="K21" i="56"/>
  <c r="K49" i="56"/>
  <c r="E49" i="56"/>
  <c r="E21" i="56"/>
  <c r="K7" i="56"/>
  <c r="K14" i="56"/>
  <c r="K28" i="56"/>
  <c r="K35" i="56"/>
  <c r="K42" i="56"/>
  <c r="E28" i="56"/>
  <c r="E7" i="56"/>
  <c r="AV8" i="8"/>
  <c r="K21" i="61"/>
  <c r="K28" i="61"/>
  <c r="K35" i="61"/>
  <c r="E42" i="61"/>
  <c r="E49" i="61"/>
  <c r="K42" i="61"/>
  <c r="E35" i="61"/>
  <c r="E28" i="61"/>
  <c r="E14" i="61"/>
  <c r="E7" i="61"/>
  <c r="K35" i="62"/>
  <c r="K7" i="62"/>
  <c r="E21" i="62"/>
  <c r="E42" i="62"/>
  <c r="E49" i="62"/>
  <c r="K42" i="62"/>
  <c r="K14" i="62"/>
  <c r="E7" i="62"/>
  <c r="E14" i="62"/>
  <c r="E28" i="62"/>
  <c r="E35" i="62"/>
  <c r="AY115" i="8"/>
  <c r="K21" i="62"/>
  <c r="AV134" i="8"/>
  <c r="AV64" i="8"/>
  <c r="AV135" i="8"/>
  <c r="AV136" i="8"/>
  <c r="AV115" i="8"/>
  <c r="AV48" i="8"/>
  <c r="AV106" i="8"/>
  <c r="AY76" i="8"/>
  <c r="AY114" i="8"/>
  <c r="AV68" i="8"/>
  <c r="AV87" i="8"/>
  <c r="AY68" i="8"/>
  <c r="AV85" i="8"/>
  <c r="AV63" i="8"/>
  <c r="AY87" i="8"/>
  <c r="AV114" i="8"/>
  <c r="AY106" i="8"/>
  <c r="AY27" i="8"/>
  <c r="AY63" i="8"/>
  <c r="AV58" i="8"/>
  <c r="AY30" i="8"/>
  <c r="AV30" i="8"/>
  <c r="AU17" i="9"/>
  <c r="AX9" i="9"/>
  <c r="AW27" i="9"/>
  <c r="AW16" i="9"/>
  <c r="AX65" i="9"/>
  <c r="AY49" i="8"/>
  <c r="AV59" i="8"/>
  <c r="AW57" i="9"/>
  <c r="AW30" i="9"/>
  <c r="AU62" i="9"/>
  <c r="AX70" i="9"/>
  <c r="AX55" i="9"/>
  <c r="AU58" i="9"/>
  <c r="G6" i="12"/>
  <c r="G4" i="12"/>
  <c r="G3" i="12"/>
  <c r="AV117" i="8"/>
  <c r="E7" i="54"/>
  <c r="E21" i="54"/>
  <c r="K21" i="55"/>
  <c r="K21" i="57"/>
  <c r="E21" i="58"/>
  <c r="AY93" i="8"/>
  <c r="AY88" i="8"/>
  <c r="AY134" i="8"/>
  <c r="AY73" i="8"/>
  <c r="AY48" i="8"/>
  <c r="AY44" i="8"/>
  <c r="AY59" i="8"/>
  <c r="AX133" i="8"/>
  <c r="AY86" i="8"/>
  <c r="AY135" i="8"/>
  <c r="AX83" i="8"/>
  <c r="AY58" i="8"/>
  <c r="AY65" i="8"/>
  <c r="AX8" i="8"/>
  <c r="AY8" i="8"/>
  <c r="AX95" i="8"/>
  <c r="AX102" i="8"/>
  <c r="AV18" i="8"/>
  <c r="AY18" i="8"/>
  <c r="AV29" i="8"/>
  <c r="AV15" i="8"/>
  <c r="AV67" i="8"/>
  <c r="AY67" i="8"/>
  <c r="AY28" i="8"/>
  <c r="AX24" i="8"/>
  <c r="AY23" i="8"/>
  <c r="AY15" i="8"/>
  <c r="AU55" i="9"/>
  <c r="AX44" i="9"/>
  <c r="AU4" i="9"/>
  <c r="D34" i="12"/>
  <c r="AU47" i="9"/>
  <c r="AX49" i="9"/>
  <c r="AX34" i="9"/>
  <c r="K14" i="64"/>
  <c r="K21" i="64"/>
  <c r="K42" i="64"/>
  <c r="E42" i="64"/>
  <c r="K35" i="64"/>
  <c r="E7" i="64"/>
  <c r="E14" i="64"/>
  <c r="E21" i="64"/>
  <c r="E35" i="64"/>
  <c r="K7" i="64"/>
  <c r="K28" i="64"/>
  <c r="E49" i="64"/>
  <c r="E28" i="64"/>
  <c r="AV112" i="8"/>
  <c r="AV66" i="8"/>
  <c r="AY52" i="8"/>
  <c r="AV33" i="8"/>
  <c r="AY36" i="8"/>
  <c r="AY33" i="8"/>
  <c r="AX25" i="9"/>
  <c r="AU61" i="9"/>
  <c r="AU45" i="9"/>
  <c r="M46" i="12"/>
  <c r="AW14" i="9"/>
  <c r="K10" i="12"/>
  <c r="K28" i="66"/>
  <c r="K35" i="66"/>
  <c r="K14" i="66"/>
  <c r="E14" i="66"/>
  <c r="E35" i="66"/>
  <c r="K7" i="66"/>
  <c r="E50" i="66"/>
  <c r="E43" i="66"/>
  <c r="E28" i="66"/>
  <c r="E21" i="66"/>
  <c r="AY122" i="8"/>
  <c r="AX43" i="9"/>
  <c r="AX7" i="9"/>
  <c r="E7" i="66"/>
  <c r="AY123" i="8"/>
  <c r="AU35" i="9"/>
  <c r="AX11" i="9"/>
  <c r="AU27" i="9"/>
  <c r="AX16" i="9"/>
  <c r="AU31" i="9"/>
  <c r="AU15" i="9"/>
  <c r="D47" i="12"/>
  <c r="AX47" i="9"/>
  <c r="AX24" i="9"/>
  <c r="AY131" i="8"/>
  <c r="AV110" i="8"/>
  <c r="AY118" i="8"/>
  <c r="AV118" i="8"/>
  <c r="AV65" i="8"/>
  <c r="AV62" i="8"/>
  <c r="AV52" i="8"/>
  <c r="AV57" i="8"/>
  <c r="AY35" i="8"/>
  <c r="AV16" i="8"/>
  <c r="AY6" i="8"/>
  <c r="AU43" i="9"/>
  <c r="AX40" i="9"/>
  <c r="AX27" i="9"/>
  <c r="AU18" i="9"/>
  <c r="AU40" i="9"/>
  <c r="M38" i="12"/>
  <c r="AU48" i="9"/>
  <c r="AU7" i="9"/>
  <c r="AU8" i="9"/>
  <c r="AU67" i="9"/>
  <c r="M60" i="12"/>
  <c r="AW47" i="9"/>
  <c r="O45" i="12"/>
  <c r="AU66" i="9"/>
  <c r="AX19" i="9"/>
  <c r="AX46" i="9"/>
  <c r="AX68" i="9"/>
  <c r="AU44" i="9"/>
  <c r="AU65" i="9"/>
  <c r="AX50" i="9"/>
  <c r="AU33" i="9"/>
  <c r="D60" i="12"/>
  <c r="AU60" i="9"/>
  <c r="AU30" i="9"/>
  <c r="D66" i="12"/>
  <c r="AU38" i="9"/>
  <c r="AX51" i="9"/>
  <c r="AU57" i="9"/>
  <c r="M56" i="12"/>
  <c r="AX54" i="9"/>
  <c r="AU20" i="9"/>
  <c r="D49" i="12"/>
  <c r="AX20" i="9"/>
  <c r="K13" i="12"/>
  <c r="K14" i="12"/>
  <c r="K3" i="12"/>
  <c r="K9" i="12"/>
  <c r="AY45" i="8"/>
  <c r="AX57" i="8"/>
  <c r="AX34" i="8"/>
  <c r="AU42" i="9"/>
  <c r="M42" i="12"/>
  <c r="K28" i="54"/>
  <c r="AX35" i="9"/>
  <c r="AY97" i="8"/>
  <c r="AU24" i="9"/>
  <c r="AV83" i="8"/>
  <c r="AV82" i="8"/>
  <c r="AW42" i="9"/>
  <c r="O42" i="12"/>
  <c r="AU34" i="9"/>
  <c r="AY47" i="8"/>
  <c r="AU68" i="9"/>
  <c r="AX57" i="9"/>
  <c r="AU9" i="9"/>
  <c r="AU63" i="9"/>
  <c r="M67" i="12"/>
  <c r="AX64" i="9"/>
  <c r="AW68" i="9"/>
  <c r="AX28" i="9"/>
  <c r="K42" i="68"/>
  <c r="K7" i="68"/>
  <c r="K14" i="68"/>
  <c r="K21" i="68"/>
  <c r="K28" i="68"/>
  <c r="K35" i="68"/>
  <c r="AW2" i="9"/>
  <c r="F36" i="12"/>
  <c r="AW5" i="9"/>
  <c r="F35" i="12"/>
  <c r="AW56" i="9"/>
  <c r="AU56" i="9"/>
  <c r="AX56" i="9"/>
  <c r="AW37" i="9"/>
  <c r="AU37" i="9"/>
  <c r="M39" i="12"/>
  <c r="AX37" i="9"/>
  <c r="AW60" i="9"/>
  <c r="AX60" i="9"/>
  <c r="AX21" i="9"/>
  <c r="AW8" i="9"/>
  <c r="F40" i="12"/>
  <c r="AX6" i="9"/>
  <c r="AW64" i="9"/>
  <c r="O63" i="12"/>
  <c r="O62" i="12"/>
  <c r="AU64" i="9"/>
  <c r="M63" i="12"/>
  <c r="M62" i="12"/>
  <c r="AW32" i="9"/>
  <c r="F63" i="12"/>
  <c r="AX32" i="9"/>
  <c r="AX53" i="9"/>
  <c r="E28" i="68"/>
  <c r="AU2" i="9"/>
  <c r="AX66" i="9"/>
  <c r="AX22" i="9"/>
  <c r="AX33" i="9"/>
  <c r="AU70" i="9"/>
  <c r="M69" i="12"/>
  <c r="AX48" i="9"/>
  <c r="F53" i="12"/>
  <c r="E21" i="68"/>
  <c r="AV55" i="8"/>
  <c r="AV34" i="8"/>
  <c r="AV40" i="8"/>
  <c r="AW54" i="9"/>
  <c r="AU46" i="9"/>
  <c r="M44" i="12"/>
  <c r="O41" i="12"/>
  <c r="AX67" i="9"/>
  <c r="AU6" i="9"/>
  <c r="K8" i="12"/>
  <c r="K16" i="12"/>
  <c r="K7" i="69"/>
  <c r="E28" i="69"/>
  <c r="K14" i="69"/>
  <c r="K28" i="69"/>
  <c r="K35" i="69"/>
  <c r="E49" i="69"/>
  <c r="E42" i="69"/>
  <c r="E35" i="69"/>
  <c r="E21" i="69"/>
  <c r="E14" i="69"/>
  <c r="E7" i="69"/>
  <c r="K21" i="69"/>
  <c r="K42" i="69"/>
  <c r="AY132" i="8"/>
  <c r="AV78" i="8"/>
  <c r="AY54" i="8"/>
  <c r="AY55" i="8"/>
  <c r="AU39" i="9"/>
  <c r="M37" i="12"/>
  <c r="AW50" i="9"/>
  <c r="F39" i="12"/>
  <c r="AY124" i="8"/>
  <c r="AY125" i="8"/>
  <c r="AV121" i="8"/>
  <c r="AX116" i="8"/>
  <c r="AY116" i="8"/>
  <c r="AV111" i="8"/>
  <c r="AX100" i="8"/>
  <c r="AV93" i="8"/>
  <c r="AX94" i="8"/>
  <c r="AV81" i="8"/>
  <c r="AY62" i="8"/>
  <c r="AX53" i="8"/>
  <c r="AV43" i="8"/>
  <c r="AY37" i="8"/>
  <c r="AV28" i="8"/>
  <c r="AY25" i="8"/>
  <c r="AV25" i="8"/>
  <c r="AY22" i="8"/>
  <c r="AX17" i="9"/>
  <c r="AX58" i="9"/>
  <c r="AU28" i="9"/>
  <c r="D48" i="12"/>
  <c r="AX63" i="9"/>
  <c r="AU22" i="9"/>
  <c r="D59" i="12"/>
  <c r="AU21" i="9"/>
  <c r="D52" i="12"/>
  <c r="G7" i="12"/>
  <c r="AV113" i="8"/>
  <c r="AY78" i="8"/>
  <c r="E42" i="71"/>
  <c r="E21" i="71"/>
  <c r="K7" i="71"/>
  <c r="K21" i="71"/>
  <c r="K28" i="71"/>
  <c r="K35" i="71"/>
  <c r="K42" i="71"/>
  <c r="E14" i="71"/>
  <c r="K14" i="71"/>
  <c r="E35" i="71"/>
  <c r="E49" i="71"/>
  <c r="AV125" i="8"/>
  <c r="AV123" i="8"/>
  <c r="AV122" i="8"/>
  <c r="AY121" i="8"/>
  <c r="AY113" i="8"/>
  <c r="AY109" i="8"/>
  <c r="AY110" i="8"/>
  <c r="AV102" i="8"/>
  <c r="AY100" i="8"/>
  <c r="AY95" i="8"/>
  <c r="AV92" i="8"/>
  <c r="AY91" i="8"/>
  <c r="AY84" i="8"/>
  <c r="AY83" i="8"/>
  <c r="AY82" i="8"/>
  <c r="AY75" i="8"/>
  <c r="AY71" i="8"/>
  <c r="AX56" i="8"/>
  <c r="AY53" i="8"/>
  <c r="AV47" i="8"/>
  <c r="AV46" i="8"/>
  <c r="AV45" i="8"/>
  <c r="AY38" i="8"/>
  <c r="AV37" i="8"/>
  <c r="AV35" i="8"/>
  <c r="AV38" i="8"/>
  <c r="AV24" i="8"/>
  <c r="AV17" i="8"/>
  <c r="AY13" i="8"/>
  <c r="AV13" i="8"/>
  <c r="AY7" i="8"/>
  <c r="AY4" i="8"/>
  <c r="AV10" i="8"/>
  <c r="AY5" i="8"/>
  <c r="M61" i="12"/>
  <c r="O56" i="12"/>
  <c r="F34" i="12"/>
  <c r="AX30" i="9"/>
  <c r="O53" i="12"/>
  <c r="AX59" i="9"/>
  <c r="AU14" i="9"/>
  <c r="D46" i="12"/>
  <c r="F46" i="12"/>
  <c r="AX71" i="9"/>
  <c r="AU53" i="9"/>
  <c r="AU50" i="9"/>
  <c r="M52" i="12"/>
  <c r="AU54" i="9"/>
  <c r="AU29" i="9"/>
  <c r="D57" i="12"/>
  <c r="AU25" i="9"/>
  <c r="AX8" i="9"/>
  <c r="AX5" i="9"/>
  <c r="AX3" i="9"/>
  <c r="G15" i="12"/>
  <c r="AX29" i="9"/>
  <c r="AV4" i="8"/>
  <c r="AV95" i="8"/>
  <c r="M43" i="12"/>
  <c r="AX39" i="9"/>
  <c r="AU5" i="9"/>
  <c r="K7" i="12"/>
  <c r="AX62" i="9"/>
  <c r="AX14" i="9"/>
  <c r="AX41" i="9"/>
  <c r="AU59" i="9"/>
  <c r="M55" i="12"/>
  <c r="M57" i="12"/>
  <c r="AU49" i="9"/>
  <c r="AV132" i="8"/>
  <c r="AX12" i="9"/>
  <c r="AY104" i="8"/>
  <c r="AV91" i="8"/>
  <c r="K4" i="12"/>
  <c r="AV23" i="8"/>
  <c r="AV84" i="8"/>
  <c r="AY130" i="8"/>
  <c r="AY133" i="8"/>
  <c r="AV130" i="8"/>
  <c r="AU26" i="9"/>
  <c r="AV54" i="8"/>
  <c r="AY102" i="8"/>
  <c r="AY64" i="8"/>
  <c r="AV27" i="8"/>
  <c r="AV39" i="8"/>
  <c r="AV124" i="8"/>
  <c r="AY92" i="8"/>
  <c r="AV75" i="8"/>
  <c r="AY56" i="8"/>
  <c r="AV53" i="8"/>
  <c r="AY46" i="8"/>
  <c r="AY34" i="8"/>
  <c r="AY24" i="8"/>
  <c r="AV3" i="8"/>
  <c r="AV6" i="8"/>
  <c r="AY3" i="8"/>
  <c r="M65" i="12"/>
  <c r="M66" i="12"/>
  <c r="F43" i="12"/>
  <c r="AU10" i="9"/>
  <c r="D39" i="12"/>
  <c r="AX69" i="9"/>
  <c r="AX15" i="9"/>
  <c r="F62" i="12"/>
  <c r="AU32" i="9"/>
  <c r="D64" i="12"/>
  <c r="O51" i="12"/>
  <c r="O66" i="12"/>
  <c r="AU41" i="9"/>
  <c r="M41" i="12"/>
  <c r="AX23" i="9"/>
  <c r="AU23" i="9"/>
  <c r="D55" i="12"/>
  <c r="AX18" i="9"/>
  <c r="AU11" i="9"/>
  <c r="D43" i="12"/>
  <c r="AX2" i="9"/>
  <c r="M48" i="12"/>
  <c r="M47" i="12"/>
  <c r="M54" i="12"/>
  <c r="D38" i="12"/>
  <c r="D41" i="12"/>
  <c r="M45" i="12"/>
  <c r="D63" i="12"/>
  <c r="AU12" i="9"/>
  <c r="AV103" i="8"/>
  <c r="AY94" i="8"/>
  <c r="AV94" i="8"/>
  <c r="AV71" i="8"/>
  <c r="AV73" i="8"/>
  <c r="AV72" i="8"/>
  <c r="AY72" i="8"/>
  <c r="AV74" i="8"/>
  <c r="AY74" i="8"/>
  <c r="AY26" i="8"/>
  <c r="AY17" i="8"/>
  <c r="AV14" i="8"/>
  <c r="AV19" i="8"/>
  <c r="AY19" i="8"/>
  <c r="O50" i="12"/>
  <c r="M53" i="12"/>
  <c r="O61" i="12"/>
  <c r="D56" i="12"/>
  <c r="D50" i="12"/>
  <c r="D36" i="12"/>
  <c r="K11" i="12"/>
  <c r="K6" i="12"/>
  <c r="H8" i="12"/>
  <c r="AV104" i="8"/>
  <c r="AY101" i="8"/>
  <c r="AV105" i="8"/>
  <c r="AV101" i="8"/>
  <c r="AV5" i="8"/>
  <c r="D62" i="12"/>
  <c r="D65" i="12"/>
  <c r="AX42" i="9"/>
  <c r="K12" i="12"/>
  <c r="K5" i="12"/>
  <c r="F66" i="12"/>
  <c r="AX31" i="9"/>
  <c r="D40" i="12"/>
  <c r="O37" i="12"/>
  <c r="O68" i="12"/>
  <c r="O39" i="12"/>
  <c r="D42" i="12"/>
  <c r="F47" i="12"/>
  <c r="O52" i="12"/>
  <c r="AU69" i="9"/>
  <c r="M68" i="12"/>
  <c r="M64" i="12"/>
  <c r="AX109" i="8"/>
  <c r="AY117" i="8"/>
  <c r="AV116" i="8"/>
  <c r="AY57" i="8"/>
  <c r="AV44" i="8"/>
  <c r="AV22" i="8"/>
  <c r="AX61" i="9"/>
  <c r="K15" i="12"/>
  <c r="G8" i="12"/>
  <c r="G99" i="6"/>
  <c r="J99" i="6"/>
  <c r="A108" i="6"/>
  <c r="F57" i="12"/>
  <c r="F61" i="12"/>
  <c r="M40" i="12"/>
  <c r="D61" i="12"/>
  <c r="M36" i="12"/>
  <c r="AX10" i="9"/>
  <c r="F52" i="12"/>
  <c r="F37" i="12"/>
  <c r="AX36" i="9"/>
  <c r="O40" i="12"/>
  <c r="O49" i="12"/>
  <c r="F48" i="12"/>
  <c r="O46" i="12"/>
  <c r="M58" i="12"/>
  <c r="D44" i="12"/>
  <c r="D58" i="12"/>
  <c r="F44" i="12"/>
  <c r="F41" i="12"/>
  <c r="D53" i="12"/>
  <c r="O55" i="12"/>
  <c r="F58" i="12"/>
  <c r="F54" i="12"/>
  <c r="O36" i="12"/>
  <c r="F51" i="12"/>
  <c r="O67" i="12"/>
  <c r="O58" i="12"/>
  <c r="O43" i="12"/>
  <c r="O38" i="12"/>
  <c r="F38" i="12"/>
  <c r="O60" i="12"/>
  <c r="O65" i="12"/>
  <c r="O59" i="12"/>
  <c r="O48" i="12"/>
  <c r="F64" i="12"/>
  <c r="F65" i="12"/>
  <c r="AU51" i="9"/>
  <c r="M59" i="12"/>
  <c r="AX52" i="9"/>
  <c r="AU52" i="9"/>
  <c r="AX45" i="9"/>
  <c r="AX38" i="9"/>
  <c r="AU36" i="9"/>
  <c r="M35" i="12"/>
  <c r="AU19" i="9"/>
  <c r="D54" i="12"/>
  <c r="AX13" i="9"/>
  <c r="AU13" i="9"/>
  <c r="D45" i="12"/>
  <c r="AU3" i="9"/>
  <c r="K7" i="75"/>
  <c r="K35" i="75"/>
  <c r="K42" i="75"/>
  <c r="L14" i="12"/>
  <c r="CJ13" i="11"/>
  <c r="L12" i="12"/>
  <c r="CJ11" i="11"/>
  <c r="L13" i="12"/>
  <c r="CJ12" i="11"/>
  <c r="L4" i="12"/>
  <c r="CJ3" i="11"/>
  <c r="L16" i="12"/>
  <c r="CJ15" i="11"/>
  <c r="L3" i="12"/>
  <c r="CJ2" i="11"/>
  <c r="L10" i="12"/>
  <c r="CJ9" i="11"/>
  <c r="L15" i="12"/>
  <c r="CJ14" i="11"/>
  <c r="L7" i="12"/>
  <c r="CJ6" i="11"/>
  <c r="G12" i="12"/>
  <c r="CJ8" i="11"/>
  <c r="L9" i="12"/>
  <c r="CJ5" i="11"/>
  <c r="L6" i="12"/>
  <c r="CJ10" i="11"/>
  <c r="L11" i="12"/>
  <c r="CJ7" i="11"/>
  <c r="L8" i="12"/>
  <c r="CJ4" i="11"/>
  <c r="L5" i="12"/>
  <c r="H12" i="12"/>
  <c r="K28" i="75"/>
  <c r="E42" i="75"/>
  <c r="K21" i="75"/>
  <c r="E7" i="75"/>
  <c r="K14" i="75"/>
  <c r="E14" i="75"/>
  <c r="E21" i="75"/>
  <c r="E28" i="75"/>
  <c r="E35" i="75"/>
  <c r="E49" i="75"/>
  <c r="M49" i="12"/>
  <c r="M51" i="12"/>
  <c r="D51" i="12"/>
  <c r="D37" i="12"/>
  <c r="D35" i="12"/>
  <c r="M50" i="12"/>
  <c r="AY103" i="8" l="1"/>
  <c r="AV100" i="8"/>
  <c r="AY81" i="8"/>
  <c r="AV56" i="8"/>
  <c r="AV26" i="8"/>
  <c r="AY14" i="8"/>
  <c r="AV7" i="8"/>
</calcChain>
</file>

<file path=xl/sharedStrings.xml><?xml version="1.0" encoding="utf-8"?>
<sst xmlns="http://schemas.openxmlformats.org/spreadsheetml/2006/main" count="6939" uniqueCount="726">
  <si>
    <t>Team</t>
  </si>
  <si>
    <t>Man</t>
  </si>
  <si>
    <t>Playoffs</t>
  </si>
  <si>
    <t>Sponsor Fees</t>
  </si>
  <si>
    <t xml:space="preserve">MAILING ADDRESS FOR DUES MONEY </t>
  </si>
  <si>
    <t>Week 1</t>
  </si>
  <si>
    <t>@</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</si>
  <si>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</si>
  <si>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</si>
  <si>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</si>
  <si>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</si>
  <si>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</si>
  <si>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</si>
  <si>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</si>
  <si>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</si>
  <si>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</si>
  <si>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</si>
  <si>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</si>
  <si>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</si>
  <si>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</si>
  <si>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</si>
  <si>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</si>
  <si>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</si>
  <si>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</si>
  <si>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</si>
  <si>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</si>
  <si>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</si>
  <si>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</si>
  <si>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</si>
  <si>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</si>
  <si>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</si>
  <si>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</si>
  <si>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</si>
  <si>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</si>
  <si>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</si>
  <si>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</si>
  <si>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</si>
  <si>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</si>
  <si>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</si>
  <si>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</si>
  <si>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</si>
  <si>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Treasurer:  Joe Tavernese, Metro Bowl, 63 Foster Street, Peabody, MA  01960</t>
  </si>
  <si>
    <t>Brian Fournier</t>
  </si>
  <si>
    <t>/</t>
  </si>
  <si>
    <t>L</t>
  </si>
  <si>
    <t>TEAM NAME</t>
  </si>
  <si>
    <t>W</t>
  </si>
  <si>
    <t>SINGLE</t>
  </si>
  <si>
    <t xml:space="preserve">TOTAL PINS </t>
  </si>
  <si>
    <t>INDIVIDUAL RECORDS</t>
  </si>
  <si>
    <t>HI SINGLES</t>
  </si>
  <si>
    <t xml:space="preserve">AVERAGES </t>
  </si>
  <si>
    <t>AVG</t>
  </si>
  <si>
    <t>Larry Doucette</t>
  </si>
  <si>
    <t>Matt Penkul</t>
  </si>
  <si>
    <t>Subs</t>
  </si>
  <si>
    <t>Mike Morgan</t>
  </si>
  <si>
    <t>Joe Smith</t>
  </si>
  <si>
    <t>Tony Pastore</t>
  </si>
  <si>
    <t>Jason Doucette</t>
  </si>
  <si>
    <t>Rich Moran</t>
  </si>
  <si>
    <t>Sam Dagostino</t>
  </si>
  <si>
    <t>Bob Caliri</t>
  </si>
  <si>
    <t>Dave Dupuis</t>
  </si>
  <si>
    <t>Dave Godwin</t>
  </si>
  <si>
    <t>Chris Sargent</t>
  </si>
  <si>
    <t>Joe Tavernese, Jr.</t>
  </si>
  <si>
    <t>Norm Pelletier</t>
  </si>
  <si>
    <t>Jeff Buggea</t>
  </si>
  <si>
    <t>Chris Sacchetti</t>
  </si>
  <si>
    <t>Jeff Melin</t>
  </si>
  <si>
    <t>Mark Ricci</t>
  </si>
  <si>
    <t>Mike MacIntosh</t>
  </si>
  <si>
    <t>Eric Pelletier</t>
  </si>
  <si>
    <t>Mark Gregory</t>
  </si>
  <si>
    <t>Bob Whitcomb</t>
  </si>
  <si>
    <t>Mike Cuccia</t>
  </si>
  <si>
    <t>Craig Holbrook</t>
  </si>
  <si>
    <t>Brian Feist</t>
  </si>
  <si>
    <t>Derek Leffler</t>
  </si>
  <si>
    <t>Bill Treeful</t>
  </si>
  <si>
    <t>Shawn Baker</t>
  </si>
  <si>
    <t>Shawn McKinley</t>
  </si>
  <si>
    <t>Eddie Barber</t>
  </si>
  <si>
    <t>Friday Night Men's Pro League Schedule</t>
  </si>
  <si>
    <t>Brian Pelletier</t>
  </si>
  <si>
    <t>Danny Harris</t>
  </si>
  <si>
    <t>Chris Boisvert</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</si>
  <si>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</si>
  <si>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</si>
  <si>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</si>
  <si>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</si>
  <si>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</si>
  <si>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</si>
  <si>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</si>
  <si>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</si>
  <si>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</si>
  <si>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</si>
  <si>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</si>
  <si>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</si>
  <si>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</si>
  <si>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</si>
  <si>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</si>
  <si>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</si>
  <si>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</si>
  <si>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</si>
  <si>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</si>
  <si>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</si>
  <si>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</si>
  <si>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</si>
  <si>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</si>
  <si>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</si>
  <si>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</si>
  <si>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HI SERIES</t>
  </si>
  <si>
    <t>SERIES</t>
  </si>
  <si>
    <t>#</t>
  </si>
  <si>
    <t>Pins</t>
  </si>
  <si>
    <t>Avg</t>
  </si>
  <si>
    <t>Arty Gendreau</t>
  </si>
  <si>
    <t>Nick Norcross</t>
  </si>
  <si>
    <t>Jay Covitz</t>
  </si>
  <si>
    <t>BOWLER</t>
  </si>
  <si>
    <t>TEAM</t>
  </si>
  <si>
    <t>Brian Allard</t>
  </si>
  <si>
    <t>Brandon Marks</t>
  </si>
  <si>
    <t>Candlewood</t>
  </si>
  <si>
    <t>Rich Halas</t>
  </si>
  <si>
    <t>1st Round</t>
  </si>
  <si>
    <t>2nd Round</t>
  </si>
  <si>
    <t>Won</t>
  </si>
  <si>
    <t>Team Name</t>
  </si>
  <si>
    <t>Wk</t>
  </si>
  <si>
    <t>Single</t>
  </si>
  <si>
    <t>Series</t>
  </si>
  <si>
    <t>3rd Round</t>
  </si>
  <si>
    <t>MAKE CHECKS PAYABLE TO JOE TAVERNESE</t>
  </si>
  <si>
    <t>Matt Faretra</t>
  </si>
  <si>
    <t>Dan Lasko</t>
  </si>
  <si>
    <t>Chris Harris</t>
  </si>
  <si>
    <t>Don Richmond</t>
  </si>
  <si>
    <t>Mike McGann</t>
  </si>
  <si>
    <t>Chris Powers</t>
  </si>
  <si>
    <t>Paul D'Antuono</t>
  </si>
  <si>
    <t>Brian Crowell</t>
  </si>
  <si>
    <t>Mike Kustak</t>
  </si>
  <si>
    <t>Dave Richards</t>
  </si>
  <si>
    <t>Jimmy Keefe</t>
  </si>
  <si>
    <t>TRIPLES (400+)</t>
  </si>
  <si>
    <t>SINGLES (150+)</t>
  </si>
  <si>
    <t>Chris Capozzi</t>
  </si>
  <si>
    <t>Mark Smith</t>
  </si>
  <si>
    <t>Nick Zuffelato</t>
  </si>
  <si>
    <t>Rick Allard</t>
  </si>
  <si>
    <t>Harry Ward</t>
  </si>
  <si>
    <t>Jim Barber</t>
  </si>
  <si>
    <t>Corey Gendreau</t>
  </si>
  <si>
    <t>Paul Piggot</t>
  </si>
  <si>
    <t>Kevin Pagington</t>
  </si>
  <si>
    <t>Joe Stella</t>
  </si>
  <si>
    <t>Chuck Vozzella</t>
  </si>
  <si>
    <t>Jay Shiner</t>
  </si>
  <si>
    <t>Jeff Walsh</t>
  </si>
  <si>
    <t>Mike Spinazola</t>
  </si>
  <si>
    <t>Jim Ayotte</t>
  </si>
  <si>
    <t>Jon Hendren</t>
  </si>
  <si>
    <t>Steve Lach</t>
  </si>
  <si>
    <t>Ryan Lehr</t>
  </si>
  <si>
    <t>Week 36</t>
  </si>
  <si>
    <t>Week 37</t>
  </si>
  <si>
    <t>Week 38</t>
  </si>
  <si>
    <t>Week 39</t>
  </si>
  <si>
    <t>Lucky 2</t>
  </si>
  <si>
    <t>Woburn 2</t>
  </si>
  <si>
    <t>Woburn 1</t>
  </si>
  <si>
    <t>Pilgrim 2</t>
  </si>
  <si>
    <t>Central 1</t>
  </si>
  <si>
    <t>Lucky 1</t>
  </si>
  <si>
    <t>Central 2</t>
  </si>
  <si>
    <t>Academy 2</t>
  </si>
  <si>
    <t>Pilgrim 1</t>
  </si>
  <si>
    <t>Academy 1</t>
  </si>
  <si>
    <t>Enter Your Team Name</t>
  </si>
  <si>
    <t>Round 1</t>
  </si>
  <si>
    <t>Round 3</t>
  </si>
  <si>
    <t>Round 2</t>
  </si>
  <si>
    <t>http://usbcongress.http.internapcdn.net/usbcongress/bowl/rules/pdfs/leagueSchedule_14Team.pdf</t>
  </si>
  <si>
    <t>Link to schedule:</t>
  </si>
  <si>
    <t>Ray Dow</t>
  </si>
  <si>
    <t>Moves</t>
  </si>
  <si>
    <t>Date</t>
  </si>
  <si>
    <t>PLAYOFFS</t>
  </si>
  <si>
    <t>10am</t>
  </si>
  <si>
    <t>Skip Easterbrooks</t>
  </si>
  <si>
    <t>20th Century</t>
  </si>
  <si>
    <t>14 Teams</t>
  </si>
  <si>
    <t>- Additional $100 per man in Regular season</t>
  </si>
  <si>
    <t>- Additional $100 per man in Playoffs</t>
  </si>
  <si>
    <t>- Additional Prize in Team single and triple, and increased team single and triple prizes</t>
  </si>
  <si>
    <t>CANDLEWOOD</t>
  </si>
  <si>
    <t>PILGRIM 2</t>
  </si>
  <si>
    <t>CENTRAL 1</t>
  </si>
  <si>
    <t>20TH CENTURY</t>
  </si>
  <si>
    <t>LUCKY 1</t>
  </si>
  <si>
    <t>CENTRAL 2</t>
  </si>
  <si>
    <t>ACADEMY 2</t>
  </si>
  <si>
    <t>PILGRIM 1</t>
  </si>
  <si>
    <t>ACADEMY 1</t>
  </si>
  <si>
    <t>WOBURN 2</t>
  </si>
  <si>
    <t>LUCKY 2</t>
  </si>
  <si>
    <t>WOBURN 1</t>
  </si>
  <si>
    <t>WKS</t>
  </si>
  <si>
    <t>PINS</t>
  </si>
  <si>
    <t>POS</t>
  </si>
  <si>
    <t>Home Matches (for avg)</t>
  </si>
  <si>
    <t>Justin Scali</t>
  </si>
  <si>
    <t>Peter Flynn</t>
  </si>
  <si>
    <t>Kris Winiarz</t>
  </si>
  <si>
    <t>Jonathan Boudreau</t>
  </si>
  <si>
    <t>Peter Crawford</t>
  </si>
  <si>
    <t>400's</t>
  </si>
  <si>
    <t>- Increased Individual Average Prizes</t>
  </si>
  <si>
    <t>Peter Martinos</t>
  </si>
  <si>
    <t>Gary Santora</t>
  </si>
  <si>
    <t>Dan Gauthier</t>
  </si>
  <si>
    <t>Dan Chouinard</t>
  </si>
  <si>
    <t>Sunday, May 19, 2013</t>
  </si>
  <si>
    <t>Central Park Lanes, East Boston, MA</t>
  </si>
  <si>
    <t>2012 - 2013</t>
  </si>
  <si>
    <t>Park Place</t>
  </si>
  <si>
    <t>Metro</t>
  </si>
  <si>
    <t>PARK PLACE</t>
  </si>
  <si>
    <t>METRO</t>
  </si>
  <si>
    <t>Friday Pro League Rosters (2012 - 2013)</t>
  </si>
  <si>
    <t>(C) Ed Tringale</t>
  </si>
  <si>
    <t>DJ Trask</t>
  </si>
  <si>
    <t>(C) Dave Barber</t>
  </si>
  <si>
    <t>Al Lacey</t>
  </si>
  <si>
    <t>(C) John Zappi</t>
  </si>
  <si>
    <t>Rich Bognano</t>
  </si>
  <si>
    <t>(C) Bob Brown</t>
  </si>
  <si>
    <t>(C) Sal Cognata</t>
  </si>
  <si>
    <t>Peter Pereira</t>
  </si>
  <si>
    <t>(C) Mark Strangio</t>
  </si>
  <si>
    <t>Joe Rocheleau</t>
  </si>
  <si>
    <t>(C) Ed Woodside</t>
  </si>
  <si>
    <t>Mike Tanzia</t>
  </si>
  <si>
    <t>John Brown</t>
  </si>
  <si>
    <t>(C) Rich Limone</t>
  </si>
  <si>
    <t>Frank DeLuca</t>
  </si>
  <si>
    <t>Mike Erickson</t>
  </si>
  <si>
    <t>(C) Gene Gallagher</t>
  </si>
  <si>
    <t>Bob Bettencourt</t>
  </si>
  <si>
    <t>(C) Dave Mallahan</t>
  </si>
  <si>
    <t>Rick Angelotti</t>
  </si>
  <si>
    <t>Brian Fuller, Jr.</t>
  </si>
  <si>
    <t>(C) John Starner</t>
  </si>
  <si>
    <t>Steve Renaud, Jr.</t>
  </si>
  <si>
    <t>Steve Renaud, Sr.</t>
  </si>
  <si>
    <t>(C) Dennis Nuzzo</t>
  </si>
  <si>
    <t>Keith Beaupre</t>
  </si>
  <si>
    <t>(C) Mike Regal</t>
  </si>
  <si>
    <t>(C) Jeff Surette</t>
  </si>
  <si>
    <t>Academy 2 @ Pilgrim 2</t>
  </si>
  <si>
    <t>Academy 1 @ Central 1</t>
  </si>
  <si>
    <t>Park Place @ Woburn 1</t>
  </si>
  <si>
    <t>20th Century @ Lucky 1</t>
  </si>
  <si>
    <t>Pilgrim 1 @ Candlewood</t>
  </si>
  <si>
    <t>Lucky 2 @ Central 2</t>
  </si>
  <si>
    <t>Woburn 2 @ Metro</t>
  </si>
  <si>
    <t>Academy 1 @ Lucky 2</t>
  </si>
  <si>
    <t>Academy 2 @ Woburn 2</t>
  </si>
  <si>
    <t>Lucky 1 @ Metro</t>
  </si>
  <si>
    <t>Candlewood @ Park Place</t>
  </si>
  <si>
    <t>Central 2 @ 20th Century</t>
  </si>
  <si>
    <t>Pilgrim 2 @ Pilgrim 1</t>
  </si>
  <si>
    <t>Woburn 1 @ Central 1</t>
  </si>
  <si>
    <t>LEAGUE RULES (UPDATED AS OF 07/24/12)</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</si>
  <si>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</si>
  <si>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</si>
  <si>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</si>
  <si>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</si>
  <si>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</si>
  <si>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</si>
  <si>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</si>
  <si>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</si>
  <si>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</si>
  <si>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</si>
  <si>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</si>
  <si>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</si>
  <si>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</si>
  <si>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</si>
  <si>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</si>
  <si>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</si>
  <si>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</si>
  <si>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bowlers who are habitually late.</t>
  </si>
  <si>
    <t>The regular season will begin Friday, August 31st. All matches scheduled to begin at 8:00pm.</t>
  </si>
  <si>
    <t>Sponsorship fees of $200 per team must be paid by season's end.</t>
  </si>
  <si>
    <t>All bowlers shall pay $35 per week, which includes the cost of bowling. The home team captains will collect all monies to be paid and send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</si>
  <si>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</si>
  <si>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</si>
  <si>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</si>
  <si>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</si>
  <si>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</si>
  <si>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</si>
  <si>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prizes.</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</si>
  <si>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</si>
  <si>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</si>
  <si>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</si>
  <si>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</si>
  <si>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</si>
  <si>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</si>
  <si>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</si>
  <si>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</si>
  <si>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</si>
  <si>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</si>
  <si>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</si>
  <si>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</si>
  <si>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will result in a $25 fine and a captain's meeting to determine length of suspension. Either captain involved in the match may call an unsportsmanlike</t>
  </si>
  <si>
    <t xml:space="preserve">offense during the night it occurs, and notify the offender and opposing team's captain. If the offender continues to be a problem, the captain will </t>
  </si>
  <si>
    <t>file a complaint with the league president.</t>
  </si>
  <si>
    <t>A plaque will be awarded to the sponsor of the 1st place team, as well as the winner of the league's playoffs.</t>
  </si>
  <si>
    <t>will determine the winner of all playoff matches. The top 4 teams in the standings will receive a 1st round bye.</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</si>
  <si>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</si>
  <si>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</si>
  <si>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</si>
  <si>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</si>
  <si>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</si>
  <si>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</si>
  <si>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</si>
  <si>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</si>
  <si>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</si>
  <si>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</si>
  <si>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</si>
  <si>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</si>
  <si>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</si>
  <si>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</si>
  <si>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</si>
  <si>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</si>
  <si>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</si>
  <si>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</si>
  <si>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</si>
  <si>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</si>
  <si>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</si>
  <si>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</si>
  <si>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captains to host the playoffs will be Sal Cognata, Mike Regal, Dave Barber, Dave Mallahan, Jeff Surette, and Bob Brown. After those captains have hosted</t>
  </si>
  <si>
    <t>the playoffs, the next captains in line will be Rich Limone and Gene Gallagher. After that, all captains names (home lanes) will go into a hat and a new round</t>
  </si>
  <si>
    <t>will be started.</t>
  </si>
  <si>
    <t>Playoffs will be held at season's end at Central Park Lanes in East Boston, MA. 1st round matches will consist of 2 strings. All other rounds will consist of 3-string matches. Total pinfall</t>
  </si>
  <si>
    <t>If you wish to enter the league's triple strike pool, you must pay the $80 entry fee to Dave Mallahan, by the date of your team's 1st match against</t>
  </si>
  <si>
    <t>following weekend. For the 2012-2013 season, the 3 double matches are scheduled for 10/27, 01/26, and 04/27 (Saturdays).</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</si>
  <si>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</si>
  <si>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</si>
  <si>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</si>
  <si>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</si>
  <si>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</si>
  <si>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</si>
  <si>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Dave's team (Pilgrim 1), otherwise you will be deemed out of the triple strike pool. It is the responsibility of the bowler or that bowler's captain to notify</t>
  </si>
  <si>
    <t>Dave via email or phone call, that a triple strike has been hit, by no later than that Monday. If notification is not given, the triple strike will not count.</t>
  </si>
  <si>
    <t xml:space="preserve">Teams may agree to bowl a double match anytime between the day of the scheduled match and the end of the </t>
  </si>
  <si>
    <t>*Rule #27, #28, and #29 are new for 2012-2013 season</t>
  </si>
  <si>
    <t>This rule also pertains to regular season.  If a bowler is replaced mid-match/mid string, they are not eligible to come back in and finish the night.</t>
  </si>
  <si>
    <t>If a bowler is replaced mid-string, the score for the string will count towards the bowlers average and high single.</t>
  </si>
  <si>
    <t>may bowl in a playoff match. If a bowler starts a playoff match/string, they must finish the match/string unless an injury occurs. If a bowler is replaced mid-match/mid-string,</t>
  </si>
  <si>
    <t>Lucky 2 - Dropped Joe Cennami; moved Keith Beaupre from sub roster to active roster; added Gabe Swindell to sub roster</t>
  </si>
  <si>
    <t>Gabe Swindell</t>
  </si>
  <si>
    <t>Richie Myrick</t>
  </si>
  <si>
    <t>Pilgrim 1 - Added Richie Myrick to sub roster</t>
  </si>
  <si>
    <t>Woburn 2 - Added Geoff Dunn to sub roster</t>
  </si>
  <si>
    <t>Geoff Dunn</t>
  </si>
  <si>
    <t>Rich Cocchi</t>
  </si>
  <si>
    <t>Central 2 - Added Rich Cocchi to sub roster</t>
  </si>
  <si>
    <t>Kevin Davis</t>
  </si>
  <si>
    <t>Pilgrim 2 - Added Kevin Davis to sub roster</t>
  </si>
  <si>
    <t>DEREK LEFFLER</t>
  </si>
  <si>
    <t>DAVE RICHARDS</t>
  </si>
  <si>
    <t>SHAWN MCKINLEY</t>
  </si>
  <si>
    <t>SHAWN BAKER</t>
  </si>
  <si>
    <t>DAVE BARBER</t>
  </si>
  <si>
    <t>WON 6 LOSS 2</t>
  </si>
  <si>
    <t>WON 2 LOSS 6</t>
  </si>
  <si>
    <t>STEVE RENAUD, JR.</t>
  </si>
  <si>
    <t>JEFF WALSH</t>
  </si>
  <si>
    <t>DAVE CHESTERCOVE</t>
  </si>
  <si>
    <t>JOHN STARNER</t>
  </si>
  <si>
    <t>JIM AYOTTE</t>
  </si>
  <si>
    <t>MARK GREGORY</t>
  </si>
  <si>
    <t>ED TRINGALE</t>
  </si>
  <si>
    <t>DJ TRASK</t>
  </si>
  <si>
    <t>DAVE DUPUIS</t>
  </si>
  <si>
    <t>CHRIS SARGENT</t>
  </si>
  <si>
    <t>CHRIS POWERS</t>
  </si>
  <si>
    <t>RYAN LEHR</t>
  </si>
  <si>
    <t>GENE GALLAGHER</t>
  </si>
  <si>
    <t>JOE TAVERNESE, SR.</t>
  </si>
  <si>
    <t>STEVE LACH</t>
  </si>
  <si>
    <t>MIKE CUCCIA</t>
  </si>
  <si>
    <t>SKIP EASTERBROOKS</t>
  </si>
  <si>
    <t>DANNY HARRIS</t>
  </si>
  <si>
    <t>CRAIG HOLBROOK</t>
  </si>
  <si>
    <t>BOB WHITCOMB</t>
  </si>
  <si>
    <t>WON 8 LOSS 0</t>
  </si>
  <si>
    <t>WON 0 LOSS 8</t>
  </si>
  <si>
    <t>BRIAN FOURNIER</t>
  </si>
  <si>
    <t>FRANK DELUCA</t>
  </si>
  <si>
    <t>JUSTIN SCALI</t>
  </si>
  <si>
    <t>RICH LIMONE</t>
  </si>
  <si>
    <t>JAY SHINER</t>
  </si>
  <si>
    <t>MIKE REGAL</t>
  </si>
  <si>
    <t>NICK NORCROSS</t>
  </si>
  <si>
    <t>CHRIS HARRIS</t>
  </si>
  <si>
    <t>MIKE MCGANN</t>
  </si>
  <si>
    <t>DAN LASKO</t>
  </si>
  <si>
    <t>WON 4 LOSS 4</t>
  </si>
  <si>
    <t>KEVIN PAGINGTON</t>
  </si>
  <si>
    <t>BOB BROWN</t>
  </si>
  <si>
    <t>PETER CRAWFORD</t>
  </si>
  <si>
    <t>PAUL D'ANTUONO</t>
  </si>
  <si>
    <t>PAUL PIGGOT</t>
  </si>
  <si>
    <t>MARK SMITH</t>
  </si>
  <si>
    <t>CHRIS CAPOZZI</t>
  </si>
  <si>
    <t>ED WOODSIDE</t>
  </si>
  <si>
    <t>MIKE MORGAN</t>
  </si>
  <si>
    <t>HAWK HALAS</t>
  </si>
  <si>
    <t>LARRY DOUCETTE</t>
  </si>
  <si>
    <t>JONATHAN MCDONALD</t>
  </si>
  <si>
    <t>METT PENKUL</t>
  </si>
  <si>
    <t>MARK RICCI</t>
  </si>
  <si>
    <t>BRANDON MARKS</t>
  </si>
  <si>
    <t>RICH MORAN</t>
  </si>
  <si>
    <t>BOB CALIRI</t>
  </si>
  <si>
    <t>CHRIS SACCHETTI</t>
  </si>
  <si>
    <t>MARK STRANGIO</t>
  </si>
  <si>
    <t>JOE SMITH</t>
  </si>
  <si>
    <t>NORM PELLETIER</t>
  </si>
  <si>
    <t>JIMMY KEEFE</t>
  </si>
  <si>
    <t>SAL COGNATA</t>
  </si>
  <si>
    <t>KRIS WINIARZ</t>
  </si>
  <si>
    <t>PETER PEREIRA</t>
  </si>
  <si>
    <t>CHRIS BOISVERT</t>
  </si>
  <si>
    <t>MIKE MACINTOSH</t>
  </si>
  <si>
    <t>ERIC PELLETIER</t>
  </si>
  <si>
    <t>JEFF SURETTE</t>
  </si>
  <si>
    <t>DAVE GODWIN</t>
  </si>
  <si>
    <t>DENNIS NUZZO</t>
  </si>
  <si>
    <t>NICK ZUFFELATO</t>
  </si>
  <si>
    <t>TONY IANNUZZI</t>
  </si>
  <si>
    <t>BRIAN ALLARD</t>
  </si>
  <si>
    <t>KEITH BEAUPRE</t>
  </si>
  <si>
    <t>DAN GAUTHIER</t>
  </si>
  <si>
    <t>JOHN ZAPPI</t>
  </si>
  <si>
    <t>ARTY GENDREAU</t>
  </si>
  <si>
    <t>DAVE MALLAHAN</t>
  </si>
  <si>
    <t>-</t>
  </si>
  <si>
    <t>TONY PASTORE</t>
  </si>
  <si>
    <t>Brian Pidgeon</t>
  </si>
  <si>
    <t>`</t>
  </si>
  <si>
    <t xml:space="preserve">MARK SMITH </t>
  </si>
  <si>
    <t>JOE TAVERNESE</t>
  </si>
  <si>
    <t>JON MCDONALD</t>
  </si>
  <si>
    <t>MATT PENKUL</t>
  </si>
  <si>
    <t>SAM DAGOSTINO</t>
  </si>
  <si>
    <t>Park Place @ Woburn 2</t>
  </si>
  <si>
    <t>Lucky 1 @ Pilgrim 1</t>
  </si>
  <si>
    <t>Academy 2 @ Central 2</t>
  </si>
  <si>
    <t>Central 1 @ Pilgrim 2</t>
  </si>
  <si>
    <t>Metro @ Academy 1</t>
  </si>
  <si>
    <t>20th Century @ Woburn 1</t>
  </si>
  <si>
    <t>Candlewood @ Lucky 2</t>
  </si>
  <si>
    <t>RAY DOW</t>
  </si>
  <si>
    <t>MATT FARETRA</t>
  </si>
  <si>
    <t>RICH HALAS</t>
  </si>
  <si>
    <t xml:space="preserve"> WON 6 LOSS 2</t>
  </si>
  <si>
    <t>Central 2 @ Central 1</t>
  </si>
  <si>
    <t>Pilgrim 2 @ Metro</t>
  </si>
  <si>
    <t>Woburn 2 @ 20th Century</t>
  </si>
  <si>
    <t>Park Place @ Academy 1</t>
  </si>
  <si>
    <t>Lucky 1 @ Lucky 2</t>
  </si>
  <si>
    <t>Candlewood @ Academy 2</t>
  </si>
  <si>
    <t>Pilgrim 1 @ Woburn 1</t>
  </si>
  <si>
    <t>WON 5 LOSS 3</t>
  </si>
  <si>
    <t>WON 3 LOSS 5</t>
  </si>
  <si>
    <t xml:space="preserve">CHRIS CAPOZZI </t>
  </si>
  <si>
    <t>HAWK HALLAS</t>
  </si>
  <si>
    <t>JON WINCHELL</t>
  </si>
  <si>
    <t>WON 7 LOSS 1</t>
  </si>
  <si>
    <t>WON 1 LOSS 7</t>
  </si>
  <si>
    <t>JOHN BOUDREAU</t>
  </si>
  <si>
    <t>BILL TREEFUL</t>
  </si>
  <si>
    <t>JONATHAN BOUDREAU</t>
  </si>
  <si>
    <t>20th Century @ Metro</t>
  </si>
  <si>
    <t>Woburn 1 @ Central 2</t>
  </si>
  <si>
    <t>Lucky 2 @ Pilgrim 1</t>
  </si>
  <si>
    <t>Pilgrim 2 @ Park Place</t>
  </si>
  <si>
    <t>Woburn 2 @ Candlewood</t>
  </si>
  <si>
    <t>Central 1 @ Academy 2</t>
  </si>
  <si>
    <t>Academy 1 @ Lucky 1</t>
  </si>
  <si>
    <t>GEOFF DUNN</t>
  </si>
  <si>
    <t>COREY GENDREAU</t>
  </si>
  <si>
    <t>PAUL PIGOTT</t>
  </si>
  <si>
    <t>Jon Winchell</t>
  </si>
  <si>
    <t>Academy 2 - Added Jon Winchell to sub roster</t>
  </si>
  <si>
    <t xml:space="preserve">MIKE REGAL </t>
  </si>
  <si>
    <t xml:space="preserve">CHRIS HARRIS </t>
  </si>
  <si>
    <t>DAVE  BARBER</t>
  </si>
  <si>
    <t>Woburn 1 @ Academy 1</t>
  </si>
  <si>
    <t>Park Place @ 20th Century</t>
  </si>
  <si>
    <t>Central 2 @ Woburn 2</t>
  </si>
  <si>
    <t>Pilgrim 1 @ Central 1</t>
  </si>
  <si>
    <t>Candlewood @ Pilgrim 2</t>
  </si>
  <si>
    <t>Metro @ Lucky 2</t>
  </si>
  <si>
    <t>Academy 2 @ Lucky 1</t>
  </si>
  <si>
    <t xml:space="preserve">ED TRINGALE </t>
  </si>
  <si>
    <t xml:space="preserve">ED WOODSIDE </t>
  </si>
  <si>
    <t xml:space="preserve">MIKE MORGAN </t>
  </si>
  <si>
    <t xml:space="preserve">DJ TRASK </t>
  </si>
  <si>
    <t>RICK ANGELOTTI</t>
  </si>
  <si>
    <t>Lucky 2 @ Academy 2</t>
  </si>
  <si>
    <t>Woburn 2 @ Academy 1</t>
  </si>
  <si>
    <t>Candlewood @ Central 1</t>
  </si>
  <si>
    <t>Lucky 1 @ Woburn 1</t>
  </si>
  <si>
    <t>20th Century @ Pilgrim 1</t>
  </si>
  <si>
    <t>Central 2 @ Pilgrim 2</t>
  </si>
  <si>
    <t>Metro @ Park Place</t>
  </si>
  <si>
    <t>BRIAN CROWELL</t>
  </si>
  <si>
    <t>Pilgrim 2 @ Lucky 1</t>
  </si>
  <si>
    <t>Central 1 @ Lucky 2</t>
  </si>
  <si>
    <t>20th Century @ Academy 2</t>
  </si>
  <si>
    <t>Metro @ Central 2</t>
  </si>
  <si>
    <t>Woburn 1 @ Woburn 2</t>
  </si>
  <si>
    <t>Pilgrim 1 @ Park Place</t>
  </si>
  <si>
    <t>Academy 1 @ Candlewood</t>
  </si>
  <si>
    <t>Metro - Added Mike Therault to sub roster</t>
  </si>
  <si>
    <t>Mike Therault</t>
  </si>
  <si>
    <t>10/27 (or alternative date)</t>
  </si>
  <si>
    <t>JOE TAVERNESE, JR.</t>
  </si>
  <si>
    <t>Candlewood @ Woburn 1</t>
  </si>
  <si>
    <t>Pilgrim 1 @ Academy 2</t>
  </si>
  <si>
    <t>Lucky 2 @ Park Place</t>
  </si>
  <si>
    <t>Pilgrim 2 @ Woburn 2</t>
  </si>
  <si>
    <t>Central 1 @ Metro</t>
  </si>
  <si>
    <t>Academy 1 @ 20th Century</t>
  </si>
  <si>
    <t>Lucky 1 @ Central 2</t>
  </si>
  <si>
    <t xml:space="preserve">STEVE LACH </t>
  </si>
  <si>
    <t>JIM PUTNEY</t>
  </si>
  <si>
    <t>Woburn 2 @ Pilgrim 1</t>
  </si>
  <si>
    <t>Candlewood @ Lucky 1</t>
  </si>
  <si>
    <t>Woburn 1 @ Pilgrim 2</t>
  </si>
  <si>
    <t>Academy 2 @ Metro</t>
  </si>
  <si>
    <t>Academy 1 @ Central 2</t>
  </si>
  <si>
    <t>Park Place @ Central 1</t>
  </si>
  <si>
    <t>Lucky 2 @ 20th Century</t>
  </si>
  <si>
    <t>Pilgrim 2 - Added Anthony Shaheen to sub roster</t>
  </si>
  <si>
    <t>Anthony Shaheen</t>
  </si>
  <si>
    <t>Metro @ Candlewood</t>
  </si>
  <si>
    <t>Central 2 @ Park Place</t>
  </si>
  <si>
    <t>Pilgrim 1 @ Academy 1</t>
  </si>
  <si>
    <t>Woburn 2 @ Lucky 2</t>
  </si>
  <si>
    <t>Academy 2 @ Woburn 1</t>
  </si>
  <si>
    <t>Central 1 @ Lucky 1</t>
  </si>
  <si>
    <t>20th Century @ Pilgrim 2</t>
  </si>
  <si>
    <t>ANTHONY SHAHEEN</t>
  </si>
  <si>
    <t>BRIAN FEIST</t>
  </si>
  <si>
    <t>DAN CHOUINARD</t>
  </si>
  <si>
    <t>DAVE ALEXANDER</t>
  </si>
  <si>
    <t>Dave Alexander</t>
  </si>
  <si>
    <t>Woburn 1 - Added Dave Alexander to sub roster</t>
  </si>
  <si>
    <t>JON HENDREN</t>
  </si>
  <si>
    <t>Central 1 @ 20th Century</t>
  </si>
  <si>
    <t>Lucky 2 @ Woburn 1</t>
  </si>
  <si>
    <t>Metro @ Pilgrim 1</t>
  </si>
  <si>
    <t>Central 2 @ Candlewood</t>
  </si>
  <si>
    <t>Park Place @ Academy 2</t>
  </si>
  <si>
    <t>Lucky 1 @ Woburn 2</t>
  </si>
  <si>
    <t>Pilgrim 2 @ Academy 1</t>
  </si>
  <si>
    <t>Park Place @ Lucky 1</t>
  </si>
  <si>
    <t>Candlewood @ 20th Century</t>
  </si>
  <si>
    <t>Lucky 2 @ Pilgrim 2</t>
  </si>
  <si>
    <t>Academy 2 @ Academy 1</t>
  </si>
  <si>
    <t>Central 1 @ Woburn 2</t>
  </si>
  <si>
    <t>Metro @ Woburn 1</t>
  </si>
  <si>
    <t>Pilgrim 1 @ Central 2</t>
  </si>
  <si>
    <t>Pilgrim 2 @ Academy 2</t>
  </si>
  <si>
    <t>Central 1 @ Academy 1</t>
  </si>
  <si>
    <t>Woburn 1 @ Park Place</t>
  </si>
  <si>
    <t>Lucky 1 @ 20th Century</t>
  </si>
  <si>
    <t>Candlewood @ Pilgrim 1</t>
  </si>
  <si>
    <t>Central 2 @ Lucky 2</t>
  </si>
  <si>
    <t>Metro @ Woburn 2</t>
  </si>
  <si>
    <t>Lucky 2 @ Academy 1</t>
  </si>
  <si>
    <t>Woburn 2 @ Academy 2</t>
  </si>
  <si>
    <t>Metro @ Lucky 1</t>
  </si>
  <si>
    <t>Park Place @ Candlewood</t>
  </si>
  <si>
    <t>20th Century @ Central 2</t>
  </si>
  <si>
    <t>Pilgrim 1 @ Pilgrim 2</t>
  </si>
  <si>
    <t>Central 1 @ Woburn 1</t>
  </si>
  <si>
    <t>PETER FLYNN</t>
  </si>
  <si>
    <t>Lucky 2 - Dropped Nick Zuffelato and Tony Iannuzzi; moved Ray Dow from sub roster to active roster</t>
  </si>
  <si>
    <t>Metro - Dropped Joe Tavernese, Sr. from sub roster; added Nick Zuffelato to sub roster; moved Dan Chouinard from sub roster to active roster</t>
  </si>
  <si>
    <t>ANTHONY IANNUZZI</t>
  </si>
  <si>
    <t>LOU ALBERGHINI</t>
  </si>
  <si>
    <t>Woburn 2 @ Park Place</t>
  </si>
  <si>
    <t>Pilgrim 1 @ Lucky 1</t>
  </si>
  <si>
    <t>Central 2 @ Academy 2</t>
  </si>
  <si>
    <t>Pilgrim 2 @ Central 1</t>
  </si>
  <si>
    <t>Academy 1 @ Metro</t>
  </si>
  <si>
    <t>Woburn 1 @ 20th Century</t>
  </si>
  <si>
    <t>Lucky 2 @ Candlewood</t>
  </si>
  <si>
    <t>TJ Depietro</t>
  </si>
  <si>
    <t>Lucky 2 - Added TJ Depietro to active roster</t>
  </si>
  <si>
    <t>TJ DEPIETRO</t>
  </si>
  <si>
    <t>Central 1 @ Central 2</t>
  </si>
  <si>
    <t>Metro @ Pilgrim 2</t>
  </si>
  <si>
    <t>20th Century @ Woburn 2</t>
  </si>
  <si>
    <t>Academy 1 @ Park Place</t>
  </si>
  <si>
    <t>Lucky 2 @ Lucky 2</t>
  </si>
  <si>
    <t>Academy 2 @ Candlewood</t>
  </si>
  <si>
    <t>Woburn 1 @ Pilgrim 1</t>
  </si>
  <si>
    <t>Metro - Dropped Jim Putney from sub roster; added Scott Meehan</t>
  </si>
  <si>
    <t>Scott Meehan</t>
  </si>
  <si>
    <t>20th Century - Added Lou Alberghini to sub roster</t>
  </si>
  <si>
    <t>TJ DIPIETRO</t>
  </si>
  <si>
    <t>MIKE ERICKSON</t>
  </si>
  <si>
    <t>SCOTT MEEHAN</t>
  </si>
  <si>
    <t>DON RICHMOND</t>
  </si>
  <si>
    <t>Lucky 2 @ Lucky 1</t>
  </si>
  <si>
    <t>Metro @ 20th Century</t>
  </si>
  <si>
    <t>Central 2 @ Woburn 1</t>
  </si>
  <si>
    <t>Lucky 1 @ Academy 1</t>
  </si>
  <si>
    <t>Pilgrim 1 @ Lucky 2</t>
  </si>
  <si>
    <t>Park Place @ Pilgrim 2</t>
  </si>
  <si>
    <t>Candlewood @ Woburn 2</t>
  </si>
  <si>
    <t>Academy 2 @ Central 1</t>
  </si>
  <si>
    <t>Academy 1 @ Woburn 1</t>
  </si>
  <si>
    <t>20th Century @ Park Place</t>
  </si>
  <si>
    <t>Woburn 2 @ Central 2</t>
  </si>
  <si>
    <t>Central 1 @ Pilgrim 1</t>
  </si>
  <si>
    <t>Pilgrim 2 @ Candlewood</t>
  </si>
  <si>
    <t>Lucky 2 @ Metro</t>
  </si>
  <si>
    <t>Lucky 1 @ Academy 2</t>
  </si>
  <si>
    <t>BRIAN PELLETIER</t>
  </si>
  <si>
    <t>ERIC FEELEY</t>
  </si>
  <si>
    <t>Candlewood - Added Eric Feeley to sub roster</t>
  </si>
  <si>
    <t>Academy 2 @ Lucky 2</t>
  </si>
  <si>
    <t>Academy 1 @ Woburn 2</t>
  </si>
  <si>
    <t>Central 1 @ Candlewood</t>
  </si>
  <si>
    <t>Woburn 1 @ Lucky 1</t>
  </si>
  <si>
    <t>Pilgrim 1 @ 20th Century</t>
  </si>
  <si>
    <t>Pilgrim 2 @ Central 2</t>
  </si>
  <si>
    <t>Park Place @ Metro</t>
  </si>
  <si>
    <t>Lucky 1 @ Pilgrim 2</t>
  </si>
  <si>
    <t>Lucky 2 @ Central 1</t>
  </si>
  <si>
    <t>Academy 2 @ 20th Century</t>
  </si>
  <si>
    <t>Central 2 @ Metro</t>
  </si>
  <si>
    <t>Woburn 2 @ Woburn 1</t>
  </si>
  <si>
    <t>Park Place @ Pilgrim 1</t>
  </si>
  <si>
    <t>Candlewood @ Academy 1</t>
  </si>
  <si>
    <t>Woburn 1 @ Candlewood</t>
  </si>
  <si>
    <t>Academy 2 @ Pilgrim 1</t>
  </si>
  <si>
    <t>Park Place @ Lucky 2</t>
  </si>
  <si>
    <t>Woburn 2 @ Pilgrim 2</t>
  </si>
  <si>
    <t>Metro @ Central 1</t>
  </si>
  <si>
    <t>20th Century @ Academy 1</t>
  </si>
  <si>
    <t>Central 2 @ Lucky 1</t>
  </si>
  <si>
    <t>1/26/2013 (Saturday)</t>
  </si>
  <si>
    <t>MIKE KUSTAK</t>
  </si>
  <si>
    <t>Pilgrim 1 @ Woburn 2</t>
  </si>
  <si>
    <t>Lucky 1 @ Candlewood</t>
  </si>
  <si>
    <t>Pilgrim 2 @ Woburn 1</t>
  </si>
  <si>
    <t>Metro @ Academy 2</t>
  </si>
  <si>
    <t>Central 2 @ Academy 1</t>
  </si>
  <si>
    <t>Central 1 @ Park Place</t>
  </si>
  <si>
    <t>20th Century @ Lucky 2</t>
  </si>
  <si>
    <t xml:space="preserve">PILGRIM 1 </t>
  </si>
  <si>
    <t>Lou Alberghini</t>
  </si>
  <si>
    <t>KEVIN PAGINTON</t>
  </si>
  <si>
    <t>BRIAN PEREIRA</t>
  </si>
  <si>
    <t>ROB TAYLOR</t>
  </si>
  <si>
    <t>Candlewood @ Metro</t>
  </si>
  <si>
    <t>Park Place @ Central 2</t>
  </si>
  <si>
    <t>Academy 1 @ Pilgrim 1</t>
  </si>
  <si>
    <t>Lucky 2 @ Woburn 2</t>
  </si>
  <si>
    <t>Woburn 1 @ Academy 2</t>
  </si>
  <si>
    <t>Lucky 1 @ Central 1</t>
  </si>
  <si>
    <t>Pilgrim 2 @ 20th Century</t>
  </si>
  <si>
    <t>GARY SANTORA</t>
  </si>
  <si>
    <t>20th Century @ Central 1</t>
  </si>
  <si>
    <t>Woburn 1 @ Lucky 2</t>
  </si>
  <si>
    <t>Pilgrim 1 @ Metro</t>
  </si>
  <si>
    <t>Candlewood @ Central 2</t>
  </si>
  <si>
    <t>Academy 2 @ Park Place</t>
  </si>
  <si>
    <t>Woburn 2 @ Lucky 1</t>
  </si>
  <si>
    <t>Academy 1 @ Pilgrim 2</t>
  </si>
  <si>
    <t>Rob Taylor</t>
  </si>
  <si>
    <t>Park Place - Added Rob Taylor to sub roster</t>
  </si>
  <si>
    <r>
      <rPr>
        <b/>
        <sz val="10"/>
        <rFont val="Arial"/>
        <family val="2"/>
      </rPr>
      <t xml:space="preserve">Triple Strike Pool: </t>
    </r>
    <r>
      <rPr>
        <sz val="10"/>
        <rFont val="Arial"/>
        <family val="2"/>
      </rPr>
      <t>Dave Mallahan - bowlingman427@yahoo.com - 978.390.5745</t>
    </r>
  </si>
  <si>
    <t xml:space="preserve">DAN GAUTHIER </t>
  </si>
  <si>
    <t xml:space="preserve">RICH HALAS </t>
  </si>
  <si>
    <t>Lucky 1 @ Park Place</t>
  </si>
  <si>
    <t>20th Century @ Candlewood</t>
  </si>
  <si>
    <t>Pilgrim 2 @ Lucky 2</t>
  </si>
  <si>
    <t>Academy 1 @ Academy 2</t>
  </si>
  <si>
    <t>Woburn 2 @ Central 1</t>
  </si>
  <si>
    <t>Woburn 1 @ Metro</t>
  </si>
  <si>
    <t>Central 2 @ Pilgrim 1</t>
  </si>
  <si>
    <t>JAY COVITZ</t>
  </si>
  <si>
    <t>EDDIE BARBER</t>
  </si>
  <si>
    <t>*Home average counts</t>
  </si>
  <si>
    <r>
      <t xml:space="preserve">Lucky 1 @ </t>
    </r>
    <r>
      <rPr>
        <b/>
        <i/>
        <sz val="14"/>
        <color indexed="30"/>
        <rFont val="Perpetua"/>
        <family val="1"/>
      </rPr>
      <t>Park Place*</t>
    </r>
  </si>
  <si>
    <r>
      <t xml:space="preserve">20th Century @ </t>
    </r>
    <r>
      <rPr>
        <b/>
        <i/>
        <sz val="14"/>
        <color indexed="30"/>
        <rFont val="Perpetua"/>
        <family val="1"/>
      </rPr>
      <t>Candlewood*</t>
    </r>
  </si>
  <si>
    <r>
      <t xml:space="preserve">Pilgrim 2 @ </t>
    </r>
    <r>
      <rPr>
        <b/>
        <i/>
        <sz val="14"/>
        <color indexed="30"/>
        <rFont val="Perpetua"/>
        <family val="1"/>
      </rPr>
      <t>Lucky 2*</t>
    </r>
  </si>
  <si>
    <r>
      <t xml:space="preserve">Academy 1 @ </t>
    </r>
    <r>
      <rPr>
        <b/>
        <i/>
        <sz val="14"/>
        <color indexed="30"/>
        <rFont val="Perpetua"/>
        <family val="1"/>
      </rPr>
      <t>Academy 2*</t>
    </r>
  </si>
  <si>
    <r>
      <t xml:space="preserve">Woburn 2 @ </t>
    </r>
    <r>
      <rPr>
        <b/>
        <i/>
        <sz val="14"/>
        <color indexed="30"/>
        <rFont val="Perpetua"/>
        <family val="1"/>
      </rPr>
      <t>Central 1*</t>
    </r>
  </si>
  <si>
    <r>
      <t xml:space="preserve">Woburn 1 @ </t>
    </r>
    <r>
      <rPr>
        <b/>
        <i/>
        <sz val="14"/>
        <color indexed="30"/>
        <rFont val="Perpetua"/>
        <family val="1"/>
      </rPr>
      <t>Metro*</t>
    </r>
  </si>
  <si>
    <r>
      <t xml:space="preserve">Central 2 @ </t>
    </r>
    <r>
      <rPr>
        <b/>
        <i/>
        <sz val="14"/>
        <color indexed="30"/>
        <rFont val="Perpetua"/>
        <family val="1"/>
      </rPr>
      <t>Pilgrim 1*</t>
    </r>
  </si>
  <si>
    <r>
      <t xml:space="preserve">Academy 2 @ </t>
    </r>
    <r>
      <rPr>
        <b/>
        <i/>
        <sz val="14"/>
        <color indexed="30"/>
        <rFont val="Perpetua"/>
        <family val="1"/>
      </rPr>
      <t>Pilgrim 2*</t>
    </r>
  </si>
  <si>
    <r>
      <t xml:space="preserve">Park Place @ </t>
    </r>
    <r>
      <rPr>
        <b/>
        <i/>
        <sz val="14"/>
        <color indexed="30"/>
        <rFont val="Perpetua"/>
        <family val="1"/>
      </rPr>
      <t>Woburn 1*</t>
    </r>
  </si>
  <si>
    <r>
      <t xml:space="preserve">20th Century @ </t>
    </r>
    <r>
      <rPr>
        <b/>
        <i/>
        <sz val="14"/>
        <color indexed="30"/>
        <rFont val="Perpetua"/>
        <family val="1"/>
      </rPr>
      <t>Lucky 1*</t>
    </r>
  </si>
  <si>
    <r>
      <t xml:space="preserve">Lucky 2 @ </t>
    </r>
    <r>
      <rPr>
        <b/>
        <i/>
        <sz val="14"/>
        <color indexed="30"/>
        <rFont val="Perpetua"/>
        <family val="1"/>
      </rPr>
      <t>Central 2*</t>
    </r>
  </si>
  <si>
    <t>RICH COCCHI</t>
  </si>
  <si>
    <r>
      <t xml:space="preserve">Academy 2 @ </t>
    </r>
    <r>
      <rPr>
        <b/>
        <i/>
        <sz val="14"/>
        <color indexed="30"/>
        <rFont val="Cambria"/>
        <family val="1"/>
      </rPr>
      <t>Woburn 2*</t>
    </r>
  </si>
  <si>
    <r>
      <t xml:space="preserve">Central 2 @ </t>
    </r>
    <r>
      <rPr>
        <b/>
        <i/>
        <sz val="14"/>
        <color indexed="30"/>
        <rFont val="Cambria"/>
        <family val="1"/>
      </rPr>
      <t>20th Century*</t>
    </r>
  </si>
  <si>
    <t>Pilgrim 1 - Dropped Jonathan McDonald from sub roster</t>
  </si>
  <si>
    <t>Park Place - Dropped Dave Chestercove; added Jonathan McDonald to active roster</t>
  </si>
  <si>
    <t>Jonathan McDonald</t>
  </si>
  <si>
    <t>Woburn 2 - Dropped Geoff Dunn from sub roster</t>
  </si>
  <si>
    <t>Candlewood - Added Geoff Dunn to active roster; moved Frank DeLuca to sub roster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</si>
</sst>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1" formatCode="_(* #,##0_);_(* \(#,##0\);_(* &quot;-&quot;_);_(@_)"/>
    <numFmt numFmtId="44" formatCode="_(&quot;$&quot;* #,##0.00_);_(&quot;$&quot;* \(#,##0.00\);_(&quot;$&quot;* &quot;-&quot;??_);_(@_)"/>
    <numFmt numFmtId="43" formatCode="_(* #,##0.00_);_(* \(#,##0.00\);_(* &quot;-&quot;??_);_(@_)"/>
    <numFmt numFmtId="164" formatCode="0.000"/>
  </numFmts>
  <fonts count="88" x14ac:knownFonts="1">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i/>
      <sz val="10"/>
      <name val="Segoe UI"/>
      <family val="2"/>
    </font>
    <font>
      <b/>
      <i/>
      <sz val="10"/>
      <color indexed="12"/>
      <name val="Segoe UI"/>
      <family val="2"/>
    </font>
    <font>
      <b/>
      <i/>
      <sz val="10"/>
      <name val="Segoe UI"/>
      <family val="2"/>
    </font>
    <font>
      <b/>
      <i/>
      <sz val="10"/>
      <color indexed="9"/>
      <name val="Segoe UI"/>
      <family val="2"/>
    </font>
    <font>
      <i/>
      <sz val="12"/>
      <name val="Segoe UI"/>
      <family val="2"/>
    </font>
    <font>
      <sz val="10"/>
      <name val="Arial"/>
      <family val="2"/>
    </font>
    <font>
      <b/>
      <i/>
      <sz val="8"/>
      <name val="Segoe UI"/>
      <family val="2"/>
    </font>
    <font>
      <i/>
      <sz val="8"/>
      <name val="Segoe UI"/>
      <family val="2"/>
    </font>
    <font>
      <b/>
      <sz val="18"/>
      <name val="Candara"/>
      <family val="2"/>
    </font>
    <font>
      <sz val="12"/>
      <name val="Candara"/>
      <family val="2"/>
    </font>
    <font>
      <b/>
      <u/>
      <sz val="12"/>
      <name val="Candara"/>
      <family val="2"/>
    </font>
    <font>
      <u/>
      <sz val="12"/>
      <name val="Candara"/>
      <family val="2"/>
    </font>
    <font>
      <i/>
      <sz val="11"/>
      <name val="Segoe UI"/>
      <family val="2"/>
    </font>
    <font>
      <sz val="11"/>
      <name val="Calibri"/>
      <family val="2"/>
    </font>
    <font>
      <b/>
      <sz val="14"/>
      <name val="Maiandra GD"/>
      <family val="2"/>
    </font>
    <font>
      <b/>
      <sz val="12"/>
      <name val="Maiandra GD"/>
      <family val="2"/>
    </font>
    <font>
      <sz val="12"/>
      <name val="Maiandra GD"/>
      <family val="2"/>
    </font>
    <font>
      <b/>
      <sz val="20"/>
      <name val="Maiandra GD"/>
      <family val="2"/>
    </font>
    <font>
      <sz val="28"/>
      <name val="Maiandra GD"/>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11"/>
      <name val="Perpetua"/>
      <family val="1"/>
    </font>
    <font>
      <b/>
      <sz val="11"/>
      <name val="Perpetua"/>
      <family val="1"/>
    </font>
    <font>
      <b/>
      <sz val="14"/>
      <name val="Perpetua"/>
      <family val="1"/>
    </font>
    <font>
      <sz val="14"/>
      <name val="Perpetua"/>
      <family val="1"/>
    </font>
    <font>
      <b/>
      <i/>
      <sz val="12"/>
      <name val="Segoe UI"/>
      <family val="2"/>
    </font>
    <font>
      <b/>
      <i/>
      <sz val="11"/>
      <name val="Segoe UI"/>
      <family val="2"/>
    </font>
    <font>
      <sz val="9"/>
      <name val="Arial"/>
      <family val="2"/>
    </font>
    <font>
      <b/>
      <u/>
      <sz val="10"/>
      <name val="Arial"/>
      <family val="2"/>
    </font>
    <font>
      <i/>
      <sz val="10"/>
      <name val="Calibri"/>
      <family val="2"/>
    </font>
    <font>
      <i/>
      <sz val="7"/>
      <name val="Calibri"/>
      <family val="2"/>
    </font>
    <font>
      <b/>
      <i/>
      <sz val="8"/>
      <name val="Calibri"/>
      <family val="2"/>
    </font>
    <font>
      <b/>
      <i/>
      <sz val="10"/>
      <color indexed="56"/>
      <name val="Segoe UI"/>
      <family val="2"/>
    </font>
    <font>
      <i/>
      <sz val="8"/>
      <name val="Calibri"/>
      <family val="2"/>
    </font>
    <font>
      <u/>
      <sz val="12"/>
      <color indexed="12"/>
      <name val="Maiandra GD"/>
      <family val="2"/>
    </font>
    <font>
      <b/>
      <i/>
      <sz val="7"/>
      <name val="Calibri"/>
      <family val="2"/>
    </font>
    <font>
      <sz val="10"/>
      <color indexed="56"/>
      <name val="Arial"/>
      <family val="2"/>
    </font>
    <font>
      <b/>
      <sz val="10"/>
      <color indexed="56"/>
      <name val="Arial"/>
      <family val="2"/>
    </font>
    <font>
      <sz val="11"/>
      <name val="Calibri"/>
      <family val="2"/>
    </font>
    <font>
      <b/>
      <sz val="10"/>
      <color indexed="30"/>
      <name val="Arial"/>
      <family val="2"/>
    </font>
    <font>
      <sz val="10"/>
      <color indexed="30"/>
      <name val="Arial"/>
      <family val="2"/>
    </font>
    <font>
      <sz val="10"/>
      <color indexed="10"/>
      <name val="Arial"/>
      <family val="2"/>
    </font>
    <font>
      <sz val="8"/>
      <name val="Arial"/>
      <family val="2"/>
    </font>
    <font>
      <b/>
      <sz val="16"/>
      <name val="Perpetua"/>
      <family val="1"/>
    </font>
    <font>
      <sz val="11"/>
      <color indexed="8"/>
      <name val="Calibri"/>
      <family val="2"/>
    </font>
    <font>
      <b/>
      <i/>
      <sz val="14"/>
      <color indexed="30"/>
      <name val="Perpetua"/>
      <family val="1"/>
    </font>
    <font>
      <b/>
      <i/>
      <sz val="14"/>
      <color indexed="30"/>
      <name val="Cambria"/>
      <family val="1"/>
    </font>
    <font>
      <sz val="11"/>
      <color theme="1"/>
      <name val="Calibri"/>
      <family val="2"/>
      <scheme val="minor"/>
    </font>
    <font>
      <u/>
      <sz val="10"/>
      <color theme="10"/>
      <name val="Arial"/>
      <family val="2"/>
    </font>
    <font>
      <b/>
      <sz val="16"/>
      <color rgb="FFC00000"/>
      <name val="Perpetua"/>
      <family val="1"/>
    </font>
    <font>
      <b/>
      <sz val="10"/>
      <color theme="0"/>
      <name val="Arial"/>
      <family val="2"/>
    </font>
    <font>
      <b/>
      <i/>
      <sz val="8"/>
      <color theme="0"/>
      <name val="Segoe UI"/>
      <family val="2"/>
    </font>
    <font>
      <b/>
      <i/>
      <sz val="8"/>
      <color rgb="FFCC9900"/>
      <name val="Segoe UI"/>
      <family val="2"/>
    </font>
    <font>
      <b/>
      <i/>
      <sz val="8"/>
      <color rgb="FFFF6600"/>
      <name val="Segoe UI"/>
      <family val="2"/>
    </font>
    <font>
      <i/>
      <sz val="8"/>
      <color rgb="FFFF6600"/>
      <name val="Segoe UI"/>
      <family val="2"/>
    </font>
    <font>
      <b/>
      <i/>
      <sz val="8"/>
      <color rgb="FF7030A0"/>
      <name val="Segoe UI"/>
      <family val="2"/>
    </font>
    <font>
      <i/>
      <sz val="8"/>
      <color rgb="FF7030A0"/>
      <name val="Segoe UI"/>
      <family val="2"/>
    </font>
    <font>
      <b/>
      <i/>
      <sz val="8"/>
      <color theme="3"/>
      <name val="Segoe UI"/>
      <family val="2"/>
    </font>
    <font>
      <i/>
      <sz val="8"/>
      <color theme="3"/>
      <name val="Segoe UI"/>
      <family val="2"/>
    </font>
    <font>
      <b/>
      <i/>
      <sz val="8"/>
      <color theme="8" tint="-0.249977111117893"/>
      <name val="Segoe UI"/>
      <family val="2"/>
    </font>
    <font>
      <i/>
      <sz val="8"/>
      <color theme="8" tint="-0.249977111117893"/>
      <name val="Segoe UI"/>
      <family val="2"/>
    </font>
    <font>
      <b/>
      <i/>
      <sz val="8"/>
      <color rgb="FF0000FF"/>
      <name val="Segoe UI"/>
      <family val="2"/>
    </font>
    <font>
      <i/>
      <sz val="8"/>
      <color rgb="FF0000FF"/>
      <name val="Segoe UI"/>
      <family val="2"/>
    </font>
    <font>
      <b/>
      <i/>
      <sz val="8"/>
      <color theme="5"/>
      <name val="Segoe UI"/>
      <family val="2"/>
    </font>
    <font>
      <i/>
      <sz val="8"/>
      <color rgb="FF0070C0"/>
      <name val="Segoe UI"/>
      <family val="2"/>
    </font>
    <font>
      <b/>
      <i/>
      <sz val="8"/>
      <color rgb="FF0070C0"/>
      <name val="Segoe UI"/>
      <family val="2"/>
    </font>
    <font>
      <b/>
      <i/>
      <sz val="8"/>
      <color theme="6" tint="-0.249977111117893"/>
      <name val="Segoe UI"/>
      <family val="2"/>
    </font>
    <font>
      <i/>
      <sz val="8"/>
      <color theme="6" tint="-0.249977111117893"/>
      <name val="Segoe UI"/>
      <family val="2"/>
    </font>
    <font>
      <b/>
      <i/>
      <sz val="8"/>
      <color theme="2" tint="-0.499984740745262"/>
      <name val="Segoe UI"/>
      <family val="2"/>
    </font>
    <font>
      <i/>
      <sz val="8"/>
      <color theme="2" tint="-0.499984740745262"/>
      <name val="Segoe UI"/>
      <family val="2"/>
    </font>
    <font>
      <b/>
      <sz val="10"/>
      <color theme="0" tint="-4.9989318521683403E-2"/>
      <name val="Arial"/>
      <family val="2"/>
    </font>
    <font>
      <sz val="10"/>
      <color rgb="FFC00000"/>
      <name val="Arial"/>
      <family val="2"/>
    </font>
    <font>
      <sz val="14"/>
      <color rgb="FFC00000"/>
      <name val="Perpetua"/>
      <family val="1"/>
    </font>
    <font>
      <b/>
      <i/>
      <sz val="14"/>
      <color rgb="FF0070C0"/>
      <name val="Perpetua"/>
      <family val="1"/>
    </font>
    <font>
      <i/>
      <sz val="12"/>
      <color theme="0"/>
      <name val="Segoe UI"/>
      <family val="2"/>
    </font>
    <font>
      <b/>
      <i/>
      <sz val="8"/>
      <color theme="4"/>
      <name val="Segoe UI"/>
      <family val="2"/>
    </font>
    <font>
      <i/>
      <sz val="8"/>
      <color theme="4"/>
      <name val="Segoe UI"/>
      <family val="2"/>
    </font>
  </fonts>
  <fills count="26">
    <fill>
      <patternFill patternType="none"/>
    </fill>
    <fill>
      <patternFill patternType="gray125"/>
    </fill>
    <fill>
      <patternFill patternType="solid">
        <fgColor indexed="9"/>
        <bgColor indexed="64"/>
      </patternFill>
    </fill>
    <fill>
      <patternFill patternType="solid">
        <fgColor indexed="16"/>
        <bgColor indexed="2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9"/>
        <bgColor indexed="24"/>
      </patternFill>
    </fill>
    <fill>
      <patternFill patternType="solid">
        <fgColor rgb="FFC00000"/>
        <bgColor indexed="64"/>
      </patternFill>
    </fill>
    <fill>
      <patternFill patternType="solid">
        <fgColor theme="5" tint="-0.249977111117893"/>
        <bgColor indexed="64"/>
      </patternFill>
    </fill>
    <fill>
      <patternFill patternType="solid">
        <fgColor theme="1"/>
        <bgColor indexed="64"/>
      </patternFill>
    </fill>
    <fill>
      <patternFill patternType="solid">
        <fgColor rgb="FF0070C0"/>
        <bgColor indexed="64"/>
      </patternFill>
    </fill>
    <fill>
      <patternFill patternType="solid">
        <fgColor rgb="FF0033CC"/>
        <bgColor indexed="64"/>
      </patternFill>
    </fill>
    <fill>
      <patternFill patternType="solid">
        <fgColor theme="3"/>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bgColor indexed="64"/>
      </patternFill>
    </fill>
    <fill>
      <patternFill patternType="solid">
        <fgColor rgb="FF92D050"/>
        <bgColor indexed="64"/>
      </patternFill>
    </fill>
    <fill>
      <patternFill patternType="solid">
        <fgColor theme="7"/>
        <bgColor indexed="64"/>
      </patternFill>
    </fill>
    <fill>
      <patternFill patternType="solid">
        <fgColor rgb="FFFF6600"/>
        <bgColor indexed="64"/>
      </patternFill>
    </fill>
    <fill>
      <patternFill patternType="solid">
        <fgColor theme="5" tint="0.399975585192419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rgb="FFCC9900"/>
      </left>
      <right style="thin">
        <color rgb="FFCC9900"/>
      </right>
      <top style="thin">
        <color rgb="FFCC9900"/>
      </top>
      <bottom style="thin">
        <color rgb="FFCC9900"/>
      </bottom>
      <diagonal/>
    </border>
    <border>
      <left/>
      <right style="thin">
        <color theme="0"/>
      </right>
      <top style="thin">
        <color theme="0"/>
      </top>
      <bottom style="thin">
        <color theme="0"/>
      </bottom>
      <diagonal/>
    </border>
    <border>
      <left/>
      <right style="thin">
        <color rgb="FFCC9900"/>
      </right>
      <top style="thin">
        <color rgb="FFCC9900"/>
      </top>
      <bottom style="thin">
        <color rgb="FFCC990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rgb="FFFFC000"/>
      </left>
      <right style="thin">
        <color rgb="FFFFC000"/>
      </right>
      <top style="thin">
        <color rgb="FFFFC000"/>
      </top>
      <bottom style="thin">
        <color rgb="FFFFC000"/>
      </bottom>
      <diagonal/>
    </border>
    <border>
      <left style="thin">
        <color rgb="FFCC9900"/>
      </left>
      <right style="thin">
        <color rgb="FFFFC000"/>
      </right>
      <top style="thin">
        <color rgb="FFCC9900"/>
      </top>
      <bottom style="thin">
        <color rgb="FFCC9900"/>
      </bottom>
      <diagonal/>
    </border>
    <border>
      <left style="thin">
        <color rgb="FFFFC000"/>
      </left>
      <right style="thin">
        <color rgb="FFFFC000"/>
      </right>
      <top/>
      <bottom style="thin">
        <color rgb="FFFFC000"/>
      </bottom>
      <diagonal/>
    </border>
    <border>
      <left style="thin">
        <color rgb="FFFFC000"/>
      </left>
      <right style="thin">
        <color rgb="FFFFC000"/>
      </right>
      <top/>
      <bottom/>
      <diagonal/>
    </border>
    <border>
      <left/>
      <right/>
      <top/>
      <bottom style="thin">
        <color rgb="FFFFC000"/>
      </bottom>
      <diagonal/>
    </border>
    <border>
      <left/>
      <right style="thin">
        <color rgb="FFFFC000"/>
      </right>
      <top/>
      <bottom style="thin">
        <color indexed="64"/>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theme="0"/>
      </left>
      <right/>
      <top/>
      <bottom/>
      <diagonal/>
    </border>
    <border>
      <left style="thin">
        <color theme="0"/>
      </left>
      <right/>
      <top style="thin">
        <color theme="0"/>
      </top>
      <bottom style="thin">
        <color theme="0"/>
      </bottom>
      <diagonal/>
    </border>
    <border>
      <left style="thin">
        <color indexed="64"/>
      </left>
      <right style="thin">
        <color indexed="64"/>
      </right>
      <top style="thin">
        <color theme="0"/>
      </top>
      <bottom style="thin">
        <color indexed="64"/>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rgb="FFCC9900"/>
      </left>
      <right style="thin">
        <color rgb="FFCC9900"/>
      </right>
      <top style="thin">
        <color rgb="FFCC9900"/>
      </top>
      <bottom style="thin">
        <color rgb="FFFF9933"/>
      </bottom>
      <diagonal/>
    </border>
    <border>
      <left/>
      <right style="thin">
        <color rgb="FFCC9900"/>
      </right>
      <top style="thin">
        <color rgb="FFCC9900"/>
      </top>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indexed="64"/>
      </top>
      <bottom style="thin">
        <color theme="0"/>
      </bottom>
      <diagonal/>
    </border>
  </borders>
  <cellStyleXfs count="6">
    <xf numFmtId="0" fontId="0" fillId="0" borderId="0"/>
    <xf numFmtId="43" fontId="1" fillId="0" borderId="0" applyFont="0" applyFill="0" applyBorder="0" applyAlignment="0" applyProtection="0"/>
    <xf numFmtId="44" fontId="12" fillId="0" borderId="0" applyFont="0" applyFill="0" applyBorder="0" applyAlignment="0" applyProtection="0"/>
    <xf numFmtId="0" fontId="59" fillId="0" borderId="0" applyNumberFormat="0" applyFill="0" applyBorder="0" applyAlignment="0" applyProtection="0">
      <alignment vertical="top"/>
      <protection locked="0"/>
    </xf>
    <xf numFmtId="0" fontId="58" fillId="0" borderId="0"/>
    <xf numFmtId="0" fontId="55" fillId="0" borderId="0"/>
  </cellStyleXfs>
  <cellXfs count="512">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0" fillId="0" borderId="0" xfId="0" applyFont="1" applyFill="1" applyAlignment="1">
      <alignment horizontal="center"/>
    </xf>
    <xf numFmtId="1" fontId="40" fillId="0" borderId="0" xfId="0" applyNumberFormat="1" applyFont="1" applyFill="1" applyAlignment="1">
      <alignment horizontal="center"/>
    </xf>
    <xf numFmtId="0" fontId="40" fillId="0" borderId="0" xfId="0" applyFont="1" applyFill="1"/>
    <xf numFmtId="0" fontId="1" fillId="0" borderId="0" xfId="0" applyFont="1"/>
    <xf numFmtId="0" fontId="7" fillId="0" borderId="1" xfId="0" applyFont="1" applyFill="1" applyBorder="1" applyAlignment="1">
      <alignment horizontal="center"/>
    </xf>
    <xf numFmtId="0" fontId="9" fillId="2" borderId="1" xfId="0" applyFont="1" applyFill="1" applyBorder="1" applyAlignment="1">
      <alignment horizontal="center"/>
    </xf>
    <xf numFmtId="1" fontId="7" fillId="0" borderId="1" xfId="0" applyNumberFormat="1" applyFont="1" applyFill="1" applyBorder="1" applyAlignment="1">
      <alignment horizontal="center"/>
    </xf>
    <xf numFmtId="0" fontId="7" fillId="0" borderId="0" xfId="0" applyFont="1" applyFill="1"/>
    <xf numFmtId="0" fontId="7" fillId="2" borderId="0" xfId="0" applyFont="1" applyFill="1" applyBorder="1" applyAlignment="1">
      <alignment horizontal="center"/>
    </xf>
    <xf numFmtId="0" fontId="8" fillId="2" borderId="0" xfId="0" applyFont="1" applyFill="1" applyBorder="1" applyAlignment="1"/>
    <xf numFmtId="0" fontId="9" fillId="2" borderId="0" xfId="0" applyFont="1" applyFill="1" applyBorder="1" applyAlignment="1">
      <alignment horizontal="center"/>
    </xf>
    <xf numFmtId="1" fontId="7" fillId="2" borderId="0" xfId="0" applyNumberFormat="1" applyFont="1" applyFill="1" applyBorder="1" applyAlignment="1">
      <alignment horizontal="center"/>
    </xf>
    <xf numFmtId="0" fontId="7" fillId="0" borderId="0" xfId="0" applyFont="1" applyFill="1" applyAlignment="1">
      <alignment horizontal="center"/>
    </xf>
    <xf numFmtId="0" fontId="10" fillId="3" borderId="0"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0" xfId="0" applyFont="1" applyFill="1" applyAlignment="1">
      <alignment horizontal="center"/>
    </xf>
    <xf numFmtId="0" fontId="11" fillId="0" borderId="0" xfId="0" applyFont="1" applyFill="1"/>
    <xf numFmtId="0" fontId="11" fillId="0" borderId="0" xfId="0" applyFont="1" applyFill="1" applyBorder="1"/>
    <xf numFmtId="0" fontId="11" fillId="0" borderId="3" xfId="0" applyFont="1" applyFill="1" applyBorder="1" applyAlignment="1">
      <alignment horizontal="center"/>
    </xf>
    <xf numFmtId="1" fontId="11" fillId="0" borderId="3" xfId="0" applyNumberFormat="1" applyFont="1" applyFill="1" applyBorder="1" applyAlignment="1">
      <alignment horizontal="center"/>
    </xf>
    <xf numFmtId="0" fontId="11" fillId="0" borderId="4" xfId="0" applyFont="1" applyFill="1" applyBorder="1"/>
    <xf numFmtId="0" fontId="11" fillId="0" borderId="5" xfId="0" applyFont="1" applyFill="1" applyBorder="1" applyAlignment="1">
      <alignment horizontal="center"/>
    </xf>
    <xf numFmtId="1" fontId="11" fillId="0" borderId="5" xfId="0" applyNumberFormat="1" applyFont="1" applyFill="1" applyBorder="1" applyAlignment="1">
      <alignment horizontal="center"/>
    </xf>
    <xf numFmtId="0" fontId="11" fillId="0" borderId="1" xfId="0" applyFont="1" applyFill="1" applyBorder="1"/>
    <xf numFmtId="0" fontId="11" fillId="0" borderId="0" xfId="0" applyFont="1" applyFill="1" applyBorder="1" applyAlignment="1">
      <alignment horizontal="center"/>
    </xf>
    <xf numFmtId="0" fontId="11" fillId="0" borderId="1" xfId="0" applyFont="1" applyFill="1" applyBorder="1" applyAlignment="1"/>
    <xf numFmtId="1" fontId="11" fillId="0" borderId="1" xfId="0" applyNumberFormat="1" applyFont="1" applyFill="1" applyBorder="1" applyAlignment="1">
      <alignment horizontal="center"/>
    </xf>
    <xf numFmtId="0" fontId="41" fillId="0" borderId="0" xfId="0" applyFont="1" applyFill="1" applyAlignment="1">
      <alignment vertical="center"/>
    </xf>
    <xf numFmtId="0" fontId="41" fillId="0" borderId="1" xfId="0" applyFont="1" applyFill="1" applyBorder="1" applyAlignment="1">
      <alignment horizontal="center" vertical="center"/>
    </xf>
    <xf numFmtId="164" fontId="41" fillId="0" borderId="1" xfId="0" applyNumberFormat="1" applyFont="1" applyFill="1" applyBorder="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4" fillId="0" borderId="0" xfId="0" applyFont="1" applyFill="1" applyAlignment="1">
      <alignment horizontal="center" vertical="center"/>
    </xf>
    <xf numFmtId="2" fontId="14" fillId="0" borderId="0" xfId="0" applyNumberFormat="1" applyFont="1" applyFill="1" applyAlignment="1">
      <alignment horizontal="center"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42" fillId="0" borderId="0" xfId="0" applyFont="1" applyFill="1"/>
    <xf numFmtId="0" fontId="42" fillId="0" borderId="1" xfId="0" applyFont="1" applyFill="1" applyBorder="1" applyAlignment="1">
      <alignment horizontal="left"/>
    </xf>
    <xf numFmtId="0" fontId="42" fillId="0" borderId="1" xfId="0" applyFont="1" applyFill="1" applyBorder="1" applyAlignment="1">
      <alignment horizontal="center"/>
    </xf>
    <xf numFmtId="1" fontId="42" fillId="0" borderId="1" xfId="0" applyNumberFormat="1" applyFont="1" applyFill="1" applyBorder="1" applyAlignment="1">
      <alignment horizontal="center"/>
    </xf>
    <xf numFmtId="0" fontId="7" fillId="4" borderId="1" xfId="0" applyFont="1" applyFill="1" applyBorder="1" applyAlignment="1">
      <alignment horizontal="center"/>
    </xf>
    <xf numFmtId="0" fontId="43" fillId="2" borderId="1" xfId="0" applyFont="1" applyFill="1" applyBorder="1" applyAlignment="1"/>
    <xf numFmtId="0" fontId="7" fillId="0" borderId="1" xfId="0" applyFont="1" applyFill="1" applyBorder="1"/>
    <xf numFmtId="0" fontId="7" fillId="4" borderId="6" xfId="0" applyFont="1" applyFill="1" applyBorder="1" applyAlignment="1">
      <alignment horizontal="center"/>
    </xf>
    <xf numFmtId="0" fontId="7" fillId="0" borderId="6" xfId="0" applyFont="1" applyFill="1" applyBorder="1" applyAlignment="1">
      <alignment horizontal="center"/>
    </xf>
    <xf numFmtId="0" fontId="7" fillId="0" borderId="0" xfId="0" applyFont="1" applyFill="1" applyBorder="1" applyAlignment="1">
      <alignment horizontal="center"/>
    </xf>
    <xf numFmtId="0" fontId="44" fillId="0" borderId="1" xfId="0" applyFont="1" applyFill="1" applyBorder="1" applyAlignment="1">
      <alignment horizontal="center"/>
    </xf>
    <xf numFmtId="0" fontId="7" fillId="5" borderId="1" xfId="0" applyFont="1" applyFill="1" applyBorder="1" applyAlignment="1">
      <alignment horizontal="center"/>
    </xf>
    <xf numFmtId="0" fontId="7" fillId="5" borderId="6" xfId="0" applyFont="1" applyFill="1" applyBorder="1" applyAlignment="1">
      <alignment horizontal="center"/>
    </xf>
    <xf numFmtId="0" fontId="16" fillId="0" borderId="0" xfId="0" applyFont="1"/>
    <xf numFmtId="0" fontId="16" fillId="0" borderId="0" xfId="0" applyFont="1" applyFill="1"/>
    <xf numFmtId="0" fontId="17" fillId="6" borderId="2" xfId="0" applyFont="1" applyFill="1" applyBorder="1" applyAlignment="1">
      <alignment horizontal="center"/>
    </xf>
    <xf numFmtId="0" fontId="17" fillId="0" borderId="0" xfId="0" applyFont="1" applyAlignment="1">
      <alignment horizontal="center"/>
    </xf>
    <xf numFmtId="0" fontId="17" fillId="0" borderId="0" xfId="0" applyFont="1" applyFill="1" applyBorder="1" applyAlignment="1">
      <alignment horizontal="center"/>
    </xf>
    <xf numFmtId="0" fontId="18" fillId="0" borderId="0" xfId="0" applyFont="1" applyAlignment="1">
      <alignment horizontal="center"/>
    </xf>
    <xf numFmtId="0" fontId="16" fillId="6" borderId="3" xfId="0" applyFont="1" applyFill="1" applyBorder="1"/>
    <xf numFmtId="0" fontId="16" fillId="0" borderId="0" xfId="0" applyFont="1" applyFill="1" applyBorder="1"/>
    <xf numFmtId="0" fontId="17" fillId="6" borderId="3" xfId="0" applyFont="1" applyFill="1" applyBorder="1" applyAlignment="1">
      <alignment horizontal="center"/>
    </xf>
    <xf numFmtId="0" fontId="16" fillId="6" borderId="5" xfId="0" applyFont="1" applyFill="1" applyBorder="1"/>
    <xf numFmtId="0" fontId="17" fillId="0" borderId="0" xfId="0" applyFont="1" applyFill="1" applyAlignment="1">
      <alignment horizontal="center"/>
    </xf>
    <xf numFmtId="0" fontId="41" fillId="0" borderId="1" xfId="0" applyFont="1" applyFill="1" applyBorder="1" applyAlignment="1">
      <alignment horizontal="left" vertical="center"/>
    </xf>
    <xf numFmtId="0" fontId="41" fillId="0" borderId="1" xfId="0" applyFont="1" applyFill="1" applyBorder="1" applyAlignment="1">
      <alignment vertical="center"/>
    </xf>
    <xf numFmtId="0" fontId="40" fillId="0" borderId="0" xfId="0" applyFont="1" applyFill="1" applyAlignment="1">
      <alignment horizontal="left"/>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2" fontId="13" fillId="0" borderId="2" xfId="0" applyNumberFormat="1" applyFont="1" applyFill="1" applyBorder="1" applyAlignment="1">
      <alignment horizontal="center" vertic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7" fillId="0" borderId="0" xfId="0" applyFont="1" applyFill="1" applyAlignment="1">
      <alignment horizontal="center" vertical="center"/>
    </xf>
    <xf numFmtId="0" fontId="7" fillId="7" borderId="1" xfId="0" applyFont="1" applyFill="1" applyBorder="1" applyAlignment="1">
      <alignment vertical="center"/>
    </xf>
    <xf numFmtId="0" fontId="7" fillId="7"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2" borderId="1" xfId="0" applyFont="1" applyFill="1" applyBorder="1" applyAlignment="1">
      <alignment horizontal="center" vertical="center"/>
    </xf>
    <xf numFmtId="0" fontId="9" fillId="0" borderId="0" xfId="0" applyFont="1" applyFill="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vertical="center"/>
    </xf>
    <xf numFmtId="0" fontId="23" fillId="0" borderId="0" xfId="0" applyFont="1" applyFill="1"/>
    <xf numFmtId="0" fontId="23" fillId="0" borderId="0" xfId="0" applyFont="1" applyFill="1" applyAlignment="1">
      <alignment horizontal="left"/>
    </xf>
    <xf numFmtId="0" fontId="23" fillId="0" borderId="0" xfId="0" applyFont="1" applyFill="1" applyAlignment="1">
      <alignment horizontal="center"/>
    </xf>
    <xf numFmtId="0" fontId="23" fillId="0" borderId="7" xfId="0" applyFont="1" applyFill="1" applyBorder="1" applyAlignment="1">
      <alignment horizontal="center"/>
    </xf>
    <xf numFmtId="0" fontId="23" fillId="0" borderId="0" xfId="0" applyFont="1" applyFill="1" applyBorder="1"/>
    <xf numFmtId="0" fontId="23" fillId="0" borderId="9" xfId="0" applyFont="1" applyFill="1" applyBorder="1" applyAlignment="1">
      <alignment horizontal="center"/>
    </xf>
    <xf numFmtId="0" fontId="23" fillId="0" borderId="0" xfId="0" applyFont="1" applyFill="1" applyAlignment="1">
      <alignment vertic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4" xfId="0" applyFont="1" applyFill="1" applyBorder="1"/>
    <xf numFmtId="0" fontId="45" fillId="0" borderId="0" xfId="3" applyFont="1" applyFill="1" applyAlignment="1" applyProtection="1"/>
    <xf numFmtId="0" fontId="1" fillId="0" borderId="0" xfId="0" applyFont="1" applyAlignment="1">
      <alignment horizontal="center"/>
    </xf>
    <xf numFmtId="0" fontId="3" fillId="0" borderId="0" xfId="0" applyFont="1"/>
    <xf numFmtId="14" fontId="20" fillId="0" borderId="0" xfId="0" applyNumberFormat="1" applyFont="1" applyAlignment="1">
      <alignment vertical="center"/>
    </xf>
    <xf numFmtId="0" fontId="17" fillId="0" borderId="0" xfId="0" applyFont="1"/>
    <xf numFmtId="0" fontId="17" fillId="0" borderId="0" xfId="0" applyFont="1" applyAlignment="1">
      <alignment horizontal="right"/>
    </xf>
    <xf numFmtId="0" fontId="20" fillId="0" borderId="0" xfId="0" applyFont="1" applyFill="1" applyBorder="1"/>
    <xf numFmtId="0" fontId="26" fillId="0" borderId="0" xfId="0" applyFont="1" applyFill="1" applyBorder="1" applyAlignment="1">
      <alignment horizontal="center" vertical="center"/>
    </xf>
    <xf numFmtId="0" fontId="20" fillId="0" borderId="7" xfId="0" applyFont="1" applyFill="1" applyBorder="1"/>
    <xf numFmtId="0" fontId="29" fillId="0" borderId="0" xfId="0" applyFont="1" applyFill="1" applyBorder="1" applyAlignment="1">
      <alignment horizontal="left"/>
    </xf>
    <xf numFmtId="3" fontId="20" fillId="0" borderId="0" xfId="0" applyNumberFormat="1" applyFont="1" applyFill="1" applyBorder="1"/>
    <xf numFmtId="0" fontId="20" fillId="0" borderId="9" xfId="0" applyFont="1" applyFill="1" applyBorder="1"/>
    <xf numFmtId="0" fontId="28" fillId="0" borderId="0" xfId="0" applyFont="1" applyFill="1" applyBorder="1"/>
    <xf numFmtId="0" fontId="30" fillId="0" borderId="7" xfId="0" applyFont="1" applyFill="1" applyBorder="1" applyAlignment="1">
      <alignment horizontal="center"/>
    </xf>
    <xf numFmtId="0" fontId="30" fillId="0" borderId="0" xfId="0" applyFont="1" applyFill="1" applyBorder="1" applyAlignment="1">
      <alignment horizontal="center"/>
    </xf>
    <xf numFmtId="0" fontId="30" fillId="0" borderId="9" xfId="0" applyFont="1" applyFill="1" applyBorder="1" applyAlignment="1">
      <alignment horizontal="center"/>
    </xf>
    <xf numFmtId="0" fontId="20" fillId="0" borderId="0" xfId="0" applyFont="1" applyFill="1" applyBorder="1" applyAlignment="1">
      <alignment horizontal="left" indent="2"/>
    </xf>
    <xf numFmtId="3" fontId="20" fillId="0" borderId="0" xfId="0" applyNumberFormat="1" applyFont="1" applyFill="1" applyBorder="1" applyAlignment="1">
      <alignment horizontal="right"/>
    </xf>
    <xf numFmtId="0" fontId="29" fillId="0" borderId="7" xfId="0" applyFont="1" applyFill="1" applyBorder="1" applyAlignment="1">
      <alignment horizontal="center"/>
    </xf>
    <xf numFmtId="3" fontId="20" fillId="0" borderId="0" xfId="1" applyNumberFormat="1" applyFont="1" applyFill="1" applyBorder="1" applyAlignment="1">
      <alignment horizontal="center"/>
    </xf>
    <xf numFmtId="0" fontId="29" fillId="0" borderId="0" xfId="0" applyFont="1" applyFill="1" applyBorder="1" applyAlignment="1">
      <alignment horizontal="center"/>
    </xf>
    <xf numFmtId="3" fontId="20" fillId="0" borderId="9" xfId="1" applyNumberFormat="1" applyFont="1" applyFill="1" applyBorder="1" applyAlignment="1">
      <alignment horizontal="center"/>
    </xf>
    <xf numFmtId="0" fontId="29" fillId="0" borderId="0" xfId="0" applyFont="1" applyFill="1" applyBorder="1" applyAlignment="1">
      <alignment horizontal="left" indent="2"/>
    </xf>
    <xf numFmtId="3" fontId="29" fillId="0" borderId="0" xfId="0" applyNumberFormat="1" applyFont="1" applyFill="1" applyBorder="1" applyAlignment="1">
      <alignment horizontal="right"/>
    </xf>
    <xf numFmtId="0" fontId="20" fillId="0" borderId="0" xfId="0" applyFont="1" applyFill="1" applyBorder="1" applyAlignment="1">
      <alignment horizontal="center"/>
    </xf>
    <xf numFmtId="37" fontId="20" fillId="0" borderId="0" xfId="0" applyNumberFormat="1" applyFont="1" applyFill="1" applyBorder="1" applyAlignment="1">
      <alignment horizontal="right"/>
    </xf>
    <xf numFmtId="0" fontId="20" fillId="0" borderId="0" xfId="0" applyFont="1" applyFill="1"/>
    <xf numFmtId="43" fontId="20" fillId="0" borderId="0" xfId="1" applyFont="1" applyFill="1" applyBorder="1" applyAlignment="1">
      <alignment horizontal="center"/>
    </xf>
    <xf numFmtId="37" fontId="29" fillId="0" borderId="0" xfId="0" applyNumberFormat="1" applyFont="1" applyFill="1" applyBorder="1" applyAlignment="1">
      <alignment horizontal="right"/>
    </xf>
    <xf numFmtId="0" fontId="29" fillId="0" borderId="0" xfId="0" applyFont="1" applyFill="1" applyBorder="1"/>
    <xf numFmtId="37" fontId="29" fillId="0" borderId="11" xfId="0" applyNumberFormat="1" applyFont="1" applyFill="1" applyBorder="1" applyAlignment="1">
      <alignment horizontal="right"/>
    </xf>
    <xf numFmtId="0" fontId="29" fillId="0" borderId="8" xfId="0" applyFont="1" applyFill="1" applyBorder="1" applyAlignment="1">
      <alignment horizontal="center"/>
    </xf>
    <xf numFmtId="43" fontId="20" fillId="0" borderId="4" xfId="1" applyFont="1" applyFill="1" applyBorder="1" applyAlignment="1">
      <alignment horizontal="center"/>
    </xf>
    <xf numFmtId="3" fontId="20" fillId="0" borderId="4" xfId="1" applyNumberFormat="1" applyFont="1" applyFill="1" applyBorder="1" applyAlignment="1">
      <alignment horizontal="center"/>
    </xf>
    <xf numFmtId="0" fontId="20" fillId="0" borderId="4" xfId="0" applyFont="1" applyFill="1" applyBorder="1"/>
    <xf numFmtId="0" fontId="20" fillId="0" borderId="4" xfId="0" applyFont="1" applyFill="1" applyBorder="1" applyAlignment="1">
      <alignment horizontal="center"/>
    </xf>
    <xf numFmtId="0" fontId="20" fillId="0" borderId="10" xfId="0" applyFont="1" applyFill="1" applyBorder="1"/>
    <xf numFmtId="0" fontId="20" fillId="0" borderId="0" xfId="0" applyFont="1" applyFill="1" applyAlignment="1">
      <alignment horizontal="center"/>
    </xf>
    <xf numFmtId="43" fontId="20" fillId="0" borderId="0" xfId="1" applyFont="1" applyFill="1" applyAlignment="1">
      <alignment horizontal="center"/>
    </xf>
    <xf numFmtId="3" fontId="20" fillId="0" borderId="0" xfId="1" applyNumberFormat="1" applyFont="1" applyFill="1" applyAlignment="1">
      <alignment horizontal="center"/>
    </xf>
    <xf numFmtId="0" fontId="20" fillId="0" borderId="9" xfId="0" applyFont="1" applyFill="1" applyBorder="1" applyAlignment="1">
      <alignment horizontal="center"/>
    </xf>
    <xf numFmtId="0" fontId="29" fillId="0" borderId="4" xfId="0" applyFont="1" applyFill="1" applyBorder="1" applyAlignment="1">
      <alignment horizontal="center"/>
    </xf>
    <xf numFmtId="0" fontId="20" fillId="0" borderId="10" xfId="0" applyFont="1" applyFill="1" applyBorder="1" applyAlignment="1">
      <alignment horizontal="center"/>
    </xf>
    <xf numFmtId="0" fontId="20" fillId="0" borderId="8" xfId="0" applyFont="1" applyFill="1" applyBorder="1"/>
    <xf numFmtId="0" fontId="20" fillId="0" borderId="0" xfId="0" applyFont="1" applyFill="1" applyAlignment="1">
      <alignment horizontal="left"/>
    </xf>
    <xf numFmtId="43" fontId="20" fillId="0" borderId="0" xfId="1" applyFont="1" applyFill="1" applyBorder="1" applyAlignment="1">
      <alignment horizontal="left"/>
    </xf>
    <xf numFmtId="3" fontId="20" fillId="0" borderId="0" xfId="1" applyNumberFormat="1" applyFont="1" applyFill="1" applyBorder="1" applyAlignment="1">
      <alignment horizontal="left"/>
    </xf>
    <xf numFmtId="0" fontId="0" fillId="0" borderId="0" xfId="0" applyAlignment="1">
      <alignment horizontal="left"/>
    </xf>
    <xf numFmtId="0" fontId="46" fillId="0" borderId="1" xfId="0" applyFont="1" applyFill="1" applyBorder="1" applyAlignment="1">
      <alignment horizontal="center" vertical="center"/>
    </xf>
    <xf numFmtId="0" fontId="46" fillId="0" borderId="1" xfId="0" quotePrefix="1" applyFont="1" applyFill="1" applyBorder="1" applyAlignment="1">
      <alignment horizontal="center" vertical="center"/>
    </xf>
    <xf numFmtId="1" fontId="46" fillId="0" borderId="1" xfId="0" applyNumberFormat="1" applyFont="1" applyFill="1" applyBorder="1" applyAlignment="1">
      <alignment horizontal="center" vertical="center"/>
    </xf>
    <xf numFmtId="0" fontId="11" fillId="0" borderId="7" xfId="0" applyFont="1" applyFill="1" applyBorder="1"/>
    <xf numFmtId="0" fontId="11" fillId="0" borderId="9" xfId="0" applyFont="1" applyFill="1" applyBorder="1"/>
    <xf numFmtId="0" fontId="11" fillId="0" borderId="8" xfId="0" applyFont="1" applyFill="1" applyBorder="1"/>
    <xf numFmtId="0" fontId="11" fillId="0" borderId="10" xfId="0" applyFont="1" applyFill="1" applyBorder="1"/>
    <xf numFmtId="0" fontId="32" fillId="0" borderId="0" xfId="0" applyFont="1" applyFill="1"/>
    <xf numFmtId="0" fontId="32"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5" fillId="0" borderId="0" xfId="0" applyFont="1" applyFill="1"/>
    <xf numFmtId="0" fontId="1" fillId="0" borderId="7" xfId="0" applyFont="1" applyFill="1" applyBorder="1" applyAlignment="1">
      <alignmen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xf>
    <xf numFmtId="0" fontId="1" fillId="0" borderId="0" xfId="0" applyFont="1" applyFill="1"/>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13" fillId="0" borderId="0"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2" fontId="13" fillId="0" borderId="1" xfId="0" applyNumberFormat="1" applyFont="1" applyFill="1" applyBorder="1" applyAlignment="1">
      <alignment horizontal="center" vertical="center"/>
    </xf>
    <xf numFmtId="0" fontId="42" fillId="4" borderId="1" xfId="0" applyFont="1" applyFill="1" applyBorder="1" applyAlignment="1">
      <alignment horizontal="center"/>
    </xf>
    <xf numFmtId="0" fontId="41" fillId="4" borderId="1" xfId="0" applyFont="1" applyFill="1" applyBorder="1" applyAlignment="1">
      <alignment horizontal="center" vertical="center"/>
    </xf>
    <xf numFmtId="0" fontId="41" fillId="4" borderId="1" xfId="0" applyFont="1" applyFill="1" applyBorder="1" applyAlignment="1">
      <alignment vertical="center"/>
    </xf>
    <xf numFmtId="0" fontId="36" fillId="0" borderId="1" xfId="0" applyFont="1" applyFill="1" applyBorder="1" applyAlignment="1">
      <alignment horizontal="center"/>
    </xf>
    <xf numFmtId="0" fontId="36" fillId="0" borderId="0" xfId="0" applyFont="1" applyFill="1"/>
    <xf numFmtId="0" fontId="36" fillId="0" borderId="0" xfId="0" applyFont="1" applyFill="1" applyBorder="1" applyAlignment="1">
      <alignment horizontal="center"/>
    </xf>
    <xf numFmtId="0" fontId="11" fillId="0" borderId="9" xfId="0" applyFont="1" applyFill="1" applyBorder="1" applyAlignment="1">
      <alignment horizontal="center"/>
    </xf>
    <xf numFmtId="0" fontId="11" fillId="0" borderId="10" xfId="0" applyFont="1" applyFill="1" applyBorder="1" applyAlignment="1">
      <alignment horizontal="center"/>
    </xf>
    <xf numFmtId="0" fontId="13" fillId="0" borderId="0" xfId="0" applyFont="1" applyFill="1" applyAlignment="1">
      <alignment horizontal="center" vertical="center"/>
    </xf>
    <xf numFmtId="0" fontId="36" fillId="0" borderId="0" xfId="0" applyFont="1" applyFill="1" applyAlignment="1">
      <alignment horizontal="center"/>
    </xf>
    <xf numFmtId="44" fontId="19" fillId="0" borderId="0" xfId="2" applyFont="1" applyFill="1" applyBorder="1" applyAlignment="1">
      <alignment horizontal="center"/>
    </xf>
    <xf numFmtId="41" fontId="11" fillId="0" borderId="0" xfId="2" applyNumberFormat="1" applyFont="1" applyFill="1" applyAlignment="1">
      <alignment horizontal="center"/>
    </xf>
    <xf numFmtId="0" fontId="11" fillId="0" borderId="0" xfId="0" applyFont="1" applyFill="1" applyAlignment="1"/>
    <xf numFmtId="0" fontId="37" fillId="0" borderId="0" xfId="0" applyFont="1" applyFill="1" applyBorder="1" applyAlignment="1">
      <alignment horizontal="left" vertical="center" wrapText="1"/>
    </xf>
    <xf numFmtId="0" fontId="22" fillId="0" borderId="0" xfId="0" applyFont="1" applyFill="1" applyAlignment="1">
      <alignment horizontal="center"/>
    </xf>
    <xf numFmtId="5" fontId="36" fillId="0" borderId="0" xfId="2" applyNumberFormat="1" applyFont="1" applyFill="1" applyBorder="1" applyAlignment="1">
      <alignment horizontal="left"/>
    </xf>
    <xf numFmtId="0" fontId="13" fillId="0" borderId="13" xfId="0" applyFont="1" applyFill="1" applyBorder="1" applyAlignment="1">
      <alignment horizontal="center" vertical="center"/>
    </xf>
    <xf numFmtId="0" fontId="47" fillId="0" borderId="0" xfId="0" applyFont="1"/>
    <xf numFmtId="0" fontId="38" fillId="0" borderId="0" xfId="0" applyFont="1" applyAlignment="1">
      <alignment horizontal="left"/>
    </xf>
    <xf numFmtId="0" fontId="38" fillId="0" borderId="0" xfId="0" applyFont="1" applyAlignment="1">
      <alignment horizontal="center"/>
    </xf>
    <xf numFmtId="0" fontId="48" fillId="0" borderId="0" xfId="0" applyFont="1"/>
    <xf numFmtId="0" fontId="39" fillId="0" borderId="0" xfId="0" applyFont="1" applyAlignment="1">
      <alignment horizontal="center"/>
    </xf>
    <xf numFmtId="0" fontId="1" fillId="0" borderId="0" xfId="0" applyFont="1" applyAlignment="1">
      <alignment horizontal="left"/>
    </xf>
    <xf numFmtId="0" fontId="50" fillId="0" borderId="0" xfId="0" applyFont="1" applyAlignment="1">
      <alignment horizontal="center"/>
    </xf>
    <xf numFmtId="0" fontId="50" fillId="0" borderId="0" xfId="0" applyFont="1"/>
    <xf numFmtId="0" fontId="51" fillId="0" borderId="0" xfId="0" applyFont="1" applyAlignment="1">
      <alignment horizontal="center"/>
    </xf>
    <xf numFmtId="0" fontId="51" fillId="0" borderId="0" xfId="0" applyFont="1"/>
    <xf numFmtId="0" fontId="23" fillId="0" borderId="0" xfId="0" quotePrefix="1" applyFont="1" applyFill="1" applyAlignment="1">
      <alignment vertical="center"/>
    </xf>
    <xf numFmtId="0" fontId="23" fillId="0" borderId="0" xfId="0" quotePrefix="1" applyFont="1" applyFill="1"/>
    <xf numFmtId="0" fontId="52" fillId="0" borderId="0" xfId="0" applyFont="1"/>
    <xf numFmtId="0" fontId="60" fillId="0" borderId="12" xfId="0" applyFont="1" applyFill="1" applyBorder="1" applyAlignment="1">
      <alignment vertical="center"/>
    </xf>
    <xf numFmtId="0" fontId="60" fillId="0" borderId="13" xfId="0" applyFont="1" applyFill="1" applyBorder="1" applyAlignment="1">
      <alignment horizontal="center" vertical="center"/>
    </xf>
    <xf numFmtId="0" fontId="60" fillId="0" borderId="6" xfId="0" applyFont="1" applyFill="1" applyBorder="1" applyAlignment="1">
      <alignment horizontal="center" vertical="center"/>
    </xf>
    <xf numFmtId="0" fontId="60" fillId="0" borderId="3" xfId="0" applyFont="1" applyFill="1" applyBorder="1" applyAlignment="1">
      <alignment horizontal="center"/>
    </xf>
    <xf numFmtId="0" fontId="60" fillId="0" borderId="14" xfId="0" applyFont="1" applyFill="1" applyBorder="1" applyAlignment="1">
      <alignment horizontal="center" vertical="center"/>
    </xf>
    <xf numFmtId="0" fontId="60" fillId="0" borderId="0" xfId="0" applyFont="1" applyFill="1"/>
    <xf numFmtId="0" fontId="60" fillId="0" borderId="12" xfId="0" applyFont="1" applyFill="1" applyBorder="1" applyAlignment="1">
      <alignment horizontal="left" vertical="center"/>
    </xf>
    <xf numFmtId="0" fontId="61" fillId="8" borderId="1" xfId="0" applyFont="1" applyFill="1" applyBorder="1" applyAlignment="1">
      <alignment horizontal="center" vertical="center"/>
    </xf>
    <xf numFmtId="0" fontId="61" fillId="8" borderId="5" xfId="0" applyFont="1" applyFill="1" applyBorder="1" applyAlignment="1">
      <alignment horizontal="center" vertical="center"/>
    </xf>
    <xf numFmtId="0" fontId="62" fillId="9" borderId="1" xfId="0" applyFont="1" applyFill="1" applyBorder="1" applyAlignment="1">
      <alignment vertical="center"/>
    </xf>
    <xf numFmtId="0" fontId="62" fillId="9" borderId="1" xfId="0" applyFont="1" applyFill="1" applyBorder="1" applyAlignment="1">
      <alignment horizontal="center" vertical="center"/>
    </xf>
    <xf numFmtId="2" fontId="62" fillId="9" borderId="1" xfId="0" applyNumberFormat="1"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center" vertical="center"/>
    </xf>
    <xf numFmtId="2" fontId="13" fillId="0" borderId="5" xfId="0" applyNumberFormat="1" applyFont="1" applyFill="1" applyBorder="1" applyAlignment="1">
      <alignment horizontal="center" vertical="center"/>
    </xf>
    <xf numFmtId="0" fontId="62" fillId="10" borderId="23" xfId="0" applyFont="1" applyFill="1" applyBorder="1" applyAlignment="1">
      <alignment vertical="center"/>
    </xf>
    <xf numFmtId="0" fontId="62" fillId="10" borderId="23" xfId="0" applyFont="1" applyFill="1" applyBorder="1" applyAlignment="1">
      <alignment horizontal="center" vertical="center"/>
    </xf>
    <xf numFmtId="2" fontId="62" fillId="10" borderId="23" xfId="0" applyNumberFormat="1" applyFont="1" applyFill="1" applyBorder="1" applyAlignment="1">
      <alignment horizontal="center" vertical="center"/>
    </xf>
    <xf numFmtId="0" fontId="62" fillId="11" borderId="1" xfId="0" applyFont="1" applyFill="1" applyBorder="1" applyAlignment="1">
      <alignment vertical="center"/>
    </xf>
    <xf numFmtId="0" fontId="62" fillId="11" borderId="1" xfId="0" applyFont="1" applyFill="1" applyBorder="1" applyAlignment="1">
      <alignment horizontal="center" vertical="center"/>
    </xf>
    <xf numFmtId="2" fontId="62" fillId="11" borderId="1" xfId="0" applyNumberFormat="1" applyFont="1" applyFill="1" applyBorder="1" applyAlignment="1">
      <alignment horizontal="center" vertical="center"/>
    </xf>
    <xf numFmtId="0" fontId="62" fillId="12" borderId="1" xfId="0" applyFont="1" applyFill="1" applyBorder="1" applyAlignment="1">
      <alignment vertical="center"/>
    </xf>
    <xf numFmtId="0" fontId="62" fillId="12" borderId="1" xfId="0" applyFont="1" applyFill="1" applyBorder="1" applyAlignment="1">
      <alignment horizontal="center" vertical="center"/>
    </xf>
    <xf numFmtId="2" fontId="62" fillId="12" borderId="1" xfId="0" applyNumberFormat="1" applyFont="1" applyFill="1" applyBorder="1" applyAlignment="1">
      <alignment horizontal="center" vertical="center"/>
    </xf>
    <xf numFmtId="0" fontId="62" fillId="13" borderId="1" xfId="0" applyFont="1" applyFill="1" applyBorder="1" applyAlignment="1">
      <alignment vertical="center"/>
    </xf>
    <xf numFmtId="0" fontId="62" fillId="13" borderId="1" xfId="0" applyFont="1" applyFill="1" applyBorder="1" applyAlignment="1">
      <alignment horizontal="center" vertical="center"/>
    </xf>
    <xf numFmtId="2" fontId="62" fillId="13" borderId="1" xfId="0" applyNumberFormat="1" applyFont="1" applyFill="1" applyBorder="1" applyAlignment="1">
      <alignment horizontal="center" vertical="center"/>
    </xf>
    <xf numFmtId="0" fontId="13" fillId="14" borderId="1" xfId="0" applyFont="1" applyFill="1" applyBorder="1" applyAlignment="1">
      <alignment vertical="center"/>
    </xf>
    <xf numFmtId="0" fontId="13" fillId="14" borderId="1" xfId="0" applyFont="1" applyFill="1" applyBorder="1" applyAlignment="1">
      <alignment horizontal="center" vertical="center"/>
    </xf>
    <xf numFmtId="2" fontId="13" fillId="14" borderId="1" xfId="0" applyNumberFormat="1" applyFont="1" applyFill="1" applyBorder="1" applyAlignment="1">
      <alignment horizontal="center" vertical="center"/>
    </xf>
    <xf numFmtId="0" fontId="63" fillId="13" borderId="1" xfId="0" applyFont="1" applyFill="1" applyBorder="1" applyAlignment="1">
      <alignment vertical="center"/>
    </xf>
    <xf numFmtId="0" fontId="63" fillId="13" borderId="1" xfId="0" applyFont="1" applyFill="1" applyBorder="1" applyAlignment="1">
      <alignment horizontal="center" vertical="center"/>
    </xf>
    <xf numFmtId="2" fontId="63" fillId="13" borderId="1" xfId="0" applyNumberFormat="1" applyFont="1" applyFill="1" applyBorder="1" applyAlignment="1">
      <alignment horizontal="center" vertical="center"/>
    </xf>
    <xf numFmtId="0" fontId="13" fillId="15" borderId="1" xfId="0" applyFont="1" applyFill="1" applyBorder="1" applyAlignment="1">
      <alignment vertical="center"/>
    </xf>
    <xf numFmtId="0" fontId="13" fillId="15" borderId="1" xfId="0" applyFont="1" applyFill="1" applyBorder="1" applyAlignment="1">
      <alignment horizontal="center" vertical="center"/>
    </xf>
    <xf numFmtId="2" fontId="13" fillId="15" borderId="1" xfId="0" applyNumberFormat="1" applyFont="1" applyFill="1" applyBorder="1" applyAlignment="1">
      <alignment horizontal="center" vertical="center"/>
    </xf>
    <xf numFmtId="0" fontId="13" fillId="16" borderId="1" xfId="0" applyFont="1" applyFill="1" applyBorder="1" applyAlignment="1">
      <alignment vertical="center"/>
    </xf>
    <xf numFmtId="0" fontId="13" fillId="16" borderId="1" xfId="0" applyFont="1" applyFill="1" applyBorder="1" applyAlignment="1">
      <alignment horizontal="center" vertical="center"/>
    </xf>
    <xf numFmtId="2" fontId="13" fillId="16" borderId="1" xfId="0" applyNumberFormat="1" applyFont="1" applyFill="1" applyBorder="1" applyAlignment="1">
      <alignment horizontal="center" vertical="center"/>
    </xf>
    <xf numFmtId="0" fontId="62" fillId="17" borderId="1" xfId="0" applyFont="1" applyFill="1" applyBorder="1" applyAlignment="1">
      <alignment vertical="center"/>
    </xf>
    <xf numFmtId="0" fontId="62" fillId="17" borderId="1" xfId="0" applyFont="1" applyFill="1" applyBorder="1" applyAlignment="1">
      <alignment horizontal="center" vertical="center"/>
    </xf>
    <xf numFmtId="2" fontId="62" fillId="17" borderId="1" xfId="0" applyNumberFormat="1" applyFont="1" applyFill="1" applyBorder="1" applyAlignment="1">
      <alignment horizontal="center" vertical="center"/>
    </xf>
    <xf numFmtId="0" fontId="64" fillId="0" borderId="1" xfId="0" applyFont="1" applyFill="1" applyBorder="1" applyAlignment="1">
      <alignment vertical="center"/>
    </xf>
    <xf numFmtId="0" fontId="64" fillId="0" borderId="1" xfId="0" applyFont="1" applyFill="1" applyBorder="1" applyAlignment="1">
      <alignment horizontal="center" vertical="center"/>
    </xf>
    <xf numFmtId="2" fontId="64" fillId="0" borderId="1" xfId="0" applyNumberFormat="1" applyFont="1" applyFill="1" applyBorder="1" applyAlignment="1">
      <alignment horizontal="center" vertical="center"/>
    </xf>
    <xf numFmtId="0" fontId="65" fillId="0" borderId="0" xfId="0" applyFont="1" applyFill="1" applyAlignment="1">
      <alignment vertical="center"/>
    </xf>
    <xf numFmtId="0" fontId="66" fillId="0" borderId="1" xfId="0" applyFont="1" applyFill="1" applyBorder="1" applyAlignment="1">
      <alignment vertical="center"/>
    </xf>
    <xf numFmtId="0" fontId="66" fillId="0" borderId="1" xfId="0" applyFont="1" applyFill="1" applyBorder="1" applyAlignment="1">
      <alignment horizontal="center" vertical="center"/>
    </xf>
    <xf numFmtId="2" fontId="66" fillId="0" borderId="1" xfId="0" applyNumberFormat="1" applyFont="1" applyFill="1" applyBorder="1" applyAlignment="1">
      <alignment horizontal="center" vertical="center"/>
    </xf>
    <xf numFmtId="0" fontId="67" fillId="0" borderId="0" xfId="0" applyFont="1" applyFill="1" applyAlignment="1">
      <alignment vertical="center"/>
    </xf>
    <xf numFmtId="0" fontId="68" fillId="0" borderId="1" xfId="0" applyFont="1" applyFill="1" applyBorder="1" applyAlignment="1">
      <alignment vertical="center"/>
    </xf>
    <xf numFmtId="0" fontId="68" fillId="0" borderId="1" xfId="0" applyFont="1" applyFill="1" applyBorder="1" applyAlignment="1">
      <alignment horizontal="center" vertical="center"/>
    </xf>
    <xf numFmtId="1" fontId="68" fillId="0" borderId="1" xfId="0" applyNumberFormat="1" applyFont="1" applyFill="1" applyBorder="1" applyAlignment="1">
      <alignment horizontal="center" vertical="center"/>
    </xf>
    <xf numFmtId="2" fontId="68" fillId="0" borderId="1" xfId="0" applyNumberFormat="1" applyFont="1" applyFill="1" applyBorder="1" applyAlignment="1">
      <alignment horizontal="center" vertical="center"/>
    </xf>
    <xf numFmtId="0" fontId="69" fillId="0" borderId="0" xfId="0" applyFont="1" applyFill="1" applyAlignment="1">
      <alignment vertical="center"/>
    </xf>
    <xf numFmtId="0" fontId="70" fillId="0" borderId="1" xfId="0" applyFont="1" applyFill="1" applyBorder="1" applyAlignment="1">
      <alignment vertical="center"/>
    </xf>
    <xf numFmtId="0" fontId="70" fillId="0" borderId="1" xfId="0" applyFont="1" applyFill="1" applyBorder="1" applyAlignment="1">
      <alignment horizontal="center" vertical="center"/>
    </xf>
    <xf numFmtId="2" fontId="70" fillId="0" borderId="1" xfId="0" applyNumberFormat="1" applyFont="1" applyFill="1" applyBorder="1" applyAlignment="1">
      <alignment horizontal="center" vertical="center"/>
    </xf>
    <xf numFmtId="0" fontId="71" fillId="0" borderId="0" xfId="0" applyFont="1" applyFill="1" applyAlignment="1">
      <alignment vertical="center"/>
    </xf>
    <xf numFmtId="0" fontId="23" fillId="18" borderId="7" xfId="0" applyFont="1" applyFill="1" applyBorder="1" applyAlignment="1">
      <alignment horizontal="center"/>
    </xf>
    <xf numFmtId="0" fontId="23" fillId="18" borderId="0" xfId="0" applyFont="1" applyFill="1" applyBorder="1"/>
    <xf numFmtId="0" fontId="23" fillId="18" borderId="9" xfId="0" applyFont="1" applyFill="1" applyBorder="1" applyAlignment="1">
      <alignment horizontal="center"/>
    </xf>
    <xf numFmtId="0" fontId="36" fillId="0" borderId="0" xfId="0" applyFont="1" applyFill="1" applyAlignment="1">
      <alignment horizontal="center" vertical="center"/>
    </xf>
    <xf numFmtId="0" fontId="36" fillId="0" borderId="1" xfId="0" applyFont="1" applyFill="1" applyBorder="1" applyAlignment="1">
      <alignment horizontal="center" vertical="center"/>
    </xf>
    <xf numFmtId="0" fontId="36" fillId="0" borderId="0" xfId="0" applyFont="1" applyFill="1" applyAlignment="1">
      <alignment vertical="center"/>
    </xf>
    <xf numFmtId="0" fontId="63" fillId="10" borderId="24" xfId="0" applyFont="1" applyFill="1" applyBorder="1" applyAlignment="1">
      <alignment vertical="center"/>
    </xf>
    <xf numFmtId="0" fontId="63" fillId="10" borderId="24" xfId="0" applyFont="1" applyFill="1" applyBorder="1" applyAlignment="1">
      <alignment horizontal="center" vertical="center"/>
    </xf>
    <xf numFmtId="2" fontId="63" fillId="10" borderId="24" xfId="0" applyNumberFormat="1" applyFont="1" applyFill="1" applyBorder="1" applyAlignment="1">
      <alignment horizontal="center" vertical="center"/>
    </xf>
    <xf numFmtId="0" fontId="23" fillId="18" borderId="0" xfId="0" applyFont="1" applyFill="1" applyBorder="1" applyAlignment="1">
      <alignment horizontal="center"/>
    </xf>
    <xf numFmtId="0" fontId="23" fillId="18" borderId="8" xfId="0" applyFont="1" applyFill="1" applyBorder="1" applyAlignment="1">
      <alignment horizontal="center"/>
    </xf>
    <xf numFmtId="0" fontId="23" fillId="18" borderId="4" xfId="0" applyFont="1" applyFill="1" applyBorder="1"/>
    <xf numFmtId="0" fontId="23" fillId="18" borderId="4" xfId="0" applyFont="1" applyFill="1" applyBorder="1" applyAlignment="1">
      <alignment horizontal="center"/>
    </xf>
    <xf numFmtId="0" fontId="72" fillId="0" borderId="1" xfId="0" applyFont="1" applyFill="1" applyBorder="1" applyAlignment="1">
      <alignment vertical="center"/>
    </xf>
    <xf numFmtId="0" fontId="72" fillId="0" borderId="1" xfId="0" applyFont="1" applyFill="1" applyBorder="1" applyAlignment="1">
      <alignment horizontal="center" vertical="center"/>
    </xf>
    <xf numFmtId="2" fontId="72" fillId="0" borderId="1" xfId="0" applyNumberFormat="1" applyFont="1" applyFill="1" applyBorder="1" applyAlignment="1">
      <alignment horizontal="center" vertical="center"/>
    </xf>
    <xf numFmtId="0" fontId="73" fillId="0" borderId="0" xfId="0" applyFont="1" applyFill="1" applyAlignment="1">
      <alignment vertical="center"/>
    </xf>
    <xf numFmtId="0" fontId="3" fillId="19" borderId="1" xfId="0" applyFont="1" applyFill="1" applyBorder="1" applyAlignment="1">
      <alignment horizontal="center" vertical="center"/>
    </xf>
    <xf numFmtId="0" fontId="74" fillId="0" borderId="1" xfId="0" applyFont="1" applyFill="1" applyBorder="1" applyAlignment="1">
      <alignment vertical="center"/>
    </xf>
    <xf numFmtId="0" fontId="74" fillId="0" borderId="1" xfId="0" applyFont="1" applyFill="1" applyBorder="1" applyAlignment="1">
      <alignment horizontal="center" vertical="center"/>
    </xf>
    <xf numFmtId="2" fontId="74" fillId="0" borderId="1" xfId="0" applyNumberFormat="1" applyFont="1" applyFill="1" applyBorder="1" applyAlignment="1">
      <alignment horizontal="center" vertical="center"/>
    </xf>
    <xf numFmtId="0" fontId="13" fillId="0" borderId="24" xfId="0" applyFont="1" applyFill="1" applyBorder="1" applyAlignment="1">
      <alignment horizontal="center" vertical="center"/>
    </xf>
    <xf numFmtId="2" fontId="13" fillId="0" borderId="24" xfId="0" applyNumberFormat="1" applyFont="1" applyFill="1" applyBorder="1" applyAlignment="1">
      <alignment horizontal="center" vertical="center"/>
    </xf>
    <xf numFmtId="0" fontId="23" fillId="18" borderId="10" xfId="0" applyFont="1" applyFill="1" applyBorder="1" applyAlignment="1">
      <alignment horizontal="center"/>
    </xf>
    <xf numFmtId="0" fontId="3" fillId="19" borderId="5" xfId="0" applyFont="1" applyFill="1" applyBorder="1" applyAlignment="1">
      <alignment horizontal="center" vertical="center"/>
    </xf>
    <xf numFmtId="0" fontId="75" fillId="0" borderId="0" xfId="0" applyFont="1" applyFill="1" applyAlignment="1">
      <alignment vertical="center"/>
    </xf>
    <xf numFmtId="0" fontId="76" fillId="0" borderId="1" xfId="0" applyFont="1" applyFill="1" applyBorder="1" applyAlignment="1">
      <alignment vertical="center"/>
    </xf>
    <xf numFmtId="0" fontId="76" fillId="0" borderId="1" xfId="0" applyFont="1" applyFill="1" applyBorder="1" applyAlignment="1">
      <alignment horizontal="center" vertical="center"/>
    </xf>
    <xf numFmtId="2" fontId="76" fillId="0" borderId="1" xfId="0" applyNumberFormat="1" applyFont="1" applyFill="1" applyBorder="1" applyAlignment="1">
      <alignment horizontal="center" vertical="center"/>
    </xf>
    <xf numFmtId="0" fontId="77" fillId="0" borderId="1" xfId="0" applyFont="1" applyFill="1" applyBorder="1" applyAlignment="1">
      <alignment vertical="center"/>
    </xf>
    <xf numFmtId="0" fontId="77" fillId="0" borderId="1" xfId="0" applyFont="1" applyFill="1" applyBorder="1" applyAlignment="1">
      <alignment horizontal="center" vertical="center"/>
    </xf>
    <xf numFmtId="2" fontId="77" fillId="0" borderId="1" xfId="0" applyNumberFormat="1" applyFont="1" applyFill="1" applyBorder="1" applyAlignment="1">
      <alignment horizontal="center" vertical="center"/>
    </xf>
    <xf numFmtId="0" fontId="77" fillId="0" borderId="0" xfId="0" applyFont="1" applyFill="1" applyAlignment="1">
      <alignment horizontal="center" vertical="center"/>
    </xf>
    <xf numFmtId="0" fontId="78" fillId="0" borderId="0" xfId="0" applyFont="1" applyFill="1" applyAlignment="1">
      <alignment vertical="center"/>
    </xf>
    <xf numFmtId="0" fontId="79" fillId="0" borderId="1" xfId="0" applyFont="1" applyFill="1" applyBorder="1" applyAlignment="1">
      <alignment vertical="center"/>
    </xf>
    <xf numFmtId="0" fontId="79" fillId="0" borderId="1" xfId="0" applyFont="1" applyFill="1" applyBorder="1" applyAlignment="1">
      <alignment horizontal="center" vertical="center"/>
    </xf>
    <xf numFmtId="2" fontId="79" fillId="0" borderId="1" xfId="0" applyNumberFormat="1" applyFont="1" applyFill="1" applyBorder="1" applyAlignment="1">
      <alignment horizontal="center" vertical="center"/>
    </xf>
    <xf numFmtId="0" fontId="79" fillId="0" borderId="0" xfId="0" applyFont="1" applyFill="1" applyAlignment="1">
      <alignment horizontal="center" vertical="center"/>
    </xf>
    <xf numFmtId="0" fontId="80" fillId="0" borderId="0" xfId="0" applyFont="1" applyFill="1" applyAlignment="1">
      <alignment vertical="center"/>
    </xf>
    <xf numFmtId="0" fontId="81" fillId="8" borderId="5" xfId="0" applyFont="1" applyFill="1" applyBorder="1" applyAlignment="1">
      <alignment horizontal="center" vertical="center"/>
    </xf>
    <xf numFmtId="0" fontId="81" fillId="8" borderId="1" xfId="0" applyFont="1" applyFill="1" applyBorder="1" applyAlignment="1">
      <alignment horizontal="center" vertical="center"/>
    </xf>
    <xf numFmtId="0" fontId="54" fillId="0" borderId="12" xfId="0" applyFont="1" applyFill="1" applyBorder="1" applyAlignment="1">
      <alignment vertical="center"/>
    </xf>
    <xf numFmtId="0" fontId="54" fillId="0" borderId="13" xfId="0" applyFont="1" applyFill="1" applyBorder="1" applyAlignment="1">
      <alignment horizontal="center" vertical="center"/>
    </xf>
    <xf numFmtId="0" fontId="54" fillId="0" borderId="6" xfId="0" applyFont="1" applyFill="1" applyBorder="1" applyAlignment="1">
      <alignment horizontal="center" vertical="center"/>
    </xf>
    <xf numFmtId="0" fontId="54" fillId="0" borderId="3" xfId="0" applyFont="1" applyFill="1" applyBorder="1" applyAlignment="1">
      <alignment horizontal="center"/>
    </xf>
    <xf numFmtId="0" fontId="54" fillId="0" borderId="14" xfId="0" applyFont="1" applyFill="1" applyBorder="1" applyAlignment="1">
      <alignment horizontal="center" vertical="center"/>
    </xf>
    <xf numFmtId="0" fontId="54" fillId="0" borderId="0" xfId="0" applyFont="1" applyFill="1"/>
    <xf numFmtId="0" fontId="54" fillId="0" borderId="12" xfId="0" applyFont="1" applyFill="1" applyBorder="1" applyAlignment="1">
      <alignment horizontal="left" vertical="center"/>
    </xf>
    <xf numFmtId="0" fontId="7" fillId="20" borderId="1" xfId="0" applyFont="1" applyFill="1" applyBorder="1" applyAlignment="1">
      <alignment horizontal="center"/>
    </xf>
    <xf numFmtId="0" fontId="7" fillId="20" borderId="6" xfId="0" applyFont="1" applyFill="1" applyBorder="1" applyAlignment="1">
      <alignment horizontal="center"/>
    </xf>
    <xf numFmtId="0" fontId="82" fillId="0" borderId="0" xfId="0" applyFont="1" applyFill="1"/>
    <xf numFmtId="0" fontId="82" fillId="0" borderId="0" xfId="0" applyFont="1"/>
    <xf numFmtId="0" fontId="42" fillId="20" borderId="1" xfId="0" applyFont="1" applyFill="1" applyBorder="1" applyAlignment="1">
      <alignment horizontal="center"/>
    </xf>
    <xf numFmtId="0" fontId="41" fillId="20" borderId="1" xfId="0" applyFont="1" applyFill="1" applyBorder="1" applyAlignment="1">
      <alignment horizontal="center" vertical="center"/>
    </xf>
    <xf numFmtId="0" fontId="41" fillId="20" borderId="1" xfId="0" applyFont="1" applyFill="1" applyBorder="1" applyAlignment="1">
      <alignment vertical="center"/>
    </xf>
    <xf numFmtId="0" fontId="41" fillId="21" borderId="1" xfId="0" applyFont="1" applyFill="1" applyBorder="1" applyAlignment="1">
      <alignment horizontal="center" vertical="center"/>
    </xf>
    <xf numFmtId="0" fontId="13" fillId="0" borderId="15" xfId="0" applyFont="1" applyFill="1" applyBorder="1" applyAlignment="1">
      <alignment horizontal="center" vertical="center"/>
    </xf>
    <xf numFmtId="0" fontId="62" fillId="9" borderId="12" xfId="0" applyFont="1" applyFill="1" applyBorder="1" applyAlignment="1">
      <alignment horizontal="center" vertical="center"/>
    </xf>
    <xf numFmtId="0" fontId="74" fillId="0" borderId="12" xfId="0" applyFont="1" applyFill="1" applyBorder="1" applyAlignment="1">
      <alignment horizontal="center" vertical="center"/>
    </xf>
    <xf numFmtId="0" fontId="13" fillId="16" borderId="12" xfId="0" applyFont="1" applyFill="1" applyBorder="1" applyAlignment="1">
      <alignment horizontal="center" vertical="center"/>
    </xf>
    <xf numFmtId="0" fontId="70" fillId="0" borderId="12"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8" xfId="0" applyFont="1" applyFill="1" applyBorder="1" applyAlignment="1">
      <alignment horizontal="center" vertical="center"/>
    </xf>
    <xf numFmtId="0" fontId="62" fillId="17" borderId="12" xfId="0" applyFont="1" applyFill="1" applyBorder="1" applyAlignment="1">
      <alignment horizontal="center" vertical="center"/>
    </xf>
    <xf numFmtId="0" fontId="77" fillId="0" borderId="12" xfId="0" applyFont="1" applyFill="1" applyBorder="1" applyAlignment="1">
      <alignment horizontal="center" vertical="center"/>
    </xf>
    <xf numFmtId="0" fontId="62" fillId="11" borderId="12" xfId="0" applyFont="1" applyFill="1" applyBorder="1" applyAlignment="1">
      <alignment horizontal="center" vertical="center"/>
    </xf>
    <xf numFmtId="0" fontId="76" fillId="0" borderId="12" xfId="0" applyFont="1" applyFill="1" applyBorder="1" applyAlignment="1">
      <alignment horizontal="center" vertical="center"/>
    </xf>
    <xf numFmtId="0" fontId="62" fillId="12" borderId="12" xfId="0" applyFont="1" applyFill="1" applyBorder="1" applyAlignment="1">
      <alignment horizontal="center" vertical="center"/>
    </xf>
    <xf numFmtId="0" fontId="72" fillId="0" borderId="12" xfId="0" applyFont="1" applyFill="1" applyBorder="1" applyAlignment="1">
      <alignment horizontal="center" vertical="center"/>
    </xf>
    <xf numFmtId="0" fontId="62" fillId="13" borderId="12" xfId="0" applyFont="1" applyFill="1" applyBorder="1" applyAlignment="1">
      <alignment horizontal="center" vertical="center"/>
    </xf>
    <xf numFmtId="0" fontId="68" fillId="0" borderId="12" xfId="0" applyFont="1" applyFill="1" applyBorder="1" applyAlignment="1">
      <alignment horizontal="center" vertical="center"/>
    </xf>
    <xf numFmtId="0" fontId="66" fillId="0" borderId="12" xfId="0" applyFont="1" applyFill="1" applyBorder="1" applyAlignment="1">
      <alignment horizontal="center" vertical="center"/>
    </xf>
    <xf numFmtId="0" fontId="13" fillId="14" borderId="12" xfId="0" applyFont="1" applyFill="1" applyBorder="1" applyAlignment="1">
      <alignment horizontal="center" vertical="center"/>
    </xf>
    <xf numFmtId="0" fontId="79" fillId="0" borderId="12" xfId="0" applyFont="1" applyFill="1" applyBorder="1" applyAlignment="1">
      <alignment horizontal="center" vertical="center"/>
    </xf>
    <xf numFmtId="0" fontId="63" fillId="13" borderId="12" xfId="0" applyFont="1" applyFill="1" applyBorder="1" applyAlignment="1">
      <alignment horizontal="center" vertical="center"/>
    </xf>
    <xf numFmtId="0" fontId="13" fillId="15" borderId="12" xfId="0" applyFont="1" applyFill="1" applyBorder="1" applyAlignment="1">
      <alignment horizontal="center" vertical="center"/>
    </xf>
    <xf numFmtId="0" fontId="64" fillId="0" borderId="12" xfId="0" applyFont="1" applyFill="1" applyBorder="1" applyAlignment="1">
      <alignment horizontal="center" vertical="center"/>
    </xf>
    <xf numFmtId="0" fontId="13" fillId="0" borderId="16" xfId="0" applyFont="1" applyFill="1" applyBorder="1" applyAlignment="1">
      <alignment horizontal="center" vertical="center"/>
    </xf>
    <xf numFmtId="0" fontId="62" fillId="9" borderId="6" xfId="0" applyFont="1" applyFill="1" applyBorder="1" applyAlignment="1">
      <alignment horizontal="center" vertical="center"/>
    </xf>
    <xf numFmtId="0" fontId="74" fillId="0" borderId="6" xfId="0" applyFont="1" applyFill="1" applyBorder="1" applyAlignment="1">
      <alignment horizontal="center" vertical="center"/>
    </xf>
    <xf numFmtId="0" fontId="13" fillId="16" borderId="6" xfId="0" applyFont="1" applyFill="1" applyBorder="1" applyAlignment="1">
      <alignment horizontal="center" vertical="center"/>
    </xf>
    <xf numFmtId="0" fontId="70" fillId="0" borderId="6" xfId="0" applyFont="1" applyFill="1" applyBorder="1" applyAlignment="1">
      <alignment horizontal="center" vertical="center"/>
    </xf>
    <xf numFmtId="0" fontId="13" fillId="0" borderId="6" xfId="0" applyFont="1" applyFill="1" applyBorder="1" applyAlignment="1">
      <alignment horizontal="center" vertical="center"/>
    </xf>
    <xf numFmtId="0" fontId="62" fillId="10" borderId="25" xfId="0" applyFont="1" applyFill="1" applyBorder="1" applyAlignment="1">
      <alignment horizontal="center" vertical="center"/>
    </xf>
    <xf numFmtId="0" fontId="13" fillId="0" borderId="10" xfId="0" applyFont="1" applyFill="1" applyBorder="1" applyAlignment="1">
      <alignment horizontal="center" vertical="center"/>
    </xf>
    <xf numFmtId="0" fontId="62" fillId="17" borderId="6" xfId="0" applyFont="1" applyFill="1" applyBorder="1" applyAlignment="1">
      <alignment horizontal="center" vertical="center"/>
    </xf>
    <xf numFmtId="0" fontId="77" fillId="0" borderId="6" xfId="0" applyFont="1" applyFill="1" applyBorder="1" applyAlignment="1">
      <alignment horizontal="center" vertical="center"/>
    </xf>
    <xf numFmtId="0" fontId="62" fillId="11" borderId="6" xfId="0" applyFont="1" applyFill="1" applyBorder="1" applyAlignment="1">
      <alignment horizontal="center" vertical="center"/>
    </xf>
    <xf numFmtId="0" fontId="76" fillId="0" borderId="6" xfId="0" applyFont="1" applyFill="1" applyBorder="1" applyAlignment="1">
      <alignment horizontal="center" vertical="center"/>
    </xf>
    <xf numFmtId="0" fontId="62" fillId="12" borderId="6" xfId="0" applyFont="1" applyFill="1" applyBorder="1" applyAlignment="1">
      <alignment horizontal="center" vertical="center"/>
    </xf>
    <xf numFmtId="0" fontId="72" fillId="0" borderId="6" xfId="0" applyFont="1" applyFill="1" applyBorder="1" applyAlignment="1">
      <alignment horizontal="center" vertical="center"/>
    </xf>
    <xf numFmtId="0" fontId="62" fillId="13" borderId="6" xfId="0" applyFont="1" applyFill="1" applyBorder="1" applyAlignment="1">
      <alignment horizontal="center" vertical="center"/>
    </xf>
    <xf numFmtId="0" fontId="68" fillId="0" borderId="6" xfId="0" applyFont="1" applyFill="1" applyBorder="1" applyAlignment="1">
      <alignment horizontal="center" vertical="center"/>
    </xf>
    <xf numFmtId="0" fontId="63" fillId="10" borderId="26" xfId="0" applyFont="1" applyFill="1" applyBorder="1" applyAlignment="1">
      <alignment horizontal="center" vertical="center"/>
    </xf>
    <xf numFmtId="0" fontId="66" fillId="0" borderId="6" xfId="0" applyFont="1" applyFill="1" applyBorder="1" applyAlignment="1">
      <alignment horizontal="center" vertical="center"/>
    </xf>
    <xf numFmtId="0" fontId="13" fillId="14" borderId="6" xfId="0" applyFont="1" applyFill="1" applyBorder="1" applyAlignment="1">
      <alignment horizontal="center" vertical="center"/>
    </xf>
    <xf numFmtId="0" fontId="79" fillId="0" borderId="6" xfId="0" applyFont="1" applyFill="1" applyBorder="1" applyAlignment="1">
      <alignment horizontal="center" vertical="center"/>
    </xf>
    <xf numFmtId="0" fontId="63" fillId="13" borderId="6" xfId="0" applyFont="1" applyFill="1" applyBorder="1" applyAlignment="1">
      <alignment horizontal="center" vertical="center"/>
    </xf>
    <xf numFmtId="0" fontId="13" fillId="15" borderId="6" xfId="0" applyFont="1" applyFill="1" applyBorder="1" applyAlignment="1">
      <alignment horizontal="center" vertical="center"/>
    </xf>
    <xf numFmtId="0" fontId="64"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74"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7" fillId="0" borderId="0" xfId="0" applyFont="1" applyFill="1" applyBorder="1" applyAlignment="1">
      <alignment horizontal="center" vertical="center"/>
    </xf>
    <xf numFmtId="0" fontId="76" fillId="0" borderId="0" xfId="0" applyFont="1" applyFill="1" applyBorder="1" applyAlignment="1">
      <alignment horizontal="center" vertical="center"/>
    </xf>
    <xf numFmtId="0" fontId="72" fillId="0" borderId="0" xfId="0" applyFont="1" applyFill="1" applyBorder="1" applyAlignment="1">
      <alignment horizontal="center" vertical="center"/>
    </xf>
    <xf numFmtId="0" fontId="68" fillId="0" borderId="0" xfId="0" applyFont="1" applyFill="1" applyBorder="1" applyAlignment="1">
      <alignment horizontal="center" vertical="center"/>
    </xf>
    <xf numFmtId="0" fontId="66" fillId="0" borderId="0" xfId="0" applyFont="1" applyFill="1" applyBorder="1" applyAlignment="1">
      <alignment horizontal="center" vertical="center"/>
    </xf>
    <xf numFmtId="0" fontId="79" fillId="0" borderId="0" xfId="0" applyFont="1" applyFill="1" applyBorder="1" applyAlignment="1">
      <alignment horizontal="center" vertical="center"/>
    </xf>
    <xf numFmtId="0" fontId="64"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3" fillId="0" borderId="0" xfId="0" applyFont="1" applyFill="1" applyBorder="1" applyAlignment="1">
      <alignment horizontal="center" vertical="center"/>
    </xf>
    <xf numFmtId="0" fontId="36" fillId="0" borderId="2" xfId="0" applyFont="1" applyFill="1" applyBorder="1" applyAlignment="1">
      <alignment horizontal="center"/>
    </xf>
    <xf numFmtId="0" fontId="14" fillId="0" borderId="27" xfId="0" applyFont="1" applyFill="1" applyBorder="1" applyAlignment="1">
      <alignment horizontal="center" vertical="center"/>
    </xf>
    <xf numFmtId="0" fontId="62" fillId="10" borderId="28" xfId="0" applyFont="1" applyFill="1" applyBorder="1" applyAlignment="1">
      <alignment horizontal="center" vertical="center"/>
    </xf>
    <xf numFmtId="0" fontId="62" fillId="10" borderId="29" xfId="0" applyFont="1" applyFill="1" applyBorder="1" applyAlignment="1">
      <alignment horizontal="center" vertical="center"/>
    </xf>
    <xf numFmtId="0" fontId="63" fillId="10" borderId="30" xfId="0" applyFont="1" applyFill="1" applyBorder="1" applyAlignment="1">
      <alignment horizontal="center" vertical="center"/>
    </xf>
    <xf numFmtId="0" fontId="63" fillId="10" borderId="31" xfId="0" applyFont="1" applyFill="1" applyBorder="1" applyAlignment="1">
      <alignment horizontal="center" vertical="center"/>
    </xf>
    <xf numFmtId="0" fontId="63" fillId="10" borderId="32" xfId="0" applyFont="1" applyFill="1" applyBorder="1" applyAlignment="1">
      <alignment horizontal="center" vertical="center"/>
    </xf>
    <xf numFmtId="0" fontId="63" fillId="10" borderId="33" xfId="0" applyFont="1" applyFill="1" applyBorder="1" applyAlignment="1">
      <alignment horizontal="center" vertical="center"/>
    </xf>
    <xf numFmtId="0" fontId="14" fillId="0" borderId="34" xfId="0" applyFont="1" applyFill="1" applyBorder="1" applyAlignment="1">
      <alignment horizontal="center" vertical="center"/>
    </xf>
    <xf numFmtId="0" fontId="63" fillId="0" borderId="33" xfId="0" applyFont="1" applyFill="1" applyBorder="1" applyAlignment="1">
      <alignment horizontal="center" vertical="center"/>
    </xf>
    <xf numFmtId="0" fontId="63" fillId="10" borderId="35" xfId="0" applyFont="1" applyFill="1" applyBorder="1" applyAlignment="1">
      <alignment horizontal="center" vertical="center"/>
    </xf>
    <xf numFmtId="0" fontId="41" fillId="21" borderId="1" xfId="0" applyFont="1" applyFill="1" applyBorder="1" applyAlignment="1">
      <alignment vertical="center"/>
    </xf>
    <xf numFmtId="0" fontId="41" fillId="22" borderId="1" xfId="0" applyFont="1" applyFill="1" applyBorder="1" applyAlignment="1">
      <alignment vertical="center"/>
    </xf>
    <xf numFmtId="0" fontId="62" fillId="23" borderId="1" xfId="0" applyFont="1" applyFill="1" applyBorder="1" applyAlignment="1">
      <alignment vertical="center"/>
    </xf>
    <xf numFmtId="0" fontId="62" fillId="23" borderId="1" xfId="0" applyFont="1" applyFill="1" applyBorder="1" applyAlignment="1">
      <alignment horizontal="center" vertical="center"/>
    </xf>
    <xf numFmtId="0" fontId="62" fillId="23" borderId="12" xfId="0" applyFont="1" applyFill="1" applyBorder="1" applyAlignment="1">
      <alignment horizontal="center" vertical="center"/>
    </xf>
    <xf numFmtId="0" fontId="62" fillId="23" borderId="6" xfId="0" applyFont="1" applyFill="1" applyBorder="1" applyAlignment="1">
      <alignment horizontal="center" vertical="center"/>
    </xf>
    <xf numFmtId="2" fontId="62" fillId="23" borderId="1" xfId="0" applyNumberFormat="1" applyFont="1" applyFill="1" applyBorder="1" applyAlignment="1">
      <alignment horizontal="center" vertical="center"/>
    </xf>
    <xf numFmtId="0" fontId="13" fillId="24" borderId="1" xfId="0" applyFont="1" applyFill="1" applyBorder="1" applyAlignment="1">
      <alignment vertical="center"/>
    </xf>
    <xf numFmtId="0" fontId="13" fillId="24" borderId="1" xfId="0" applyFont="1" applyFill="1" applyBorder="1" applyAlignment="1">
      <alignment horizontal="center" vertical="center"/>
    </xf>
    <xf numFmtId="0" fontId="13" fillId="24" borderId="12" xfId="0" applyFont="1" applyFill="1" applyBorder="1" applyAlignment="1">
      <alignment horizontal="center" vertical="center"/>
    </xf>
    <xf numFmtId="0" fontId="13" fillId="24" borderId="6" xfId="0" applyFont="1" applyFill="1" applyBorder="1" applyAlignment="1">
      <alignment horizontal="center" vertical="center"/>
    </xf>
    <xf numFmtId="2" fontId="13" fillId="24" borderId="1" xfId="0" applyNumberFormat="1" applyFont="1" applyFill="1" applyBorder="1" applyAlignment="1">
      <alignment horizontal="center" vertical="center"/>
    </xf>
    <xf numFmtId="0" fontId="62" fillId="10" borderId="36" xfId="0" applyFont="1" applyFill="1" applyBorder="1" applyAlignment="1">
      <alignment horizontal="center" vertical="center"/>
    </xf>
    <xf numFmtId="0" fontId="62" fillId="10" borderId="37" xfId="0" applyFont="1" applyFill="1" applyBorder="1" applyAlignment="1">
      <alignment horizontal="center" vertical="center"/>
    </xf>
    <xf numFmtId="0" fontId="13" fillId="0" borderId="38" xfId="0" applyFont="1" applyFill="1" applyBorder="1" applyAlignment="1">
      <alignment horizontal="center" vertical="center"/>
    </xf>
    <xf numFmtId="14" fontId="35" fillId="0" borderId="0" xfId="0" applyNumberFormat="1" applyFont="1" applyFill="1" applyBorder="1" applyAlignment="1">
      <alignment horizontal="center" vertical="center"/>
    </xf>
    <xf numFmtId="14" fontId="83" fillId="0" borderId="0" xfId="0" applyNumberFormat="1" applyFont="1" applyFill="1" applyBorder="1" applyAlignment="1">
      <alignment horizontal="center" vertical="center"/>
    </xf>
    <xf numFmtId="0" fontId="1" fillId="0" borderId="0" xfId="0" applyFont="1" applyFill="1" applyBorder="1"/>
    <xf numFmtId="0" fontId="7" fillId="7" borderId="7" xfId="0" applyFont="1" applyFill="1" applyBorder="1" applyAlignment="1">
      <alignment vertical="center"/>
    </xf>
    <xf numFmtId="0" fontId="34" fillId="0" borderId="15"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8" xfId="0" applyNumberFormat="1" applyFont="1" applyFill="1" applyBorder="1" applyAlignment="1">
      <alignment horizontal="center" vertical="center"/>
    </xf>
    <xf numFmtId="0" fontId="11" fillId="0" borderId="15" xfId="0" applyFont="1" applyFill="1" applyBorder="1" applyAlignment="1">
      <alignment horizontal="center"/>
    </xf>
    <xf numFmtId="0" fontId="11" fillId="0" borderId="16" xfId="0" applyFont="1" applyFill="1" applyBorder="1" applyAlignment="1">
      <alignment horizontal="center"/>
    </xf>
    <xf numFmtId="0" fontId="42" fillId="25" borderId="1" xfId="0" applyFont="1" applyFill="1" applyBorder="1" applyAlignment="1">
      <alignment horizontal="center"/>
    </xf>
    <xf numFmtId="0" fontId="41" fillId="25" borderId="1" xfId="0" applyFont="1" applyFill="1" applyBorder="1" applyAlignment="1">
      <alignment horizontal="center" vertic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62" fillId="10" borderId="39" xfId="0" applyFont="1" applyFill="1" applyBorder="1" applyAlignment="1">
      <alignment horizontal="center" vertical="center"/>
    </xf>
    <xf numFmtId="0" fontId="62" fillId="10" borderId="5" xfId="0" applyFont="1" applyFill="1" applyBorder="1" applyAlignment="1">
      <alignment horizontal="center" vertical="center"/>
    </xf>
    <xf numFmtId="0" fontId="62" fillId="10" borderId="40" xfId="0" applyFont="1" applyFill="1" applyBorder="1" applyAlignment="1">
      <alignment horizontal="center" vertical="center"/>
    </xf>
    <xf numFmtId="0" fontId="13" fillId="0" borderId="40" xfId="0" applyFont="1" applyFill="1" applyBorder="1" applyAlignment="1">
      <alignment horizontal="center" vertical="center"/>
    </xf>
    <xf numFmtId="0" fontId="14" fillId="0" borderId="41" xfId="0" applyFont="1" applyFill="1" applyBorder="1" applyAlignment="1">
      <alignment horizontal="center" vertical="center"/>
    </xf>
    <xf numFmtId="2" fontId="62" fillId="10" borderId="39" xfId="0" applyNumberFormat="1" applyFont="1" applyFill="1" applyBorder="1" applyAlignment="1">
      <alignment horizontal="center" vertical="center"/>
    </xf>
    <xf numFmtId="0" fontId="62" fillId="10" borderId="8" xfId="0" applyFont="1" applyFill="1" applyBorder="1" applyAlignment="1">
      <alignment horizontal="center" vertical="center"/>
    </xf>
    <xf numFmtId="0" fontId="84" fillId="0" borderId="0" xfId="0" applyFont="1" applyFill="1" applyAlignment="1">
      <alignment vertical="top"/>
    </xf>
    <xf numFmtId="0" fontId="62" fillId="10" borderId="42" xfId="0" applyFont="1" applyFill="1" applyBorder="1" applyAlignment="1">
      <alignment horizontal="center" vertical="center"/>
    </xf>
    <xf numFmtId="0" fontId="62" fillId="0" borderId="27" xfId="0" applyFont="1" applyFill="1" applyBorder="1" applyAlignment="1">
      <alignment horizontal="center" vertical="center"/>
    </xf>
    <xf numFmtId="0" fontId="13" fillId="0" borderId="43" xfId="0" applyFont="1" applyFill="1" applyBorder="1" applyAlignment="1">
      <alignment horizontal="center" vertical="center"/>
    </xf>
    <xf numFmtId="0" fontId="62" fillId="0" borderId="44" xfId="0" applyFont="1" applyFill="1" applyBorder="1" applyAlignment="1">
      <alignment horizontal="center" vertical="center"/>
    </xf>
    <xf numFmtId="0" fontId="62" fillId="10" borderId="45" xfId="0" applyFont="1" applyFill="1" applyBorder="1" applyAlignment="1">
      <alignment horizontal="center" vertical="center"/>
    </xf>
    <xf numFmtId="0" fontId="62" fillId="0" borderId="46" xfId="0" applyFont="1" applyFill="1" applyBorder="1" applyAlignment="1">
      <alignment horizontal="center" vertical="center"/>
    </xf>
    <xf numFmtId="0" fontId="63" fillId="10" borderId="47" xfId="0" applyFont="1" applyFill="1" applyBorder="1" applyAlignment="1">
      <alignment horizontal="center" vertical="center"/>
    </xf>
    <xf numFmtId="0" fontId="85" fillId="8" borderId="1" xfId="0" applyFont="1" applyFill="1" applyBorder="1" applyAlignment="1">
      <alignment horizontal="center"/>
    </xf>
    <xf numFmtId="0" fontId="36" fillId="0" borderId="1" xfId="0" applyFont="1" applyFill="1" applyBorder="1" applyAlignment="1">
      <alignment horizontal="left"/>
    </xf>
    <xf numFmtId="41" fontId="11" fillId="0" borderId="7" xfId="2" applyNumberFormat="1"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7" fillId="0" borderId="9" xfId="0" applyFont="1" applyFill="1" applyBorder="1" applyAlignment="1">
      <alignment horizontal="left" vertical="center" wrapText="1"/>
    </xf>
    <xf numFmtId="14" fontId="35" fillId="0" borderId="7"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35" fillId="0" borderId="9" xfId="0" applyNumberFormat="1" applyFont="1" applyFill="1" applyBorder="1" applyAlignment="1">
      <alignment horizontal="center" vertical="center"/>
    </xf>
    <xf numFmtId="14" fontId="35" fillId="0" borderId="8" xfId="0" applyNumberFormat="1" applyFont="1" applyFill="1" applyBorder="1" applyAlignment="1">
      <alignment horizontal="center" vertical="center"/>
    </xf>
    <xf numFmtId="14" fontId="35" fillId="0" borderId="4" xfId="0" applyNumberFormat="1" applyFont="1" applyFill="1" applyBorder="1" applyAlignment="1">
      <alignment horizontal="center" vertical="center"/>
    </xf>
    <xf numFmtId="14" fontId="35" fillId="0" borderId="10" xfId="0" applyNumberFormat="1" applyFont="1" applyFill="1" applyBorder="1" applyAlignment="1">
      <alignment horizontal="center" vertical="center"/>
    </xf>
    <xf numFmtId="0" fontId="34" fillId="0" borderId="15"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6" xfId="0" applyFont="1" applyFill="1" applyBorder="1" applyAlignment="1">
      <alignment horizontal="center" vertical="center"/>
    </xf>
    <xf numFmtId="14" fontId="34" fillId="0" borderId="15" xfId="0" applyNumberFormat="1" applyFont="1" applyFill="1" applyBorder="1" applyAlignment="1">
      <alignment horizontal="center" vertical="center"/>
    </xf>
    <xf numFmtId="14" fontId="34" fillId="0" borderId="13" xfId="0" applyNumberFormat="1" applyFont="1" applyFill="1" applyBorder="1" applyAlignment="1">
      <alignment horizontal="center" vertical="center"/>
    </xf>
    <xf numFmtId="14" fontId="34" fillId="0" borderId="16" xfId="0" applyNumberFormat="1"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4" fillId="0" borderId="0" xfId="0" applyNumberFormat="1" applyFont="1" applyFill="1" applyBorder="1" applyAlignment="1">
      <alignment horizontal="center" vertical="center"/>
    </xf>
    <xf numFmtId="14" fontId="34" fillId="0" borderId="9" xfId="0" applyNumberFormat="1" applyFont="1" applyFill="1" applyBorder="1" applyAlignment="1">
      <alignment horizontal="center" vertical="center"/>
    </xf>
    <xf numFmtId="0" fontId="7" fillId="5" borderId="14" xfId="0" applyFont="1" applyFill="1" applyBorder="1" applyAlignment="1">
      <alignment horizontal="center"/>
    </xf>
    <xf numFmtId="0" fontId="7" fillId="4" borderId="1" xfId="0" applyFont="1" applyFill="1" applyBorder="1" applyAlignment="1">
      <alignment horizontal="center"/>
    </xf>
    <xf numFmtId="0" fontId="7" fillId="20" borderId="12" xfId="0" applyFont="1" applyFill="1" applyBorder="1" applyAlignment="1">
      <alignment horizontal="center"/>
    </xf>
    <xf numFmtId="0" fontId="7" fillId="20" borderId="14" xfId="0" applyFont="1" applyFill="1" applyBorder="1" applyAlignment="1">
      <alignment horizontal="center"/>
    </xf>
    <xf numFmtId="0" fontId="7" fillId="5" borderId="12" xfId="0" applyFont="1" applyFill="1" applyBorder="1" applyAlignment="1">
      <alignment horizontal="center"/>
    </xf>
    <xf numFmtId="0" fontId="7" fillId="5" borderId="6" xfId="0" applyFont="1" applyFill="1" applyBorder="1" applyAlignment="1">
      <alignment horizontal="center"/>
    </xf>
    <xf numFmtId="0" fontId="15" fillId="0" borderId="0" xfId="0" applyFont="1" applyAlignment="1">
      <alignment horizontal="center" vertical="center"/>
    </xf>
    <xf numFmtId="44" fontId="49" fillId="0" borderId="0" xfId="0" quotePrefix="1" applyNumberFormat="1" applyFont="1" applyAlignment="1">
      <alignment horizontal="left"/>
    </xf>
    <xf numFmtId="43" fontId="20" fillId="0" borderId="0" xfId="1" quotePrefix="1" applyFont="1" applyFill="1" applyAlignment="1">
      <alignment horizontal="left"/>
    </xf>
    <xf numFmtId="0" fontId="31" fillId="0" borderId="15" xfId="0" applyFont="1" applyFill="1" applyBorder="1" applyAlignment="1">
      <alignment horizontal="center"/>
    </xf>
    <xf numFmtId="0" fontId="31" fillId="0" borderId="13" xfId="0" applyFont="1" applyFill="1" applyBorder="1" applyAlignment="1">
      <alignment horizontal="center"/>
    </xf>
    <xf numFmtId="0" fontId="31" fillId="0" borderId="16" xfId="0" applyFont="1" applyFill="1" applyBorder="1" applyAlignment="1">
      <alignment horizont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9" xfId="0" applyFont="1" applyFill="1" applyBorder="1" applyAlignment="1">
      <alignment horizontal="center" vertical="center"/>
    </xf>
    <xf numFmtId="0" fontId="22" fillId="18" borderId="15" xfId="0" applyFont="1" applyFill="1" applyBorder="1" applyAlignment="1">
      <alignment horizontal="center"/>
    </xf>
    <xf numFmtId="0" fontId="22" fillId="18" borderId="13" xfId="0" applyFont="1" applyFill="1" applyBorder="1" applyAlignment="1">
      <alignment horizontal="center"/>
    </xf>
    <xf numFmtId="0" fontId="22" fillId="18" borderId="16" xfId="0" applyFont="1" applyFill="1" applyBorder="1" applyAlignment="1">
      <alignment horizontal="center"/>
    </xf>
    <xf numFmtId="14" fontId="23" fillId="18" borderId="7" xfId="0" applyNumberFormat="1" applyFont="1" applyFill="1" applyBorder="1" applyAlignment="1">
      <alignment horizontal="center"/>
    </xf>
    <xf numFmtId="14" fontId="23" fillId="18" borderId="0" xfId="0" applyNumberFormat="1" applyFont="1" applyFill="1" applyBorder="1" applyAlignment="1">
      <alignment horizontal="center"/>
    </xf>
    <xf numFmtId="14" fontId="23" fillId="18" borderId="9" xfId="0" applyNumberFormat="1" applyFont="1" applyFill="1" applyBorder="1" applyAlignment="1">
      <alignment horizont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2" fillId="0" borderId="15" xfId="0" applyFont="1" applyFill="1" applyBorder="1" applyAlignment="1">
      <alignment horizontal="center"/>
    </xf>
    <xf numFmtId="0" fontId="22" fillId="0" borderId="13" xfId="0" applyFont="1" applyFill="1" applyBorder="1" applyAlignment="1">
      <alignment horizontal="center"/>
    </xf>
    <xf numFmtId="0" fontId="22" fillId="0" borderId="16" xfId="0" applyFont="1" applyFill="1" applyBorder="1" applyAlignment="1">
      <alignment horizontal="center"/>
    </xf>
    <xf numFmtId="14" fontId="23" fillId="0" borderId="7" xfId="0" applyNumberFormat="1" applyFont="1" applyFill="1" applyBorder="1" applyAlignment="1">
      <alignment horizontal="center"/>
    </xf>
    <xf numFmtId="14" fontId="23" fillId="0" borderId="0" xfId="0" applyNumberFormat="1" applyFont="1" applyFill="1" applyBorder="1" applyAlignment="1">
      <alignment horizontal="center"/>
    </xf>
    <xf numFmtId="14" fontId="23" fillId="0" borderId="9" xfId="0" applyNumberFormat="1" applyFont="1" applyFill="1" applyBorder="1" applyAlignment="1">
      <alignment horizontal="center"/>
    </xf>
    <xf numFmtId="0" fontId="25" fillId="6" borderId="15" xfId="0" applyFont="1" applyFill="1" applyBorder="1" applyAlignment="1">
      <alignment horizontal="center" vertical="center"/>
    </xf>
    <xf numFmtId="0" fontId="25" fillId="6" borderId="13" xfId="0" applyFont="1" applyFill="1" applyBorder="1" applyAlignment="1">
      <alignment horizontal="center" vertical="center"/>
    </xf>
    <xf numFmtId="0" fontId="25" fillId="6" borderId="16" xfId="0" applyFont="1" applyFill="1" applyBorder="1" applyAlignment="1">
      <alignment horizontal="center" vertical="center"/>
    </xf>
    <xf numFmtId="0" fontId="25" fillId="6" borderId="7" xfId="0" applyFont="1" applyFill="1" applyBorder="1" applyAlignment="1">
      <alignment horizontal="center" vertical="center"/>
    </xf>
    <xf numFmtId="0" fontId="25" fillId="6" borderId="0" xfId="0" applyFont="1" applyFill="1" applyBorder="1" applyAlignment="1">
      <alignment horizontal="center" vertical="center"/>
    </xf>
    <xf numFmtId="0" fontId="25" fillId="6" borderId="9" xfId="0" applyFont="1" applyFill="1" applyBorder="1" applyAlignment="1">
      <alignment horizontal="center" vertical="center"/>
    </xf>
    <xf numFmtId="0" fontId="25" fillId="6" borderId="8" xfId="0" applyFont="1" applyFill="1" applyBorder="1" applyAlignment="1">
      <alignment horizontal="center" vertical="center"/>
    </xf>
    <xf numFmtId="0" fontId="25" fillId="6" borderId="4" xfId="0" applyFont="1" applyFill="1" applyBorder="1" applyAlignment="1">
      <alignment horizontal="center" vertical="center"/>
    </xf>
    <xf numFmtId="0" fontId="25" fillId="6" borderId="10" xfId="0" applyFont="1" applyFill="1" applyBorder="1" applyAlignment="1">
      <alignment horizontal="center" vertical="center"/>
    </xf>
    <xf numFmtId="0" fontId="22" fillId="0" borderId="0" xfId="0" applyFont="1" applyFill="1" applyAlignment="1">
      <alignment horizontal="center"/>
    </xf>
    <xf numFmtId="0" fontId="22" fillId="18" borderId="7" xfId="0" applyFont="1" applyFill="1" applyBorder="1" applyAlignment="1">
      <alignment horizontal="center"/>
    </xf>
    <xf numFmtId="0" fontId="22" fillId="18" borderId="0" xfId="0" applyFont="1" applyFill="1" applyBorder="1" applyAlignment="1">
      <alignment horizontal="center"/>
    </xf>
    <xf numFmtId="0" fontId="22" fillId="18" borderId="9" xfId="0" applyFont="1" applyFill="1" applyBorder="1" applyAlignment="1">
      <alignment horizontal="center"/>
    </xf>
    <xf numFmtId="0" fontId="22" fillId="6" borderId="17" xfId="0" applyFont="1" applyFill="1" applyBorder="1" applyAlignment="1">
      <alignment horizontal="center"/>
    </xf>
    <xf numFmtId="0" fontId="22" fillId="6" borderId="18" xfId="0" applyFont="1" applyFill="1" applyBorder="1" applyAlignment="1">
      <alignment horizontal="center"/>
    </xf>
    <xf numFmtId="0" fontId="22" fillId="6" borderId="19" xfId="0" applyFont="1" applyFill="1" applyBorder="1" applyAlignment="1">
      <alignment horizont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xf numFmtId="0" fontId="86" fillId="0" borderId="1" xfId="0" applyFont="1" applyFill="1" applyBorder="1" applyAlignment="1">
      <alignment vertical="center"/>
    </xf>
    <xf numFmtId="0" fontId="86" fillId="0" borderId="1" xfId="0" applyFont="1" applyFill="1" applyBorder="1" applyAlignment="1">
      <alignment horizontal="center" vertical="center"/>
    </xf>
    <xf numFmtId="0" fontId="86" fillId="0" borderId="12" xfId="0" applyFont="1" applyFill="1" applyBorder="1" applyAlignment="1">
      <alignment horizontal="center" vertical="center"/>
    </xf>
    <xf numFmtId="0" fontId="86" fillId="0" borderId="0" xfId="0" applyFont="1" applyFill="1" applyBorder="1" applyAlignment="1">
      <alignment horizontal="center" vertical="center"/>
    </xf>
    <xf numFmtId="0" fontId="86" fillId="0" borderId="6" xfId="0" applyFont="1" applyFill="1" applyBorder="1" applyAlignment="1">
      <alignment horizontal="center" vertical="center"/>
    </xf>
    <xf numFmtId="2" fontId="86" fillId="0" borderId="1" xfId="0" applyNumberFormat="1" applyFont="1" applyFill="1" applyBorder="1" applyAlignment="1">
      <alignment horizontal="center" vertical="center"/>
    </xf>
    <xf numFmtId="0" fontId="86" fillId="0" borderId="0" xfId="0" applyFont="1" applyFill="1" applyAlignment="1">
      <alignment horizontal="center" vertical="center"/>
    </xf>
    <xf numFmtId="0" fontId="87" fillId="0" borderId="0" xfId="0" applyFont="1" applyFill="1" applyAlignment="1">
      <alignment vertical="center"/>
    </xf>
    <xf numFmtId="0" fontId="63" fillId="10" borderId="48" xfId="0" applyFont="1" applyFill="1" applyBorder="1" applyAlignment="1">
      <alignment horizontal="center" vertical="center"/>
    </xf>
    <xf numFmtId="0" fontId="62" fillId="10" borderId="44" xfId="0" applyFont="1" applyFill="1" applyBorder="1" applyAlignment="1">
      <alignment horizontal="center" vertical="center"/>
    </xf>
    <xf numFmtId="0" fontId="62" fillId="10" borderId="49" xfId="0" applyFont="1" applyFill="1" applyBorder="1" applyAlignment="1">
      <alignment horizontal="center" vertical="center"/>
    </xf>
    <xf numFmtId="0" fontId="62" fillId="10" borderId="50" xfId="0" applyFont="1" applyFill="1" applyBorder="1" applyAlignment="1">
      <alignment horizontal="center" vertical="center"/>
    </xf>
  </cellXfs>
  <cellStyles count="6">
    <cellStyle name="Comma 2" xfId="1"/>
    <cellStyle name="Currency" xfId="2" builtinId="4"/>
    <cellStyle name="Hyperlink" xfId="3" builtinId="8"/>
    <cellStyle name="Normal" xfId="0" builtinId="0"/>
    <cellStyle name="Normal 2" xfId="4"/>
    <cellStyle name="Normal 3" xfId="5"/>
  </cellStyles>
  <dxfs count="4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usbcongress.http.internapcdn.net/usbcongress/bowl/rules/pdfs/leagueSchedule_14Team.pdf" TargetMode="Externa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O70"/>
  <sheetViews>
    <sheetView showGridLines="0" tabSelected="1" zoomScaleNormal="100" workbookViewId="0">
      <selection activeCell="G44" sqref="G44"/>
    </sheetView>
  </sheetViews>
  <sheetFormatPr defaultRowHeight="17.25" x14ac:dyDescent="0.3"/>
  <cols>
    <col min="1" max="1" width="6.7109375" style="21" bestFit="1" customWidth="1"/>
    <col min="2" max="2" width="26.85546875" style="22" bestFit="1" customWidth="1"/>
    <col min="3" max="3" width="6.140625" style="21" bestFit="1" customWidth="1"/>
    <col min="4" max="4" width="4.85546875" style="22" bestFit="1" customWidth="1"/>
    <col min="5" max="5" width="3" style="22" bestFit="1" customWidth="1"/>
    <col min="6" max="6" width="4.85546875" style="22" bestFit="1" customWidth="1"/>
    <col min="7" max="7" width="6" style="21" bestFit="1" customWidth="1"/>
    <col min="8" max="8" width="6.140625" style="21" bestFit="1" customWidth="1"/>
    <col min="9" max="9" width="10" style="22" bestFit="1" customWidth="1"/>
    <col min="10" max="10" width="9.28515625" style="22" bestFit="1" customWidth="1"/>
    <col min="11" max="11" width="26.85546875" style="22" bestFit="1" customWidth="1"/>
    <col min="12" max="12" width="7" style="22" bestFit="1" customWidth="1"/>
    <col min="13" max="13" width="4.85546875" style="21" bestFit="1" customWidth="1"/>
    <col min="14" max="14" width="3" style="21" bestFit="1" customWidth="1"/>
    <col min="15" max="15" width="4.85546875" style="21" bestFit="1" customWidth="1"/>
    <col min="16" max="16384" width="9.140625" style="22"/>
  </cols>
  <sheetData>
    <row r="2" spans="1:15" s="173" customFormat="1" x14ac:dyDescent="0.3">
      <c r="A2" s="172" t="s">
        <v>212</v>
      </c>
      <c r="B2" s="426" t="s">
        <v>45</v>
      </c>
      <c r="C2" s="426"/>
      <c r="D2" s="426"/>
      <c r="E2" s="426"/>
      <c r="F2" s="426"/>
      <c r="G2" s="172" t="s">
        <v>46</v>
      </c>
      <c r="H2" s="172" t="s">
        <v>44</v>
      </c>
      <c r="I2" s="370" t="s">
        <v>47</v>
      </c>
      <c r="J2" s="172" t="s">
        <v>114</v>
      </c>
      <c r="K2" s="172" t="s">
        <v>48</v>
      </c>
      <c r="L2" s="172" t="s">
        <v>52</v>
      </c>
      <c r="M2" s="178"/>
    </row>
    <row r="3" spans="1:15" x14ac:dyDescent="0.3">
      <c r="A3" s="20">
        <v>1</v>
      </c>
      <c r="B3" s="146" t="str">
        <f>Weekly!B2</f>
        <v>Lucky 1</v>
      </c>
      <c r="C3" s="23"/>
      <c r="D3" s="23"/>
      <c r="E3" s="23"/>
      <c r="F3" s="147"/>
      <c r="G3" s="24">
        <f>Weekly!A2</f>
        <v>149</v>
      </c>
      <c r="H3" s="72">
        <f>Weekly!AR2</f>
        <v>67</v>
      </c>
      <c r="I3" s="20">
        <f>Weekly!CH2</f>
        <v>706</v>
      </c>
      <c r="J3" s="405">
        <f>Weekly!CI2</f>
        <v>1997</v>
      </c>
      <c r="K3" s="175">
        <f>Weekly!CG2</f>
        <v>50859</v>
      </c>
      <c r="L3" s="25">
        <f>Weekly!CJ2</f>
        <v>627.88888888888891</v>
      </c>
      <c r="M3" s="179"/>
      <c r="N3" s="22"/>
      <c r="O3" s="22"/>
    </row>
    <row r="4" spans="1:15" x14ac:dyDescent="0.3">
      <c r="A4" s="24">
        <v>2</v>
      </c>
      <c r="B4" s="146" t="str">
        <f>Weekly!B3</f>
        <v>Central 2</v>
      </c>
      <c r="C4" s="23"/>
      <c r="D4" s="23"/>
      <c r="E4" s="23"/>
      <c r="F4" s="147"/>
      <c r="G4" s="24">
        <f>Weekly!A3</f>
        <v>142</v>
      </c>
      <c r="H4" s="72">
        <f>Weekly!AR3</f>
        <v>74</v>
      </c>
      <c r="I4" s="24">
        <f>Weekly!CH3</f>
        <v>672</v>
      </c>
      <c r="J4" s="175">
        <f>Weekly!CI3</f>
        <v>1885</v>
      </c>
      <c r="K4" s="175">
        <f>Weekly!CG3</f>
        <v>48875</v>
      </c>
      <c r="L4" s="25">
        <f>Weekly!CJ3</f>
        <v>603.39506172839504</v>
      </c>
      <c r="M4" s="179"/>
      <c r="N4" s="22"/>
      <c r="O4" s="22"/>
    </row>
    <row r="5" spans="1:15" x14ac:dyDescent="0.3">
      <c r="A5" s="24">
        <v>3</v>
      </c>
      <c r="B5" s="146" t="str">
        <f>Weekly!B4</f>
        <v>Woburn 1</v>
      </c>
      <c r="C5" s="23"/>
      <c r="D5" s="23"/>
      <c r="E5" s="23"/>
      <c r="F5" s="147"/>
      <c r="G5" s="24">
        <f>Weekly!A4</f>
        <v>135</v>
      </c>
      <c r="H5" s="72">
        <f>Weekly!AR4</f>
        <v>81</v>
      </c>
      <c r="I5" s="24">
        <f>Weekly!CH4</f>
        <v>683</v>
      </c>
      <c r="J5" s="175">
        <f>Weekly!CI4</f>
        <v>1932</v>
      </c>
      <c r="K5" s="175">
        <f>Weekly!CG4</f>
        <v>49217</v>
      </c>
      <c r="L5" s="25">
        <f>Weekly!CJ4</f>
        <v>607.61728395061732</v>
      </c>
      <c r="M5" s="179"/>
      <c r="N5" s="22"/>
      <c r="O5" s="22"/>
    </row>
    <row r="6" spans="1:15" x14ac:dyDescent="0.3">
      <c r="A6" s="27">
        <v>4</v>
      </c>
      <c r="B6" s="148" t="str">
        <f>Weekly!B5</f>
        <v>20th Century</v>
      </c>
      <c r="C6" s="26"/>
      <c r="D6" s="26"/>
      <c r="E6" s="26"/>
      <c r="F6" s="149"/>
      <c r="G6" s="27">
        <f>Weekly!A5</f>
        <v>135</v>
      </c>
      <c r="H6" s="73">
        <f>Weekly!AR5</f>
        <v>81</v>
      </c>
      <c r="I6" s="27">
        <f>Weekly!CH5</f>
        <v>726</v>
      </c>
      <c r="J6" s="176">
        <f>Weekly!CI5</f>
        <v>1994</v>
      </c>
      <c r="K6" s="176">
        <f>Weekly!CG5</f>
        <v>48841</v>
      </c>
      <c r="L6" s="28">
        <f>Weekly!CJ5</f>
        <v>602.97530864197529</v>
      </c>
      <c r="M6" s="179"/>
      <c r="N6" s="22"/>
      <c r="O6" s="22"/>
    </row>
    <row r="7" spans="1:15" x14ac:dyDescent="0.3">
      <c r="A7" s="72">
        <v>5</v>
      </c>
      <c r="B7" s="146" t="str">
        <f>Weekly!B6</f>
        <v>Pilgrim 2</v>
      </c>
      <c r="C7" s="23"/>
      <c r="D7" s="23"/>
      <c r="E7" s="23"/>
      <c r="F7" s="147"/>
      <c r="G7" s="24">
        <f>Weekly!A6</f>
        <v>134</v>
      </c>
      <c r="H7" s="72">
        <f>Weekly!AR6</f>
        <v>82</v>
      </c>
      <c r="I7" s="404">
        <f>Weekly!CH6</f>
        <v>702</v>
      </c>
      <c r="J7" s="20">
        <f>Weekly!CI6</f>
        <v>1976</v>
      </c>
      <c r="K7" s="175">
        <f>Weekly!CG6</f>
        <v>49486</v>
      </c>
      <c r="L7" s="25">
        <f>Weekly!CJ6</f>
        <v>610.93827160493822</v>
      </c>
      <c r="M7" s="179"/>
      <c r="N7" s="22"/>
      <c r="O7" s="22"/>
    </row>
    <row r="8" spans="1:15" x14ac:dyDescent="0.3">
      <c r="A8" s="72">
        <v>6</v>
      </c>
      <c r="B8" s="146" t="str">
        <f>Weekly!B7</f>
        <v>Academy 1</v>
      </c>
      <c r="C8" s="23"/>
      <c r="D8" s="23"/>
      <c r="E8" s="23"/>
      <c r="F8" s="147"/>
      <c r="G8" s="24">
        <f>Weekly!A7</f>
        <v>118</v>
      </c>
      <c r="H8" s="72">
        <f>Weekly!AR7</f>
        <v>98</v>
      </c>
      <c r="I8" s="72">
        <f>Weekly!CH7</f>
        <v>676</v>
      </c>
      <c r="J8" s="24">
        <f>Weekly!CI7</f>
        <v>1924</v>
      </c>
      <c r="K8" s="175">
        <f>Weekly!CG7</f>
        <v>49046</v>
      </c>
      <c r="L8" s="25">
        <f>Weekly!CJ7</f>
        <v>605.50617283950612</v>
      </c>
      <c r="M8" s="179"/>
      <c r="N8" s="22"/>
      <c r="O8" s="22"/>
    </row>
    <row r="9" spans="1:15" x14ac:dyDescent="0.3">
      <c r="A9" s="72">
        <v>7</v>
      </c>
      <c r="B9" s="146" t="str">
        <f>Weekly!B8</f>
        <v>Park Place</v>
      </c>
      <c r="C9" s="23"/>
      <c r="D9" s="23"/>
      <c r="E9" s="23"/>
      <c r="F9" s="147"/>
      <c r="G9" s="24">
        <f>Weekly!A8</f>
        <v>113</v>
      </c>
      <c r="H9" s="72">
        <f>Weekly!AR8</f>
        <v>103</v>
      </c>
      <c r="I9" s="72">
        <f>Weekly!CH8</f>
        <v>678</v>
      </c>
      <c r="J9" s="24">
        <f>Weekly!CI8</f>
        <v>1869</v>
      </c>
      <c r="K9" s="175">
        <f>Weekly!CG8</f>
        <v>48473</v>
      </c>
      <c r="L9" s="25">
        <f>Weekly!CJ8</f>
        <v>598.4320987654321</v>
      </c>
      <c r="M9" s="179"/>
      <c r="N9" s="22"/>
      <c r="O9" s="22"/>
    </row>
    <row r="10" spans="1:15" x14ac:dyDescent="0.3">
      <c r="A10" s="72">
        <v>8</v>
      </c>
      <c r="B10" s="146" t="str">
        <f>Weekly!B9</f>
        <v>Central 1</v>
      </c>
      <c r="C10" s="23"/>
      <c r="D10" s="23"/>
      <c r="E10" s="23"/>
      <c r="F10" s="147"/>
      <c r="G10" s="24">
        <f>Weekly!A9</f>
        <v>109</v>
      </c>
      <c r="H10" s="72">
        <f>Weekly!AR9</f>
        <v>107</v>
      </c>
      <c r="I10" s="72">
        <f>Weekly!CH9</f>
        <v>676</v>
      </c>
      <c r="J10" s="24">
        <f>Weekly!CI9</f>
        <v>1983</v>
      </c>
      <c r="K10" s="175">
        <f>Weekly!CG9</f>
        <v>47873</v>
      </c>
      <c r="L10" s="25">
        <f>Weekly!CJ9</f>
        <v>591.02469135802471</v>
      </c>
      <c r="M10" s="179"/>
      <c r="N10" s="22"/>
      <c r="O10" s="22"/>
    </row>
    <row r="11" spans="1:15" x14ac:dyDescent="0.3">
      <c r="A11" s="72">
        <v>9</v>
      </c>
      <c r="B11" s="146" t="str">
        <f>Weekly!B10</f>
        <v>Academy 2</v>
      </c>
      <c r="C11" s="23"/>
      <c r="D11" s="23"/>
      <c r="E11" s="23"/>
      <c r="F11" s="147"/>
      <c r="G11" s="24">
        <f>Weekly!A10</f>
        <v>93</v>
      </c>
      <c r="H11" s="72">
        <f>Weekly!AR10</f>
        <v>123</v>
      </c>
      <c r="I11" s="72">
        <f>Weekly!CH10</f>
        <v>660</v>
      </c>
      <c r="J11" s="24">
        <f>Weekly!CI10</f>
        <v>1889</v>
      </c>
      <c r="K11" s="175">
        <f>Weekly!CG10</f>
        <v>48151</v>
      </c>
      <c r="L11" s="25">
        <f>Weekly!CJ10</f>
        <v>594.45679012345681</v>
      </c>
      <c r="M11" s="179"/>
      <c r="N11" s="22"/>
      <c r="O11" s="22"/>
    </row>
    <row r="12" spans="1:15" x14ac:dyDescent="0.3">
      <c r="A12" s="72">
        <v>10</v>
      </c>
      <c r="B12" s="146" t="str">
        <f>Weekly!B11</f>
        <v>Pilgrim 1</v>
      </c>
      <c r="C12" s="23"/>
      <c r="D12" s="23"/>
      <c r="E12" s="23"/>
      <c r="F12" s="147"/>
      <c r="G12" s="24">
        <f>Weekly!A11</f>
        <v>89</v>
      </c>
      <c r="H12" s="72">
        <f>Weekly!AR11</f>
        <v>127</v>
      </c>
      <c r="I12" s="72">
        <f>Weekly!CH11</f>
        <v>650</v>
      </c>
      <c r="J12" s="24">
        <f>Weekly!CI11</f>
        <v>1889</v>
      </c>
      <c r="K12" s="175">
        <f>Weekly!CG11</f>
        <v>48030</v>
      </c>
      <c r="L12" s="25">
        <f>Weekly!CJ11</f>
        <v>592.96296296296293</v>
      </c>
      <c r="M12" s="179"/>
      <c r="N12" s="22"/>
      <c r="O12" s="22"/>
    </row>
    <row r="13" spans="1:15" x14ac:dyDescent="0.3">
      <c r="A13" s="72">
        <v>11</v>
      </c>
      <c r="B13" s="146" t="str">
        <f>Weekly!B12</f>
        <v>Lucky 2</v>
      </c>
      <c r="C13" s="23"/>
      <c r="D13" s="23"/>
      <c r="E13" s="23"/>
      <c r="F13" s="147"/>
      <c r="G13" s="24">
        <f>Weekly!A12</f>
        <v>81</v>
      </c>
      <c r="H13" s="72">
        <f>Weekly!AR12</f>
        <v>135</v>
      </c>
      <c r="I13" s="72">
        <f>Weekly!CH12</f>
        <v>659</v>
      </c>
      <c r="J13" s="24">
        <f>Weekly!CI12</f>
        <v>1865</v>
      </c>
      <c r="K13" s="175">
        <f>Weekly!CG12</f>
        <v>46646</v>
      </c>
      <c r="L13" s="25">
        <f>Weekly!CJ12</f>
        <v>575.87654320987656</v>
      </c>
      <c r="M13" s="179"/>
      <c r="N13" s="22"/>
      <c r="O13" s="22"/>
    </row>
    <row r="14" spans="1:15" x14ac:dyDescent="0.3">
      <c r="A14" s="72">
        <v>12</v>
      </c>
      <c r="B14" s="146" t="str">
        <f>Weekly!B13</f>
        <v>Candlewood</v>
      </c>
      <c r="C14" s="23"/>
      <c r="D14" s="23"/>
      <c r="E14" s="23"/>
      <c r="F14" s="147"/>
      <c r="G14" s="24">
        <f>Weekly!A13</f>
        <v>78</v>
      </c>
      <c r="H14" s="72">
        <f>Weekly!AR13</f>
        <v>138</v>
      </c>
      <c r="I14" s="72">
        <f>Weekly!CH13</f>
        <v>657</v>
      </c>
      <c r="J14" s="24">
        <f>Weekly!CI13</f>
        <v>1863</v>
      </c>
      <c r="K14" s="175">
        <f>Weekly!CG13</f>
        <v>46416</v>
      </c>
      <c r="L14" s="25">
        <f>Weekly!CJ13</f>
        <v>573.03703703703707</v>
      </c>
      <c r="M14" s="179"/>
      <c r="N14" s="22"/>
      <c r="O14" s="22"/>
    </row>
    <row r="15" spans="1:15" x14ac:dyDescent="0.3">
      <c r="A15" s="72">
        <v>13</v>
      </c>
      <c r="B15" s="146" t="str">
        <f>Weekly!B14</f>
        <v>Metro</v>
      </c>
      <c r="C15" s="23"/>
      <c r="D15" s="23"/>
      <c r="E15" s="23"/>
      <c r="F15" s="147"/>
      <c r="G15" s="24">
        <f>Weekly!A14</f>
        <v>72</v>
      </c>
      <c r="H15" s="72">
        <f>Weekly!AR14</f>
        <v>144</v>
      </c>
      <c r="I15" s="425">
        <f>Weekly!CH14</f>
        <v>650</v>
      </c>
      <c r="J15" s="24">
        <f>Weekly!CI14</f>
        <v>1855</v>
      </c>
      <c r="K15" s="175">
        <f>Weekly!CG14</f>
        <v>47370</v>
      </c>
      <c r="L15" s="25">
        <f>Weekly!CJ14</f>
        <v>584.81481481481478</v>
      </c>
      <c r="M15" s="179"/>
      <c r="N15" s="22"/>
      <c r="O15" s="22"/>
    </row>
    <row r="16" spans="1:15" x14ac:dyDescent="0.3">
      <c r="A16" s="73">
        <v>14</v>
      </c>
      <c r="B16" s="148" t="str">
        <f>Weekly!B15</f>
        <v>Woburn 2</v>
      </c>
      <c r="C16" s="26"/>
      <c r="D16" s="26"/>
      <c r="E16" s="26"/>
      <c r="F16" s="149"/>
      <c r="G16" s="27">
        <f>Weekly!A15</f>
        <v>64</v>
      </c>
      <c r="H16" s="73">
        <f>Weekly!AR15</f>
        <v>152</v>
      </c>
      <c r="I16" s="73">
        <f>Weekly!CH15</f>
        <v>639</v>
      </c>
      <c r="J16" s="27">
        <f>Weekly!CI15</f>
        <v>1848</v>
      </c>
      <c r="K16" s="176">
        <f>Weekly!CG15</f>
        <v>46354</v>
      </c>
      <c r="L16" s="28">
        <f>Weekly!CJ15</f>
        <v>572.27160493827159</v>
      </c>
      <c r="M16" s="179"/>
      <c r="N16" s="22"/>
      <c r="O16" s="22"/>
    </row>
    <row r="18" spans="1:15" s="263" customFormat="1" x14ac:dyDescent="0.2">
      <c r="A18" s="261"/>
      <c r="B18" s="262" t="s">
        <v>49</v>
      </c>
      <c r="C18" s="261"/>
      <c r="D18" s="429"/>
      <c r="E18" s="429"/>
      <c r="F18" s="429"/>
      <c r="G18" s="429"/>
      <c r="H18" s="429"/>
      <c r="I18" s="429"/>
      <c r="J18" s="430"/>
      <c r="K18" s="262" t="s">
        <v>49</v>
      </c>
      <c r="M18" s="261"/>
      <c r="N18" s="261"/>
      <c r="O18" s="261"/>
    </row>
    <row r="19" spans="1:15" s="263" customFormat="1" x14ac:dyDescent="0.2">
      <c r="A19" s="261"/>
      <c r="B19" s="262" t="s">
        <v>50</v>
      </c>
      <c r="C19" s="261"/>
      <c r="D19" s="429"/>
      <c r="E19" s="429"/>
      <c r="F19" s="429"/>
      <c r="G19" s="429"/>
      <c r="H19" s="429"/>
      <c r="I19" s="429"/>
      <c r="J19" s="430"/>
      <c r="K19" s="262" t="s">
        <v>113</v>
      </c>
      <c r="M19" s="261"/>
      <c r="N19" s="261"/>
      <c r="O19" s="261"/>
    </row>
    <row r="21" spans="1:15" x14ac:dyDescent="0.3">
      <c r="B21" s="29" t="str">
        <f>Weekly!B19</f>
        <v>FRANK DELUCA</v>
      </c>
      <c r="C21" s="19">
        <f>Weekly!C19</f>
        <v>197</v>
      </c>
      <c r="D21" s="181"/>
      <c r="E21" s="181"/>
      <c r="F21" s="181"/>
      <c r="K21" s="29" t="str">
        <f>Weekly!AS19</f>
        <v>CRAIG HOLBROOK</v>
      </c>
      <c r="L21" s="19">
        <f>Weekly!AT19</f>
        <v>472</v>
      </c>
      <c r="O21" s="22"/>
    </row>
    <row r="22" spans="1:15" x14ac:dyDescent="0.3">
      <c r="B22" s="29" t="str">
        <f>Weekly!B20</f>
        <v>MARK GREGORY</v>
      </c>
      <c r="C22" s="19">
        <f>Weekly!C20</f>
        <v>190</v>
      </c>
      <c r="D22" s="408"/>
      <c r="E22" s="180"/>
      <c r="F22" s="180"/>
      <c r="K22" s="29" t="str">
        <f>Weekly!AS20</f>
        <v>DAN GAUTHIER</v>
      </c>
      <c r="L22" s="19">
        <f>Weekly!AT20</f>
        <v>464</v>
      </c>
      <c r="M22" s="408"/>
      <c r="N22" s="408"/>
      <c r="O22" s="22"/>
    </row>
    <row r="23" spans="1:15" x14ac:dyDescent="0.3">
      <c r="B23" s="29" t="str">
        <f>Weekly!B21</f>
        <v>MARK SMITH</v>
      </c>
      <c r="C23" s="19">
        <f>Weekly!C21</f>
        <v>189</v>
      </c>
      <c r="D23" s="184"/>
      <c r="E23" s="180"/>
      <c r="F23" s="180"/>
      <c r="K23" s="29" t="str">
        <f>Weekly!AS21</f>
        <v>MARK GREGORY</v>
      </c>
      <c r="L23" s="19">
        <f>Weekly!AT21</f>
        <v>458</v>
      </c>
      <c r="M23" s="408"/>
      <c r="N23" s="408"/>
      <c r="O23" s="22"/>
    </row>
    <row r="24" spans="1:15" x14ac:dyDescent="0.3">
      <c r="B24" s="29" t="str">
        <f>Weekly!B22</f>
        <v>SHAWN BAKER</v>
      </c>
      <c r="C24" s="19">
        <f>Weekly!C22</f>
        <v>186</v>
      </c>
      <c r="D24" s="408"/>
      <c r="E24" s="180"/>
      <c r="F24" s="180"/>
      <c r="K24" s="29" t="str">
        <f>Weekly!AS22</f>
        <v>PETER CRAWFORD</v>
      </c>
      <c r="L24" s="19">
        <f>Weekly!AT22</f>
        <v>450</v>
      </c>
      <c r="M24" s="408"/>
      <c r="N24" s="408"/>
      <c r="O24" s="22"/>
    </row>
    <row r="25" spans="1:15" x14ac:dyDescent="0.3">
      <c r="B25" s="29" t="str">
        <f>Weekly!B23</f>
        <v>DAVE BARBER</v>
      </c>
      <c r="C25" s="19">
        <f>Weekly!C23</f>
        <v>184</v>
      </c>
      <c r="D25" s="184"/>
      <c r="E25" s="180"/>
      <c r="F25" s="180"/>
      <c r="K25" s="29" t="str">
        <f>Weekly!AS23</f>
        <v>DAVE BARBER</v>
      </c>
      <c r="L25" s="19">
        <f>Weekly!AT23</f>
        <v>449</v>
      </c>
      <c r="M25" s="408"/>
      <c r="N25" s="408"/>
      <c r="O25" s="22"/>
    </row>
    <row r="26" spans="1:15" x14ac:dyDescent="0.3">
      <c r="B26" s="29" t="str">
        <f>Weekly!B24</f>
        <v>PETER CRAWFORD</v>
      </c>
      <c r="C26" s="19">
        <f>Weekly!C24</f>
        <v>184</v>
      </c>
      <c r="D26" s="408"/>
      <c r="E26" s="180"/>
      <c r="F26" s="180"/>
      <c r="K26" s="29" t="str">
        <f>Weekly!AS24</f>
        <v>SHAWN BAKER</v>
      </c>
      <c r="L26" s="19">
        <f>Weekly!AT24</f>
        <v>445</v>
      </c>
      <c r="M26" s="427"/>
      <c r="N26" s="428"/>
      <c r="O26" s="428"/>
    </row>
    <row r="27" spans="1:15" x14ac:dyDescent="0.3">
      <c r="B27" s="29" t="str">
        <f>Weekly!B25</f>
        <v>NICK NORCROSS</v>
      </c>
      <c r="C27" s="19">
        <f>Weekly!C25</f>
        <v>183</v>
      </c>
      <c r="D27" s="408"/>
      <c r="E27" s="180"/>
      <c r="F27" s="180"/>
      <c r="K27" s="29" t="str">
        <f>Weekly!AS25</f>
        <v>ED WOODSIDE</v>
      </c>
      <c r="L27" s="19">
        <f>Weekly!AT25</f>
        <v>445</v>
      </c>
      <c r="M27" s="408"/>
      <c r="N27" s="408"/>
      <c r="O27" s="408"/>
    </row>
    <row r="28" spans="1:15" x14ac:dyDescent="0.3">
      <c r="B28" s="29" t="str">
        <f>Weekly!B26</f>
        <v>DAVE CHESTERCOVE</v>
      </c>
      <c r="C28" s="19">
        <f>Weekly!C26</f>
        <v>181</v>
      </c>
      <c r="D28" s="408"/>
      <c r="E28" s="180"/>
      <c r="F28" s="180"/>
      <c r="K28" s="29" t="str">
        <f>Weekly!AS26</f>
        <v>BOB WHITCOMB</v>
      </c>
      <c r="L28" s="19">
        <f>Weekly!AT26</f>
        <v>443</v>
      </c>
      <c r="M28" s="408"/>
      <c r="N28" s="408"/>
      <c r="O28" s="408"/>
    </row>
    <row r="29" spans="1:15" x14ac:dyDescent="0.3">
      <c r="B29" s="29" t="str">
        <f>Weekly!B27</f>
        <v>ED WOODSIDE</v>
      </c>
      <c r="C29" s="19">
        <f>Weekly!C27</f>
        <v>181</v>
      </c>
      <c r="D29" s="408"/>
      <c r="E29" s="180"/>
      <c r="F29" s="180"/>
      <c r="K29" s="29" t="str">
        <f>Weekly!AS27</f>
        <v>CHRIS HARRIS</v>
      </c>
      <c r="L29" s="19">
        <f>Weekly!AT27</f>
        <v>442</v>
      </c>
      <c r="M29" s="408"/>
      <c r="N29" s="408"/>
      <c r="O29" s="408"/>
    </row>
    <row r="30" spans="1:15" x14ac:dyDescent="0.3">
      <c r="B30" s="29" t="str">
        <f>Weekly!B28</f>
        <v>KEVIN PAGINGTON</v>
      </c>
      <c r="C30" s="19">
        <f>Weekly!C28</f>
        <v>177</v>
      </c>
      <c r="D30" s="408"/>
      <c r="E30" s="180"/>
      <c r="F30" s="180"/>
      <c r="K30" s="29" t="str">
        <f>Weekly!AS28</f>
        <v>CHRIS BOISVERT</v>
      </c>
      <c r="L30" s="19">
        <f>Weekly!AT28</f>
        <v>439</v>
      </c>
      <c r="M30" s="408"/>
      <c r="N30" s="408"/>
      <c r="O30" s="408"/>
    </row>
    <row r="31" spans="1:15" x14ac:dyDescent="0.3">
      <c r="B31" s="23"/>
      <c r="C31" s="30"/>
      <c r="D31" s="408"/>
      <c r="E31" s="180"/>
      <c r="F31" s="180"/>
      <c r="K31" s="23"/>
      <c r="L31" s="30"/>
      <c r="M31" s="408"/>
      <c r="N31" s="408"/>
      <c r="O31" s="408"/>
    </row>
    <row r="32" spans="1:15" s="173" customFormat="1" x14ac:dyDescent="0.3">
      <c r="A32" s="174"/>
      <c r="B32" s="172" t="s">
        <v>51</v>
      </c>
      <c r="C32" s="178"/>
      <c r="D32" s="178"/>
      <c r="E32" s="178"/>
      <c r="F32" s="178"/>
      <c r="G32" s="174"/>
      <c r="H32" s="178"/>
      <c r="K32" s="172" t="s">
        <v>51</v>
      </c>
      <c r="L32" s="178"/>
      <c r="M32" s="178"/>
      <c r="N32" s="178"/>
      <c r="O32" s="178"/>
    </row>
    <row r="33" spans="2:15" x14ac:dyDescent="0.3">
      <c r="I33" s="21"/>
      <c r="J33" s="21"/>
      <c r="L33" s="21"/>
    </row>
    <row r="34" spans="2:15" x14ac:dyDescent="0.3">
      <c r="B34" s="31" t="str">
        <f>AwayAvgs!A2</f>
        <v>CHRIS SARGENT</v>
      </c>
      <c r="C34" s="19">
        <f>AwayAvgs!AT2</f>
        <v>127</v>
      </c>
      <c r="D34" s="19">
        <f>AwayAvgs!AU2</f>
        <v>39</v>
      </c>
      <c r="E34" s="19" t="str">
        <f>AwayAvgs!AV2</f>
        <v>/</v>
      </c>
      <c r="F34" s="19">
        <f>AwayAvgs!AW2</f>
        <v>45</v>
      </c>
      <c r="K34" s="31" t="str">
        <f>AwayAvgs!A35</f>
        <v>MATT PENKUL</v>
      </c>
      <c r="L34" s="19">
        <f>AwayAvgs!AT35</f>
        <v>119</v>
      </c>
      <c r="M34" s="19">
        <f>AwayAvgs!AU35</f>
        <v>34</v>
      </c>
      <c r="N34" s="19" t="s">
        <v>43</v>
      </c>
      <c r="O34" s="32">
        <f>AwayAvgs!AW35</f>
        <v>45</v>
      </c>
    </row>
    <row r="35" spans="2:15" x14ac:dyDescent="0.3">
      <c r="B35" s="31" t="str">
        <f>AwayAvgs!A3</f>
        <v>SHAWN BAKER</v>
      </c>
      <c r="C35" s="19">
        <f>AwayAvgs!AT3</f>
        <v>127</v>
      </c>
      <c r="D35" s="19">
        <f>AwayAvgs!AU3</f>
        <v>38</v>
      </c>
      <c r="E35" s="19" t="str">
        <f>AwayAvgs!AV3</f>
        <v>/</v>
      </c>
      <c r="F35" s="19">
        <f>AwayAvgs!AW3</f>
        <v>45</v>
      </c>
      <c r="K35" s="31" t="str">
        <f>AwayAvgs!A36</f>
        <v>MIKE MACINTOSH</v>
      </c>
      <c r="L35" s="19">
        <f>AwayAvgs!AT36</f>
        <v>119</v>
      </c>
      <c r="M35" s="19">
        <f>AwayAvgs!AU36</f>
        <v>26</v>
      </c>
      <c r="N35" s="19" t="s">
        <v>43</v>
      </c>
      <c r="O35" s="32">
        <f>AwayAvgs!AW36</f>
        <v>45</v>
      </c>
    </row>
    <row r="36" spans="2:15" x14ac:dyDescent="0.3">
      <c r="B36" s="31" t="str">
        <f>AwayAvgs!A4</f>
        <v>JEFF SURETTE</v>
      </c>
      <c r="C36" s="19">
        <f>AwayAvgs!AT4</f>
        <v>127</v>
      </c>
      <c r="D36" s="19">
        <f>AwayAvgs!AU4</f>
        <v>32</v>
      </c>
      <c r="E36" s="19" t="str">
        <f>AwayAvgs!AV4</f>
        <v>/</v>
      </c>
      <c r="F36" s="19">
        <f>AwayAvgs!AW4</f>
        <v>39</v>
      </c>
      <c r="K36" s="31" t="str">
        <f>AwayAvgs!A37</f>
        <v>BRANDON MARKS</v>
      </c>
      <c r="L36" s="19">
        <f>AwayAvgs!AT37</f>
        <v>119</v>
      </c>
      <c r="M36" s="19">
        <f>AwayAvgs!AU37</f>
        <v>25</v>
      </c>
      <c r="N36" s="19" t="s">
        <v>43</v>
      </c>
      <c r="O36" s="32">
        <f>AwayAvgs!AW37</f>
        <v>45</v>
      </c>
    </row>
    <row r="37" spans="2:15" x14ac:dyDescent="0.3">
      <c r="B37" s="31" t="str">
        <f>AwayAvgs!A5</f>
        <v>BOB WHITCOMB</v>
      </c>
      <c r="C37" s="19">
        <f>AwayAvgs!AT5</f>
        <v>127</v>
      </c>
      <c r="D37" s="19">
        <f>AwayAvgs!AU5</f>
        <v>24</v>
      </c>
      <c r="E37" s="19" t="str">
        <f>AwayAvgs!AV5</f>
        <v>/</v>
      </c>
      <c r="F37" s="19">
        <f>AwayAvgs!AW5</f>
        <v>45</v>
      </c>
      <c r="K37" s="31" t="str">
        <f>AwayAvgs!A38</f>
        <v>KRIS WINIARZ</v>
      </c>
      <c r="L37" s="19">
        <f>AwayAvgs!AT38</f>
        <v>119</v>
      </c>
      <c r="M37" s="19">
        <f>AwayAvgs!AU38</f>
        <v>22</v>
      </c>
      <c r="N37" s="19" t="s">
        <v>43</v>
      </c>
      <c r="O37" s="32">
        <f>AwayAvgs!AW38</f>
        <v>45</v>
      </c>
    </row>
    <row r="38" spans="2:15" x14ac:dyDescent="0.3">
      <c r="B38" s="31" t="str">
        <f>AwayAvgs!A6</f>
        <v>DAVE GODWIN</v>
      </c>
      <c r="C38" s="19">
        <f>AwayAvgs!AT6</f>
        <v>126</v>
      </c>
      <c r="D38" s="19">
        <f>AwayAvgs!AU6</f>
        <v>19</v>
      </c>
      <c r="E38" s="19" t="str">
        <f>AwayAvgs!AV6</f>
        <v>/</v>
      </c>
      <c r="F38" s="19">
        <f>AwayAvgs!AW6</f>
        <v>45</v>
      </c>
      <c r="K38" s="31" t="str">
        <f>AwayAvgs!A39</f>
        <v>DJ TRASK</v>
      </c>
      <c r="L38" s="19">
        <f>AwayAvgs!AT39</f>
        <v>119</v>
      </c>
      <c r="M38" s="19">
        <f>AwayAvgs!AU39</f>
        <v>12</v>
      </c>
      <c r="N38" s="19" t="s">
        <v>43</v>
      </c>
      <c r="O38" s="32">
        <f>AwayAvgs!AW39</f>
        <v>42</v>
      </c>
    </row>
    <row r="39" spans="2:15" x14ac:dyDescent="0.3">
      <c r="B39" s="31" t="str">
        <f>AwayAvgs!A7</f>
        <v>CHRIS HARRIS</v>
      </c>
      <c r="C39" s="19">
        <f>AwayAvgs!AT7</f>
        <v>126</v>
      </c>
      <c r="D39" s="19">
        <f>AwayAvgs!AU7</f>
        <v>13</v>
      </c>
      <c r="E39" s="19" t="str">
        <f>AwayAvgs!AV7</f>
        <v>/</v>
      </c>
      <c r="F39" s="19">
        <f>AwayAvgs!AW7</f>
        <v>45</v>
      </c>
      <c r="K39" s="31" t="str">
        <f>AwayAvgs!A40</f>
        <v>MIKE MCGANN</v>
      </c>
      <c r="L39" s="19">
        <f>AwayAvgs!AT40</f>
        <v>118</v>
      </c>
      <c r="M39" s="19">
        <f>AwayAvgs!AU40</f>
        <v>31</v>
      </c>
      <c r="N39" s="19" t="s">
        <v>43</v>
      </c>
      <c r="O39" s="32">
        <f>AwayAvgs!AW40</f>
        <v>42</v>
      </c>
    </row>
    <row r="40" spans="2:15" x14ac:dyDescent="0.3">
      <c r="B40" s="31" t="str">
        <f>AwayAvgs!A8</f>
        <v>CHRIS SACCHETTI</v>
      </c>
      <c r="C40" s="19">
        <f>AwayAvgs!AT8</f>
        <v>125</v>
      </c>
      <c r="D40" s="19">
        <f>AwayAvgs!AU8</f>
        <v>17</v>
      </c>
      <c r="E40" s="19" t="str">
        <f>AwayAvgs!AV8</f>
        <v>/</v>
      </c>
      <c r="F40" s="19">
        <f>AwayAvgs!AW8</f>
        <v>45</v>
      </c>
      <c r="K40" s="31" t="str">
        <f>AwayAvgs!A41</f>
        <v>MARK SMITH</v>
      </c>
      <c r="L40" s="19">
        <f>AwayAvgs!AT41</f>
        <v>118</v>
      </c>
      <c r="M40" s="19">
        <f>AwayAvgs!AU41</f>
        <v>21</v>
      </c>
      <c r="N40" s="19" t="s">
        <v>43</v>
      </c>
      <c r="O40" s="32">
        <f>AwayAvgs!AW41</f>
        <v>42</v>
      </c>
    </row>
    <row r="41" spans="2:15" x14ac:dyDescent="0.3">
      <c r="B41" s="31" t="str">
        <f>AwayAvgs!A9</f>
        <v>DAVE CHESTERCOVE</v>
      </c>
      <c r="C41" s="19">
        <f>AwayAvgs!AT9</f>
        <v>125</v>
      </c>
      <c r="D41" s="19">
        <f>AwayAvgs!AU9</f>
        <v>9</v>
      </c>
      <c r="E41" s="19" t="str">
        <f>AwayAvgs!AV9</f>
        <v>/</v>
      </c>
      <c r="F41" s="19">
        <f>AwayAvgs!AW9</f>
        <v>42</v>
      </c>
      <c r="K41" s="31" t="str">
        <f>AwayAvgs!A42</f>
        <v>ED TRINGALE</v>
      </c>
      <c r="L41" s="19">
        <f>AwayAvgs!AT42</f>
        <v>118</v>
      </c>
      <c r="M41" s="19">
        <f>AwayAvgs!AU42</f>
        <v>22</v>
      </c>
      <c r="N41" s="19" t="s">
        <v>43</v>
      </c>
      <c r="O41" s="32">
        <f>AwayAvgs!AW42</f>
        <v>45</v>
      </c>
    </row>
    <row r="42" spans="2:15" x14ac:dyDescent="0.3">
      <c r="B42" s="31" t="str">
        <f>AwayAvgs!A10</f>
        <v>DAVE BARBER</v>
      </c>
      <c r="C42" s="19">
        <f>AwayAvgs!AT10</f>
        <v>125</v>
      </c>
      <c r="D42" s="19">
        <f>AwayAvgs!AU10</f>
        <v>9</v>
      </c>
      <c r="E42" s="19" t="str">
        <f>AwayAvgs!AV10</f>
        <v>/</v>
      </c>
      <c r="F42" s="19">
        <f>AwayAvgs!AW10</f>
        <v>45</v>
      </c>
      <c r="K42" s="31" t="str">
        <f>AwayAvgs!A43</f>
        <v>DAN LASKO</v>
      </c>
      <c r="L42" s="19">
        <f>AwayAvgs!AT43</f>
        <v>118</v>
      </c>
      <c r="M42" s="19">
        <f>AwayAvgs!AU43</f>
        <v>20</v>
      </c>
      <c r="N42" s="19" t="s">
        <v>43</v>
      </c>
      <c r="O42" s="32">
        <f>AwayAvgs!AW43</f>
        <v>45</v>
      </c>
    </row>
    <row r="43" spans="2:15" x14ac:dyDescent="0.3">
      <c r="B43" s="31" t="str">
        <f>AwayAvgs!A11</f>
        <v>SKIP EASTERBROOKS</v>
      </c>
      <c r="C43" s="19">
        <f>AwayAvgs!AT11</f>
        <v>124</v>
      </c>
      <c r="D43" s="19">
        <f>AwayAvgs!AU11</f>
        <v>41</v>
      </c>
      <c r="E43" s="19" t="str">
        <f>AwayAvgs!AV11</f>
        <v>/</v>
      </c>
      <c r="F43" s="19">
        <f>AwayAvgs!AW11</f>
        <v>42</v>
      </c>
      <c r="K43" s="31" t="str">
        <f>AwayAvgs!A44</f>
        <v>KEITH BEAUPRE</v>
      </c>
      <c r="L43" s="19">
        <f>AwayAvgs!AT44</f>
        <v>118</v>
      </c>
      <c r="M43" s="19">
        <f>AwayAvgs!AU44</f>
        <v>15</v>
      </c>
      <c r="N43" s="19" t="s">
        <v>43</v>
      </c>
      <c r="O43" s="32">
        <f>AwayAvgs!AW44</f>
        <v>45</v>
      </c>
    </row>
    <row r="44" spans="2:15" x14ac:dyDescent="0.3">
      <c r="B44" s="31" t="str">
        <f>AwayAvgs!A12</f>
        <v>ED WOODSIDE</v>
      </c>
      <c r="C44" s="19">
        <f>AwayAvgs!AT12</f>
        <v>124</v>
      </c>
      <c r="D44" s="19">
        <f>AwayAvgs!AU12</f>
        <v>36</v>
      </c>
      <c r="E44" s="19" t="str">
        <f>AwayAvgs!AV12</f>
        <v>/</v>
      </c>
      <c r="F44" s="19">
        <f>AwayAvgs!AW12</f>
        <v>45</v>
      </c>
      <c r="K44" s="31" t="str">
        <f>AwayAvgs!A45</f>
        <v>DAN CHOUINARD</v>
      </c>
      <c r="L44" s="19">
        <f>AwayAvgs!AT45</f>
        <v>118</v>
      </c>
      <c r="M44" s="19">
        <f>AwayAvgs!AU45</f>
        <v>1</v>
      </c>
      <c r="N44" s="19" t="s">
        <v>43</v>
      </c>
      <c r="O44" s="32">
        <f>AwayAvgs!AW45</f>
        <v>27</v>
      </c>
    </row>
    <row r="45" spans="2:15" x14ac:dyDescent="0.3">
      <c r="B45" s="31" t="str">
        <f>AwayAvgs!A13</f>
        <v>MARK GREGORY</v>
      </c>
      <c r="C45" s="19">
        <f>AwayAvgs!AT13</f>
        <v>124</v>
      </c>
      <c r="D45" s="19">
        <f>AwayAvgs!AU13</f>
        <v>27</v>
      </c>
      <c r="E45" s="19" t="str">
        <f>AwayAvgs!AV13</f>
        <v>/</v>
      </c>
      <c r="F45" s="19">
        <f>AwayAvgs!AW13</f>
        <v>45</v>
      </c>
      <c r="K45" s="31" t="str">
        <f>AwayAvgs!A46</f>
        <v>FRANK DELUCA</v>
      </c>
      <c r="L45" s="19">
        <f>AwayAvgs!AT46</f>
        <v>117</v>
      </c>
      <c r="M45" s="19">
        <f>AwayAvgs!AU46</f>
        <v>18</v>
      </c>
      <c r="N45" s="19" t="s">
        <v>43</v>
      </c>
      <c r="O45" s="32">
        <f>AwayAvgs!AW46</f>
        <v>30</v>
      </c>
    </row>
    <row r="46" spans="2:15" x14ac:dyDescent="0.3">
      <c r="B46" s="31" t="str">
        <f>AwayAvgs!A14</f>
        <v>JOE SMITH</v>
      </c>
      <c r="C46" s="19">
        <f>AwayAvgs!AT14</f>
        <v>124</v>
      </c>
      <c r="D46" s="19">
        <f>AwayAvgs!AU14</f>
        <v>22</v>
      </c>
      <c r="E46" s="19" t="str">
        <f>AwayAvgs!AV14</f>
        <v>/</v>
      </c>
      <c r="F46" s="19">
        <f>AwayAvgs!AW14</f>
        <v>45</v>
      </c>
      <c r="K46" s="31" t="str">
        <f>AwayAvgs!A47</f>
        <v>NICK NORCROSS</v>
      </c>
      <c r="L46" s="19">
        <f>AwayAvgs!AT47</f>
        <v>117</v>
      </c>
      <c r="M46" s="19">
        <f>AwayAvgs!AU47</f>
        <v>23</v>
      </c>
      <c r="N46" s="19" t="s">
        <v>43</v>
      </c>
      <c r="O46" s="32">
        <f>AwayAvgs!AW47</f>
        <v>42</v>
      </c>
    </row>
    <row r="47" spans="2:15" x14ac:dyDescent="0.3">
      <c r="B47" s="31" t="str">
        <f>AwayAvgs!A15</f>
        <v>CHRIS BOISVERT</v>
      </c>
      <c r="C47" s="19">
        <f>AwayAvgs!AT15</f>
        <v>122</v>
      </c>
      <c r="D47" s="19">
        <f>AwayAvgs!AU15</f>
        <v>28</v>
      </c>
      <c r="E47" s="19" t="str">
        <f>AwayAvgs!AV15</f>
        <v>/</v>
      </c>
      <c r="F47" s="19">
        <f>AwayAvgs!AW15</f>
        <v>39</v>
      </c>
      <c r="K47" s="31" t="str">
        <f>AwayAvgs!A48</f>
        <v>JOHN STARNER</v>
      </c>
      <c r="L47" s="19">
        <f>AwayAvgs!AT48</f>
        <v>117</v>
      </c>
      <c r="M47" s="19">
        <f>AwayAvgs!AU48</f>
        <v>1</v>
      </c>
      <c r="N47" s="19" t="s">
        <v>43</v>
      </c>
      <c r="O47" s="32">
        <f>AwayAvgs!AW48</f>
        <v>45</v>
      </c>
    </row>
    <row r="48" spans="2:15" x14ac:dyDescent="0.3">
      <c r="B48" s="31" t="str">
        <f>AwayAvgs!A16</f>
        <v>MARK STRANGIO</v>
      </c>
      <c r="C48" s="19">
        <f>AwayAvgs!AT16</f>
        <v>122</v>
      </c>
      <c r="D48" s="19">
        <f>AwayAvgs!AU16</f>
        <v>28</v>
      </c>
      <c r="E48" s="19" t="str">
        <f>AwayAvgs!AV16</f>
        <v>/</v>
      </c>
      <c r="F48" s="19">
        <f>AwayAvgs!AW16</f>
        <v>45</v>
      </c>
      <c r="K48" s="31" t="str">
        <f>AwayAvgs!A49</f>
        <v>ERIC PELLETIER</v>
      </c>
      <c r="L48" s="19">
        <f>AwayAvgs!AT49</f>
        <v>116</v>
      </c>
      <c r="M48" s="19">
        <f>AwayAvgs!AU49</f>
        <v>42</v>
      </c>
      <c r="N48" s="19" t="s">
        <v>43</v>
      </c>
      <c r="O48" s="32">
        <f>AwayAvgs!AW49</f>
        <v>45</v>
      </c>
    </row>
    <row r="49" spans="2:15" x14ac:dyDescent="0.3">
      <c r="B49" s="31" t="str">
        <f>AwayAvgs!A17</f>
        <v>MARK RICCI</v>
      </c>
      <c r="C49" s="19">
        <f>AwayAvgs!AT17</f>
        <v>122</v>
      </c>
      <c r="D49" s="19">
        <f>AwayAvgs!AU17</f>
        <v>9</v>
      </c>
      <c r="E49" s="19" t="str">
        <f>AwayAvgs!AV17</f>
        <v>/</v>
      </c>
      <c r="F49" s="19">
        <f>AwayAvgs!AW17</f>
        <v>45</v>
      </c>
      <c r="K49" s="31" t="str">
        <f>AwayAvgs!A50</f>
        <v>JAY SHINER</v>
      </c>
      <c r="L49" s="19">
        <f>AwayAvgs!AT50</f>
        <v>116</v>
      </c>
      <c r="M49" s="19">
        <f>AwayAvgs!AU50</f>
        <v>24</v>
      </c>
      <c r="N49" s="19" t="s">
        <v>43</v>
      </c>
      <c r="O49" s="32">
        <f>AwayAvgs!AW50</f>
        <v>42</v>
      </c>
    </row>
    <row r="50" spans="2:15" x14ac:dyDescent="0.3">
      <c r="B50" s="31" t="str">
        <f>AwayAvgs!A18</f>
        <v>CRAIG HOLBROOK</v>
      </c>
      <c r="C50" s="19">
        <f>AwayAvgs!AT18</f>
        <v>122</v>
      </c>
      <c r="D50" s="19">
        <f>AwayAvgs!AU18</f>
        <v>5</v>
      </c>
      <c r="E50" s="19" t="str">
        <f>AwayAvgs!AV18</f>
        <v>/</v>
      </c>
      <c r="F50" s="19">
        <f>AwayAvgs!AW18</f>
        <v>42</v>
      </c>
      <c r="K50" s="31" t="str">
        <f>AwayAvgs!A51</f>
        <v>STEVE LACH</v>
      </c>
      <c r="L50" s="19">
        <f>AwayAvgs!AT51</f>
        <v>116</v>
      </c>
      <c r="M50" s="19">
        <f>AwayAvgs!AU51</f>
        <v>22</v>
      </c>
      <c r="N50" s="19" t="s">
        <v>43</v>
      </c>
      <c r="O50" s="32">
        <f>AwayAvgs!AW51</f>
        <v>42</v>
      </c>
    </row>
    <row r="51" spans="2:15" x14ac:dyDescent="0.3">
      <c r="B51" s="31" t="str">
        <f>AwayAvgs!A19</f>
        <v>PETER PEREIRA</v>
      </c>
      <c r="C51" s="19">
        <f>AwayAvgs!AT19</f>
        <v>122</v>
      </c>
      <c r="D51" s="19">
        <f>AwayAvgs!AU19</f>
        <v>2</v>
      </c>
      <c r="E51" s="19" t="str">
        <f>AwayAvgs!AV19</f>
        <v>/</v>
      </c>
      <c r="F51" s="19">
        <f>AwayAvgs!AW19</f>
        <v>42</v>
      </c>
      <c r="K51" s="31" t="str">
        <f>AwayAvgs!A52</f>
        <v>RICH LIMONE</v>
      </c>
      <c r="L51" s="19">
        <f>AwayAvgs!AT52</f>
        <v>116</v>
      </c>
      <c r="M51" s="19">
        <f>AwayAvgs!AU52</f>
        <v>13</v>
      </c>
      <c r="N51" s="19" t="s">
        <v>43</v>
      </c>
      <c r="O51" s="32">
        <f>AwayAvgs!AW52</f>
        <v>42</v>
      </c>
    </row>
    <row r="52" spans="2:15" x14ac:dyDescent="0.3">
      <c r="B52" s="31" t="str">
        <f>AwayAvgs!A20</f>
        <v>JIM AYOTTE</v>
      </c>
      <c r="C52" s="19">
        <f>AwayAvgs!AT20</f>
        <v>121</v>
      </c>
      <c r="D52" s="19">
        <f>AwayAvgs!AU20</f>
        <v>39</v>
      </c>
      <c r="E52" s="19" t="str">
        <f>AwayAvgs!AV20</f>
        <v>/</v>
      </c>
      <c r="F52" s="19">
        <f>AwayAvgs!AW20</f>
        <v>42</v>
      </c>
      <c r="K52" s="31" t="str">
        <f>AwayAvgs!A53</f>
        <v>DAVE MALLAHAN</v>
      </c>
      <c r="L52" s="19">
        <f>AwayAvgs!AT53</f>
        <v>116</v>
      </c>
      <c r="M52" s="19">
        <f>AwayAvgs!AU53</f>
        <v>4</v>
      </c>
      <c r="N52" s="19" t="s">
        <v>43</v>
      </c>
      <c r="O52" s="32">
        <f>AwayAvgs!AW53</f>
        <v>42</v>
      </c>
    </row>
    <row r="53" spans="2:15" x14ac:dyDescent="0.3">
      <c r="B53" s="31" t="str">
        <f>AwayAvgs!A21</f>
        <v>PETER CRAWFORD</v>
      </c>
      <c r="C53" s="19">
        <f>AwayAvgs!AT21</f>
        <v>121</v>
      </c>
      <c r="D53" s="19">
        <f>AwayAvgs!AU21</f>
        <v>38</v>
      </c>
      <c r="E53" s="19" t="str">
        <f>AwayAvgs!AV21</f>
        <v>/</v>
      </c>
      <c r="F53" s="19">
        <f>AwayAvgs!AW21</f>
        <v>42</v>
      </c>
      <c r="K53" s="31" t="str">
        <f>AwayAvgs!A54</f>
        <v>LARRY DOUCETTE</v>
      </c>
      <c r="L53" s="19">
        <f>AwayAvgs!AT54</f>
        <v>115</v>
      </c>
      <c r="M53" s="19">
        <f>AwayAvgs!AU54</f>
        <v>42</v>
      </c>
      <c r="N53" s="19" t="s">
        <v>43</v>
      </c>
      <c r="O53" s="32">
        <f>AwayAvgs!AW54</f>
        <v>45</v>
      </c>
    </row>
    <row r="54" spans="2:15" x14ac:dyDescent="0.3">
      <c r="B54" s="31" t="str">
        <f>AwayAvgs!A22</f>
        <v>DAVE RICHARDS</v>
      </c>
      <c r="C54" s="19">
        <f>AwayAvgs!AT22</f>
        <v>121</v>
      </c>
      <c r="D54" s="19">
        <f>AwayAvgs!AU22</f>
        <v>31</v>
      </c>
      <c r="E54" s="19" t="str">
        <f>AwayAvgs!AV22</f>
        <v>/</v>
      </c>
      <c r="F54" s="19">
        <f>AwayAvgs!AW22</f>
        <v>39</v>
      </c>
      <c r="K54" s="31" t="str">
        <f>AwayAvgs!A55</f>
        <v>JIMMY KEEFE</v>
      </c>
      <c r="L54" s="19">
        <f>AwayAvgs!AT55</f>
        <v>115</v>
      </c>
      <c r="M54" s="19">
        <f>AwayAvgs!AU55</f>
        <v>39</v>
      </c>
      <c r="N54" s="19" t="s">
        <v>43</v>
      </c>
      <c r="O54" s="32">
        <f>AwayAvgs!AW55</f>
        <v>45</v>
      </c>
    </row>
    <row r="55" spans="2:15" x14ac:dyDescent="0.3">
      <c r="B55" s="31" t="str">
        <f>AwayAvgs!A23</f>
        <v>KEVIN PAGINGTON</v>
      </c>
      <c r="C55" s="19">
        <f>AwayAvgs!AT23</f>
        <v>121</v>
      </c>
      <c r="D55" s="19">
        <f>AwayAvgs!AU23</f>
        <v>32</v>
      </c>
      <c r="E55" s="19" t="str">
        <f>AwayAvgs!AV23</f>
        <v>/</v>
      </c>
      <c r="F55" s="19">
        <f>AwayAvgs!AW23</f>
        <v>45</v>
      </c>
      <c r="K55" s="31" t="str">
        <f>AwayAvgs!A56</f>
        <v>SAL COGNATA</v>
      </c>
      <c r="L55" s="19">
        <f>AwayAvgs!AT56</f>
        <v>115</v>
      </c>
      <c r="M55" s="19">
        <f>AwayAvgs!AU56</f>
        <v>29</v>
      </c>
      <c r="N55" s="19" t="s">
        <v>43</v>
      </c>
      <c r="O55" s="32">
        <f>AwayAvgs!AW56</f>
        <v>42</v>
      </c>
    </row>
    <row r="56" spans="2:15" x14ac:dyDescent="0.3">
      <c r="B56" s="31" t="str">
        <f>AwayAvgs!A24</f>
        <v>TJ DEPIETRO</v>
      </c>
      <c r="C56" s="19">
        <f>AwayAvgs!AT24</f>
        <v>121</v>
      </c>
      <c r="D56" s="19">
        <f>AwayAvgs!AU24</f>
        <v>12</v>
      </c>
      <c r="E56" s="19" t="str">
        <f>AwayAvgs!AV24</f>
        <v>/</v>
      </c>
      <c r="F56" s="19">
        <f>AwayAvgs!AW24</f>
        <v>18</v>
      </c>
      <c r="K56" s="31" t="str">
        <f>AwayAvgs!A57</f>
        <v>JUSTIN SCALI</v>
      </c>
      <c r="L56" s="19">
        <f>AwayAvgs!AT57</f>
        <v>115</v>
      </c>
      <c r="M56" s="19">
        <f>AwayAvgs!AU57</f>
        <v>14</v>
      </c>
      <c r="N56" s="19" t="s">
        <v>43</v>
      </c>
      <c r="O56" s="32">
        <f>AwayAvgs!AW57</f>
        <v>45</v>
      </c>
    </row>
    <row r="57" spans="2:15" x14ac:dyDescent="0.3">
      <c r="B57" s="31" t="str">
        <f>AwayAvgs!A25</f>
        <v>DEREK LEFFLER</v>
      </c>
      <c r="C57" s="19">
        <f>AwayAvgs!AT25</f>
        <v>121</v>
      </c>
      <c r="D57" s="19">
        <f>AwayAvgs!AU25</f>
        <v>21</v>
      </c>
      <c r="E57" s="19" t="str">
        <f>AwayAvgs!AV25</f>
        <v>/</v>
      </c>
      <c r="F57" s="19">
        <f>AwayAvgs!AW25</f>
        <v>39</v>
      </c>
      <c r="G57" s="409"/>
      <c r="K57" s="31" t="str">
        <f>AwayAvgs!A58</f>
        <v>RYAN LEHR</v>
      </c>
      <c r="L57" s="19">
        <f>AwayAvgs!AT58</f>
        <v>114</v>
      </c>
      <c r="M57" s="19">
        <f>AwayAvgs!AU58</f>
        <v>39</v>
      </c>
      <c r="N57" s="19" t="s">
        <v>43</v>
      </c>
      <c r="O57" s="32">
        <f>AwayAvgs!AW58</f>
        <v>45</v>
      </c>
    </row>
    <row r="58" spans="2:15" x14ac:dyDescent="0.3">
      <c r="B58" s="31" t="str">
        <f>AwayAvgs!A26</f>
        <v>MIKE MORGAN</v>
      </c>
      <c r="C58" s="19">
        <f>AwayAvgs!AT26</f>
        <v>121</v>
      </c>
      <c r="D58" s="19">
        <f>AwayAvgs!AU26</f>
        <v>18</v>
      </c>
      <c r="E58" s="19" t="str">
        <f>AwayAvgs!AV26</f>
        <v>/</v>
      </c>
      <c r="F58" s="19">
        <f>AwayAvgs!AW26</f>
        <v>45</v>
      </c>
      <c r="G58" s="409"/>
      <c r="K58" s="31" t="str">
        <f>AwayAvgs!A59</f>
        <v>PAUL PIGGOT</v>
      </c>
      <c r="L58" s="19">
        <f>AwayAvgs!AT59</f>
        <v>114</v>
      </c>
      <c r="M58" s="19">
        <f>AwayAvgs!AU59</f>
        <v>34</v>
      </c>
      <c r="N58" s="19" t="s">
        <v>43</v>
      </c>
      <c r="O58" s="32">
        <f>AwayAvgs!AW59</f>
        <v>45</v>
      </c>
    </row>
    <row r="59" spans="2:15" x14ac:dyDescent="0.3">
      <c r="B59" s="31" t="str">
        <f>AwayAvgs!A27</f>
        <v>CHRIS CAPOZZI</v>
      </c>
      <c r="C59" s="19">
        <f>AwayAvgs!AT27</f>
        <v>121</v>
      </c>
      <c r="D59" s="19">
        <f>AwayAvgs!AU27</f>
        <v>0</v>
      </c>
      <c r="E59" s="19" t="str">
        <f>AwayAvgs!AV27</f>
        <v>/</v>
      </c>
      <c r="F59" s="19">
        <f>AwayAvgs!AW27</f>
        <v>45</v>
      </c>
      <c r="G59" s="409"/>
      <c r="K59" s="31" t="str">
        <f>AwayAvgs!A60</f>
        <v>BRIAN FOURNIER</v>
      </c>
      <c r="L59" s="19">
        <f>AwayAvgs!AT60</f>
        <v>114</v>
      </c>
      <c r="M59" s="19">
        <f>AwayAvgs!AU60</f>
        <v>33</v>
      </c>
      <c r="N59" s="19" t="s">
        <v>43</v>
      </c>
      <c r="O59" s="32">
        <f>AwayAvgs!AW60</f>
        <v>45</v>
      </c>
    </row>
    <row r="60" spans="2:15" x14ac:dyDescent="0.3">
      <c r="B60" s="31" t="str">
        <f>AwayAvgs!A28</f>
        <v>RAY DOW</v>
      </c>
      <c r="C60" s="19">
        <f>AwayAvgs!AT28</f>
        <v>120</v>
      </c>
      <c r="D60" s="19">
        <f>AwayAvgs!AU28</f>
        <v>17</v>
      </c>
      <c r="E60" s="19" t="str">
        <f>AwayAvgs!AV28</f>
        <v>/</v>
      </c>
      <c r="F60" s="19">
        <f>AwayAvgs!AW28</f>
        <v>21</v>
      </c>
      <c r="G60" s="409"/>
      <c r="K60" s="31" t="str">
        <f>AwayAvgs!A61</f>
        <v>DENNIS NUZZO</v>
      </c>
      <c r="L60" s="19">
        <f>AwayAvgs!AT61</f>
        <v>114</v>
      </c>
      <c r="M60" s="19">
        <f>AwayAvgs!AU61</f>
        <v>25</v>
      </c>
      <c r="N60" s="19" t="s">
        <v>43</v>
      </c>
      <c r="O60" s="32">
        <f>AwayAvgs!AW61</f>
        <v>42</v>
      </c>
    </row>
    <row r="61" spans="2:15" x14ac:dyDescent="0.3">
      <c r="B61" s="31" t="str">
        <f>AwayAvgs!A29</f>
        <v>HAWK HALAS</v>
      </c>
      <c r="C61" s="19">
        <f>AwayAvgs!AT29</f>
        <v>120</v>
      </c>
      <c r="D61" s="19">
        <f>AwayAvgs!AU29</f>
        <v>32</v>
      </c>
      <c r="E61" s="19" t="str">
        <f>AwayAvgs!AV29</f>
        <v>/</v>
      </c>
      <c r="F61" s="19">
        <f>AwayAvgs!AW29</f>
        <v>45</v>
      </c>
      <c r="K61" s="31" t="str">
        <f>AwayAvgs!A62</f>
        <v>MIKE CUCCIA</v>
      </c>
      <c r="L61" s="19">
        <f>AwayAvgs!AT62</f>
        <v>114</v>
      </c>
      <c r="M61" s="19">
        <f>AwayAvgs!AU62</f>
        <v>25</v>
      </c>
      <c r="N61" s="19" t="s">
        <v>43</v>
      </c>
      <c r="O61" s="32">
        <f>AwayAvgs!AW62</f>
        <v>45</v>
      </c>
    </row>
    <row r="62" spans="2:15" ht="17.25" customHeight="1" x14ac:dyDescent="0.3">
      <c r="B62" s="31" t="str">
        <f>AwayAvgs!A30</f>
        <v>DAVE DUPUIS</v>
      </c>
      <c r="C62" s="19">
        <f>AwayAvgs!AT30</f>
        <v>120</v>
      </c>
      <c r="D62" s="19">
        <f>AwayAvgs!AU30</f>
        <v>32</v>
      </c>
      <c r="E62" s="19" t="str">
        <f>AwayAvgs!AV30</f>
        <v>/</v>
      </c>
      <c r="F62" s="19">
        <f>AwayAvgs!AW30</f>
        <v>45</v>
      </c>
      <c r="H62" s="182"/>
      <c r="I62" s="23"/>
      <c r="K62" s="31" t="str">
        <f>AwayAvgs!A63</f>
        <v>BRIAN ALLARD</v>
      </c>
      <c r="L62" s="19">
        <f>AwayAvgs!AT63</f>
        <v>114</v>
      </c>
      <c r="M62" s="19">
        <f>AwayAvgs!AU63</f>
        <v>4</v>
      </c>
      <c r="N62" s="19" t="s">
        <v>43</v>
      </c>
      <c r="O62" s="32">
        <f>AwayAvgs!AW63</f>
        <v>45</v>
      </c>
    </row>
    <row r="63" spans="2:15" x14ac:dyDescent="0.3">
      <c r="B63" s="31" t="str">
        <f>AwayAvgs!A31</f>
        <v>SHAWN MCKINLEY</v>
      </c>
      <c r="C63" s="19">
        <f>AwayAvgs!AT31</f>
        <v>120</v>
      </c>
      <c r="D63" s="19">
        <f>AwayAvgs!AU31</f>
        <v>29</v>
      </c>
      <c r="E63" s="19" t="str">
        <f>AwayAvgs!AV31</f>
        <v>/</v>
      </c>
      <c r="F63" s="19">
        <f>AwayAvgs!AW31</f>
        <v>42</v>
      </c>
      <c r="H63" s="182"/>
      <c r="I63" s="23"/>
      <c r="K63" s="31" t="str">
        <f>AwayAvgs!A64</f>
        <v>JEFF WALSH</v>
      </c>
      <c r="L63" s="19">
        <f>AwayAvgs!AT64</f>
        <v>114</v>
      </c>
      <c r="M63" s="19">
        <f>AwayAvgs!AU64</f>
        <v>3</v>
      </c>
      <c r="N63" s="19" t="s">
        <v>43</v>
      </c>
      <c r="O63" s="32">
        <f>AwayAvgs!AW64</f>
        <v>45</v>
      </c>
    </row>
    <row r="64" spans="2:15" ht="17.25" customHeight="1" x14ac:dyDescent="0.3">
      <c r="B64" s="31" t="str">
        <f>AwayAvgs!A32</f>
        <v>TONY PASTORE</v>
      </c>
      <c r="C64" s="19">
        <f>AwayAvgs!AT32</f>
        <v>120</v>
      </c>
      <c r="D64" s="19">
        <f>AwayAvgs!AU32</f>
        <v>22</v>
      </c>
      <c r="E64" s="19" t="str">
        <f>AwayAvgs!AV32</f>
        <v>/</v>
      </c>
      <c r="F64" s="19">
        <f>AwayAvgs!AW32</f>
        <v>33</v>
      </c>
      <c r="H64" s="182"/>
      <c r="K64" s="31" t="str">
        <f>AwayAvgs!A65</f>
        <v>ARTY GENDREAU</v>
      </c>
      <c r="L64" s="19">
        <f>AwayAvgs!AT65</f>
        <v>114</v>
      </c>
      <c r="M64" s="19">
        <f>AwayAvgs!AU65</f>
        <v>0</v>
      </c>
      <c r="N64" s="19" t="s">
        <v>43</v>
      </c>
      <c r="O64" s="32">
        <f>AwayAvgs!AW65</f>
        <v>36</v>
      </c>
    </row>
    <row r="65" spans="2:15" x14ac:dyDescent="0.3">
      <c r="B65" s="31" t="str">
        <f>AwayAvgs!A33</f>
        <v>DAN GAUTHIER</v>
      </c>
      <c r="C65" s="19">
        <f>AwayAvgs!AT33</f>
        <v>120</v>
      </c>
      <c r="D65" s="19">
        <f>AwayAvgs!AU33</f>
        <v>26</v>
      </c>
      <c r="E65" s="19" t="str">
        <f>AwayAvgs!AV33</f>
        <v>/</v>
      </c>
      <c r="F65" s="19">
        <f>AwayAvgs!AW33</f>
        <v>42</v>
      </c>
      <c r="H65" s="182"/>
      <c r="K65" s="31" t="str">
        <f>AwayAvgs!A66</f>
        <v>NORM PELLETIER</v>
      </c>
      <c r="L65" s="19">
        <f>AwayAvgs!AT66</f>
        <v>113</v>
      </c>
      <c r="M65" s="19">
        <f>AwayAvgs!AU66</f>
        <v>28</v>
      </c>
      <c r="N65" s="19" t="s">
        <v>43</v>
      </c>
      <c r="O65" s="32">
        <f>AwayAvgs!AW66</f>
        <v>39</v>
      </c>
    </row>
    <row r="66" spans="2:15" x14ac:dyDescent="0.3">
      <c r="B66" s="31" t="str">
        <f>AwayAvgs!A34</f>
        <v>JOHN ZAPPI</v>
      </c>
      <c r="C66" s="19">
        <f>AwayAvgs!AT34</f>
        <v>120</v>
      </c>
      <c r="D66" s="19">
        <f>AwayAvgs!AU34</f>
        <v>16</v>
      </c>
      <c r="E66" s="19" t="str">
        <f>AwayAvgs!AV34</f>
        <v>/</v>
      </c>
      <c r="F66" s="19">
        <f>AwayAvgs!AW34</f>
        <v>33</v>
      </c>
      <c r="K66" s="31" t="str">
        <f>AwayAvgs!A67</f>
        <v>MIKE REGAL</v>
      </c>
      <c r="L66" s="19">
        <f>AwayAvgs!AT67</f>
        <v>113</v>
      </c>
      <c r="M66" s="19">
        <f>AwayAvgs!AU67</f>
        <v>28</v>
      </c>
      <c r="N66" s="19" t="s">
        <v>43</v>
      </c>
      <c r="O66" s="32">
        <f>AwayAvgs!AW67</f>
        <v>45</v>
      </c>
    </row>
    <row r="67" spans="2:15" x14ac:dyDescent="0.3">
      <c r="K67" s="31" t="str">
        <f>AwayAvgs!A68</f>
        <v>CHRIS POWERS</v>
      </c>
      <c r="L67" s="19">
        <f>AwayAvgs!AT68</f>
        <v>112</v>
      </c>
      <c r="M67" s="19">
        <f>AwayAvgs!AU68</f>
        <v>24</v>
      </c>
      <c r="N67" s="19" t="s">
        <v>43</v>
      </c>
      <c r="O67" s="32">
        <f>AwayAvgs!AW68</f>
        <v>42</v>
      </c>
    </row>
    <row r="68" spans="2:15" x14ac:dyDescent="0.3">
      <c r="K68" s="31" t="str">
        <f>AwayAvgs!A69</f>
        <v>RICH MORAN</v>
      </c>
      <c r="L68" s="19">
        <f>AwayAvgs!AT69</f>
        <v>112</v>
      </c>
      <c r="M68" s="19">
        <f>AwayAvgs!AU69</f>
        <v>18</v>
      </c>
      <c r="N68" s="19" t="s">
        <v>43</v>
      </c>
      <c r="O68" s="32">
        <f>AwayAvgs!AW69</f>
        <v>36</v>
      </c>
    </row>
    <row r="69" spans="2:15" x14ac:dyDescent="0.3">
      <c r="K69" s="31" t="str">
        <f>AwayAvgs!A70</f>
        <v>GENE GALLAGHER</v>
      </c>
      <c r="L69" s="19">
        <f>AwayAvgs!AT70</f>
        <v>109</v>
      </c>
      <c r="M69" s="19">
        <f>AwayAvgs!AU70</f>
        <v>25</v>
      </c>
      <c r="N69" s="19" t="s">
        <v>43</v>
      </c>
      <c r="O69" s="32">
        <f>AwayAvgs!AW70</f>
        <v>45</v>
      </c>
    </row>
    <row r="70" spans="2:15" x14ac:dyDescent="0.3">
      <c r="K70" s="31" t="str">
        <f>AwayAvgs!A71</f>
        <v>BOB BROWN</v>
      </c>
      <c r="L70" s="19">
        <f>AwayAvgs!AT71</f>
        <v>100</v>
      </c>
      <c r="M70" s="19">
        <f>AwayAvgs!AU71</f>
        <v>9</v>
      </c>
      <c r="N70" s="19" t="s">
        <v>43</v>
      </c>
      <c r="O70" s="32">
        <f>AwayAvgs!AW71</f>
        <v>32</v>
      </c>
    </row>
  </sheetData>
  <mergeCells count="3">
    <mergeCell ref="B2:F2"/>
    <mergeCell ref="M26:O26"/>
    <mergeCell ref="D18:J19"/>
  </mergeCells>
  <phoneticPr fontId="53" type="noConversion"/>
  <printOptions horizontalCentered="1"/>
  <pageMargins left="0.45" right="0.19" top="0.57999999999999996" bottom="0.57999999999999996" header="0.3" footer="0.23"/>
  <pageSetup scale="59" orientation="portrait" r:id="rId1"/>
  <headerFooter>
    <oddHeader xml:space="preserve">&amp;C&amp;"Segoe UI,Bold"&amp;14Massachusetts Men's Pro League&amp;12
&amp;"Segoe UI,Regular" March 1, 2013&amp;"Segoe UI,Bold"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4" customFormat="1" ht="18" customHeight="1" x14ac:dyDescent="0.4">
      <c r="A1" s="199" t="s">
        <v>209</v>
      </c>
      <c r="B1" s="200"/>
      <c r="C1" s="200"/>
      <c r="D1" s="200"/>
      <c r="E1" s="201"/>
      <c r="F1" s="202"/>
      <c r="G1" s="199" t="s">
        <v>206</v>
      </c>
      <c r="H1" s="203"/>
      <c r="I1" s="203"/>
      <c r="J1" s="203"/>
      <c r="K1" s="201"/>
    </row>
    <row r="2" spans="1:11" s="158" customFormat="1" ht="18" customHeight="1" x14ac:dyDescent="0.2">
      <c r="A2" s="155" t="s">
        <v>387</v>
      </c>
      <c r="B2" s="156">
        <v>131</v>
      </c>
      <c r="C2" s="156">
        <v>141</v>
      </c>
      <c r="D2" s="156">
        <v>105</v>
      </c>
      <c r="E2" s="164">
        <f t="shared" ref="E2:E7" si="0">SUM(B2:D2)</f>
        <v>377</v>
      </c>
      <c r="F2" s="157"/>
      <c r="G2" s="155" t="s">
        <v>523</v>
      </c>
      <c r="H2" s="156">
        <v>119</v>
      </c>
      <c r="I2" s="156">
        <v>120</v>
      </c>
      <c r="J2" s="156">
        <v>128</v>
      </c>
      <c r="K2" s="161">
        <f t="shared" ref="K2:K7" si="1">SUM(H2:J2)</f>
        <v>367</v>
      </c>
    </row>
    <row r="3" spans="1:11" s="158" customFormat="1" ht="18" customHeight="1" x14ac:dyDescent="0.2">
      <c r="A3" s="155" t="s">
        <v>386</v>
      </c>
      <c r="B3" s="156">
        <v>110</v>
      </c>
      <c r="C3" s="156">
        <v>146</v>
      </c>
      <c r="D3" s="156">
        <v>109</v>
      </c>
      <c r="E3" s="164">
        <f t="shared" si="0"/>
        <v>365</v>
      </c>
      <c r="F3" s="157"/>
      <c r="G3" s="155" t="s">
        <v>431</v>
      </c>
      <c r="H3" s="156">
        <v>123</v>
      </c>
      <c r="I3" s="156">
        <v>117</v>
      </c>
      <c r="J3" s="156">
        <v>146</v>
      </c>
      <c r="K3" s="161">
        <f t="shared" si="1"/>
        <v>386</v>
      </c>
    </row>
    <row r="4" spans="1:11" s="158" customFormat="1" ht="18" customHeight="1" x14ac:dyDescent="0.2">
      <c r="A4" s="155" t="s">
        <v>389</v>
      </c>
      <c r="B4" s="156">
        <v>132</v>
      </c>
      <c r="C4" s="156">
        <v>132</v>
      </c>
      <c r="D4" s="156">
        <v>133</v>
      </c>
      <c r="E4" s="164">
        <f t="shared" si="0"/>
        <v>397</v>
      </c>
      <c r="F4" s="157"/>
      <c r="G4" s="155" t="s">
        <v>430</v>
      </c>
      <c r="H4" s="156">
        <v>106</v>
      </c>
      <c r="I4" s="156">
        <v>130</v>
      </c>
      <c r="J4" s="156">
        <v>122</v>
      </c>
      <c r="K4" s="161">
        <f t="shared" si="1"/>
        <v>358</v>
      </c>
    </row>
    <row r="5" spans="1:11" s="158" customFormat="1" ht="18" customHeight="1" x14ac:dyDescent="0.2">
      <c r="A5" s="155" t="s">
        <v>385</v>
      </c>
      <c r="B5" s="156">
        <v>124</v>
      </c>
      <c r="C5" s="156">
        <v>114</v>
      </c>
      <c r="D5" s="156">
        <v>121</v>
      </c>
      <c r="E5" s="164">
        <f t="shared" si="0"/>
        <v>359</v>
      </c>
      <c r="F5" s="157"/>
      <c r="G5" s="155" t="s">
        <v>453</v>
      </c>
      <c r="H5" s="156">
        <v>152</v>
      </c>
      <c r="I5" s="156">
        <v>138</v>
      </c>
      <c r="J5" s="156">
        <v>125</v>
      </c>
      <c r="K5" s="161">
        <f t="shared" si="1"/>
        <v>415</v>
      </c>
    </row>
    <row r="6" spans="1:11" s="158" customFormat="1" ht="18" customHeight="1" x14ac:dyDescent="0.2">
      <c r="A6" s="155" t="s">
        <v>388</v>
      </c>
      <c r="B6" s="156">
        <v>139</v>
      </c>
      <c r="C6" s="156">
        <v>123</v>
      </c>
      <c r="D6" s="156">
        <v>153</v>
      </c>
      <c r="E6" s="164">
        <f t="shared" si="0"/>
        <v>415</v>
      </c>
      <c r="F6" s="157"/>
      <c r="G6" s="155" t="s">
        <v>432</v>
      </c>
      <c r="H6" s="156">
        <v>117</v>
      </c>
      <c r="I6" s="156">
        <v>121</v>
      </c>
      <c r="J6" s="156">
        <v>105</v>
      </c>
      <c r="K6" s="161">
        <f t="shared" si="1"/>
        <v>343</v>
      </c>
    </row>
    <row r="7" spans="1:11" s="163" customFormat="1" ht="18" customHeight="1" x14ac:dyDescent="0.2">
      <c r="A7" s="159" t="s">
        <v>378</v>
      </c>
      <c r="B7" s="207">
        <f>SUM(B2:B6)</f>
        <v>636</v>
      </c>
      <c r="C7" s="207">
        <f>SUM(C2:C6)</f>
        <v>656</v>
      </c>
      <c r="D7" s="160">
        <f>SUM(D2:D6)</f>
        <v>621</v>
      </c>
      <c r="E7" s="206">
        <f t="shared" si="0"/>
        <v>1913</v>
      </c>
      <c r="F7" s="162"/>
      <c r="G7" s="159" t="s">
        <v>379</v>
      </c>
      <c r="H7" s="161">
        <f>SUM(H2:H6)</f>
        <v>617</v>
      </c>
      <c r="I7" s="161">
        <f>SUM(I2:I6)</f>
        <v>626</v>
      </c>
      <c r="J7" s="206">
        <f>SUM(J2:J6)</f>
        <v>626</v>
      </c>
      <c r="K7" s="161">
        <f t="shared" si="1"/>
        <v>1869</v>
      </c>
    </row>
    <row r="8" spans="1:11" s="204" customFormat="1" ht="18" customHeight="1" x14ac:dyDescent="0.4">
      <c r="A8" s="199" t="s">
        <v>230</v>
      </c>
      <c r="B8" s="200"/>
      <c r="C8" s="200"/>
      <c r="D8" s="200"/>
      <c r="E8" s="201"/>
      <c r="F8" s="202"/>
      <c r="G8" s="199" t="s">
        <v>201</v>
      </c>
      <c r="H8" s="203"/>
      <c r="I8" s="203"/>
      <c r="J8" s="203"/>
      <c r="K8" s="201"/>
    </row>
    <row r="9" spans="1:11" s="158" customFormat="1" ht="18" customHeight="1" x14ac:dyDescent="0.2">
      <c r="A9" s="155" t="s">
        <v>448</v>
      </c>
      <c r="B9" s="156">
        <v>98</v>
      </c>
      <c r="C9" s="156">
        <v>117</v>
      </c>
      <c r="D9" s="156">
        <v>108</v>
      </c>
      <c r="E9" s="164">
        <f t="shared" ref="E9:E14" si="2">SUM(B9:D9)</f>
        <v>323</v>
      </c>
      <c r="F9" s="157"/>
      <c r="G9" s="155" t="s">
        <v>395</v>
      </c>
      <c r="H9" s="156">
        <v>127</v>
      </c>
      <c r="I9" s="156">
        <v>112</v>
      </c>
      <c r="J9" s="156">
        <v>136</v>
      </c>
      <c r="K9" s="161">
        <f t="shared" ref="K9:K14" si="3">SUM(H9:J9)</f>
        <v>375</v>
      </c>
    </row>
    <row r="10" spans="1:11" s="158" customFormat="1" ht="18" customHeight="1" x14ac:dyDescent="0.2">
      <c r="A10" s="155" t="s">
        <v>384</v>
      </c>
      <c r="B10" s="156">
        <v>142</v>
      </c>
      <c r="C10" s="156">
        <v>126</v>
      </c>
      <c r="D10" s="156">
        <v>157</v>
      </c>
      <c r="E10" s="164">
        <f t="shared" si="2"/>
        <v>425</v>
      </c>
      <c r="F10" s="157"/>
      <c r="G10" s="155" t="s">
        <v>396</v>
      </c>
      <c r="H10" s="156">
        <v>118</v>
      </c>
      <c r="I10" s="156">
        <v>110</v>
      </c>
      <c r="J10" s="156">
        <v>150</v>
      </c>
      <c r="K10" s="161">
        <f t="shared" si="3"/>
        <v>378</v>
      </c>
    </row>
    <row r="11" spans="1:11" s="158" customFormat="1" ht="18" customHeight="1" x14ac:dyDescent="0.2">
      <c r="A11" s="155" t="s">
        <v>381</v>
      </c>
      <c r="B11" s="156">
        <v>96</v>
      </c>
      <c r="C11" s="156">
        <v>118</v>
      </c>
      <c r="D11" s="156">
        <v>115</v>
      </c>
      <c r="E11" s="164">
        <f t="shared" si="2"/>
        <v>329</v>
      </c>
      <c r="F11" s="157"/>
      <c r="G11" s="155" t="s">
        <v>460</v>
      </c>
      <c r="H11" s="156">
        <v>125</v>
      </c>
      <c r="I11" s="156">
        <v>111</v>
      </c>
      <c r="J11" s="156">
        <v>116</v>
      </c>
      <c r="K11" s="161">
        <f t="shared" si="3"/>
        <v>352</v>
      </c>
    </row>
    <row r="12" spans="1:11" s="158" customFormat="1" ht="18" customHeight="1" x14ac:dyDescent="0.2">
      <c r="A12" s="155" t="s">
        <v>383</v>
      </c>
      <c r="B12" s="156">
        <v>101</v>
      </c>
      <c r="C12" s="156">
        <v>102</v>
      </c>
      <c r="D12" s="156">
        <v>123</v>
      </c>
      <c r="E12" s="164">
        <f t="shared" si="2"/>
        <v>326</v>
      </c>
      <c r="F12" s="157"/>
      <c r="G12" s="155" t="s">
        <v>398</v>
      </c>
      <c r="H12" s="156">
        <v>135</v>
      </c>
      <c r="I12" s="156">
        <v>110</v>
      </c>
      <c r="J12" s="156">
        <v>120</v>
      </c>
      <c r="K12" s="161">
        <f t="shared" si="3"/>
        <v>365</v>
      </c>
    </row>
    <row r="13" spans="1:11" s="158" customFormat="1" ht="18" customHeight="1" x14ac:dyDescent="0.2">
      <c r="A13" s="155" t="s">
        <v>382</v>
      </c>
      <c r="B13" s="156">
        <v>119</v>
      </c>
      <c r="C13" s="156">
        <v>124</v>
      </c>
      <c r="D13" s="156">
        <v>122</v>
      </c>
      <c r="E13" s="164">
        <f t="shared" si="2"/>
        <v>365</v>
      </c>
      <c r="F13" s="157"/>
      <c r="G13" s="155" t="s">
        <v>399</v>
      </c>
      <c r="H13" s="156">
        <v>103</v>
      </c>
      <c r="I13" s="156">
        <v>131</v>
      </c>
      <c r="J13" s="156">
        <v>120</v>
      </c>
      <c r="K13" s="161">
        <f t="shared" si="3"/>
        <v>354</v>
      </c>
    </row>
    <row r="14" spans="1:11" s="163" customFormat="1" ht="18" customHeight="1" x14ac:dyDescent="0.2">
      <c r="A14" s="159" t="s">
        <v>379</v>
      </c>
      <c r="B14" s="160">
        <f>SUM(B9:B13)</f>
        <v>556</v>
      </c>
      <c r="C14" s="207">
        <f>SUM(C9:C13)</f>
        <v>587</v>
      </c>
      <c r="D14" s="160">
        <f>SUM(D9:D13)</f>
        <v>625</v>
      </c>
      <c r="E14" s="161">
        <f t="shared" si="2"/>
        <v>1768</v>
      </c>
      <c r="F14" s="162"/>
      <c r="G14" s="159" t="s">
        <v>378</v>
      </c>
      <c r="H14" s="206">
        <f>SUM(H9:H13)</f>
        <v>608</v>
      </c>
      <c r="I14" s="161">
        <f>SUM(I9:I13)</f>
        <v>574</v>
      </c>
      <c r="J14" s="206">
        <f>SUM(J9:J13)</f>
        <v>642</v>
      </c>
      <c r="K14" s="206">
        <f t="shared" si="3"/>
        <v>1824</v>
      </c>
    </row>
    <row r="15" spans="1:11" s="204" customFormat="1" ht="18" customHeight="1" x14ac:dyDescent="0.4">
      <c r="A15" s="199" t="s">
        <v>203</v>
      </c>
      <c r="B15" s="200"/>
      <c r="C15" s="200"/>
      <c r="D15" s="200"/>
      <c r="E15" s="201"/>
      <c r="F15" s="202"/>
      <c r="G15" s="199" t="s">
        <v>207</v>
      </c>
      <c r="H15" s="203"/>
      <c r="I15" s="203"/>
      <c r="J15" s="203"/>
      <c r="K15" s="201"/>
    </row>
    <row r="16" spans="1:11" s="158" customFormat="1" ht="18" customHeight="1" x14ac:dyDescent="0.2">
      <c r="A16" s="155" t="s">
        <v>420</v>
      </c>
      <c r="B16" s="156">
        <v>118</v>
      </c>
      <c r="C16" s="156">
        <v>108</v>
      </c>
      <c r="D16" s="156">
        <v>149</v>
      </c>
      <c r="E16" s="164">
        <f t="shared" ref="E16:E21" si="4">SUM(B16:D16)</f>
        <v>375</v>
      </c>
      <c r="F16" s="157"/>
      <c r="G16" s="155" t="s">
        <v>413</v>
      </c>
      <c r="H16" s="156">
        <v>117</v>
      </c>
      <c r="I16" s="156">
        <v>118</v>
      </c>
      <c r="J16" s="156">
        <v>109</v>
      </c>
      <c r="K16" s="161">
        <f t="shared" ref="K16:K21" si="5">SUM(H16:J16)</f>
        <v>344</v>
      </c>
    </row>
    <row r="17" spans="1:11" s="158" customFormat="1" ht="18" customHeight="1" x14ac:dyDescent="0.2">
      <c r="A17" s="155" t="s">
        <v>419</v>
      </c>
      <c r="B17" s="156">
        <v>130</v>
      </c>
      <c r="C17" s="156">
        <v>141</v>
      </c>
      <c r="D17" s="156">
        <v>115</v>
      </c>
      <c r="E17" s="164">
        <f t="shared" si="4"/>
        <v>386</v>
      </c>
      <c r="F17" s="157"/>
      <c r="G17" s="155" t="s">
        <v>496</v>
      </c>
      <c r="H17" s="156">
        <v>79</v>
      </c>
      <c r="I17" s="156">
        <v>114</v>
      </c>
      <c r="J17" s="156">
        <v>109</v>
      </c>
      <c r="K17" s="161">
        <f t="shared" si="5"/>
        <v>302</v>
      </c>
    </row>
    <row r="18" spans="1:11" s="158" customFormat="1" ht="18" customHeight="1" x14ac:dyDescent="0.2">
      <c r="A18" s="155" t="s">
        <v>418</v>
      </c>
      <c r="B18" s="156">
        <v>116</v>
      </c>
      <c r="C18" s="156">
        <v>134</v>
      </c>
      <c r="D18" s="156">
        <v>140</v>
      </c>
      <c r="E18" s="164">
        <f t="shared" si="4"/>
        <v>390</v>
      </c>
      <c r="F18" s="157"/>
      <c r="G18" s="155" t="s">
        <v>414</v>
      </c>
      <c r="H18" s="156">
        <v>92</v>
      </c>
      <c r="I18" s="156">
        <v>115</v>
      </c>
      <c r="J18" s="156">
        <v>104</v>
      </c>
      <c r="K18" s="161">
        <f t="shared" si="5"/>
        <v>311</v>
      </c>
    </row>
    <row r="19" spans="1:11" s="158" customFormat="1" ht="18" customHeight="1" x14ac:dyDescent="0.2">
      <c r="A19" s="155" t="s">
        <v>470</v>
      </c>
      <c r="B19" s="156">
        <v>140</v>
      </c>
      <c r="C19" s="156">
        <v>115</v>
      </c>
      <c r="D19" s="156">
        <v>132</v>
      </c>
      <c r="E19" s="164">
        <f t="shared" si="4"/>
        <v>387</v>
      </c>
      <c r="F19" s="157"/>
      <c r="G19" s="155" t="s">
        <v>415</v>
      </c>
      <c r="H19" s="156">
        <v>106</v>
      </c>
      <c r="I19" s="156">
        <v>123</v>
      </c>
      <c r="J19" s="156">
        <v>99</v>
      </c>
      <c r="K19" s="161">
        <f t="shared" si="5"/>
        <v>328</v>
      </c>
    </row>
    <row r="20" spans="1:11" s="158" customFormat="1" ht="18" customHeight="1" x14ac:dyDescent="0.2">
      <c r="A20" s="155" t="s">
        <v>421</v>
      </c>
      <c r="B20" s="156">
        <v>123</v>
      </c>
      <c r="C20" s="156">
        <v>115</v>
      </c>
      <c r="D20" s="156">
        <v>109</v>
      </c>
      <c r="E20" s="164">
        <f t="shared" si="4"/>
        <v>347</v>
      </c>
      <c r="F20" s="157"/>
      <c r="G20" s="155" t="s">
        <v>498</v>
      </c>
      <c r="H20" s="156">
        <v>89</v>
      </c>
      <c r="I20" s="156">
        <v>114</v>
      </c>
      <c r="J20" s="156">
        <v>163</v>
      </c>
      <c r="K20" s="161">
        <f t="shared" si="5"/>
        <v>366</v>
      </c>
    </row>
    <row r="21" spans="1:11" s="163" customFormat="1" ht="18" customHeight="1" x14ac:dyDescent="0.2">
      <c r="A21" s="159" t="s">
        <v>400</v>
      </c>
      <c r="B21" s="207">
        <f>SUM(B16:B20)</f>
        <v>627</v>
      </c>
      <c r="C21" s="207">
        <f>SUM(C16:C20)</f>
        <v>613</v>
      </c>
      <c r="D21" s="207">
        <f>SUM(D16:D20)</f>
        <v>645</v>
      </c>
      <c r="E21" s="206">
        <f t="shared" si="4"/>
        <v>1885</v>
      </c>
      <c r="F21" s="162"/>
      <c r="G21" s="159" t="s">
        <v>401</v>
      </c>
      <c r="H21" s="161">
        <f>SUM(H16:H20)</f>
        <v>483</v>
      </c>
      <c r="I21" s="161">
        <f>SUM(I16:I20)</f>
        <v>584</v>
      </c>
      <c r="J21" s="161">
        <f>SUM(J16:J20)</f>
        <v>584</v>
      </c>
      <c r="K21" s="161">
        <f t="shared" si="5"/>
        <v>1651</v>
      </c>
    </row>
    <row r="22" spans="1:11" s="204" customFormat="1" ht="18" customHeight="1" x14ac:dyDescent="0.4">
      <c r="A22" s="205" t="s">
        <v>205</v>
      </c>
      <c r="B22" s="203"/>
      <c r="C22" s="203"/>
      <c r="D22" s="203"/>
      <c r="E22" s="201"/>
      <c r="F22" s="202"/>
      <c r="G22" s="205" t="s">
        <v>200</v>
      </c>
      <c r="H22" s="203"/>
      <c r="I22" s="203"/>
      <c r="J22" s="203"/>
      <c r="K22" s="201"/>
    </row>
    <row r="23" spans="1:11" s="158" customFormat="1" ht="18" customHeight="1" x14ac:dyDescent="0.2">
      <c r="A23" s="155" t="s">
        <v>451</v>
      </c>
      <c r="B23" s="156">
        <v>110</v>
      </c>
      <c r="C23" s="156">
        <v>111</v>
      </c>
      <c r="D23" s="156">
        <v>106</v>
      </c>
      <c r="E23" s="161">
        <f t="shared" ref="E23:E28" si="6">SUM(B23:D23)</f>
        <v>327</v>
      </c>
      <c r="F23" s="157"/>
      <c r="G23" s="155" t="s">
        <v>407</v>
      </c>
      <c r="H23" s="156">
        <v>129</v>
      </c>
      <c r="I23" s="156">
        <v>120</v>
      </c>
      <c r="J23" s="156">
        <v>113</v>
      </c>
      <c r="K23" s="161">
        <f t="shared" ref="K23:K28" si="7">SUM(H23:J23)</f>
        <v>362</v>
      </c>
    </row>
    <row r="24" spans="1:11" s="158" customFormat="1" ht="18" customHeight="1" x14ac:dyDescent="0.2">
      <c r="A24" s="155" t="s">
        <v>423</v>
      </c>
      <c r="B24" s="156">
        <v>119</v>
      </c>
      <c r="C24" s="156">
        <v>121</v>
      </c>
      <c r="D24" s="156">
        <v>113</v>
      </c>
      <c r="E24" s="161">
        <f t="shared" si="6"/>
        <v>353</v>
      </c>
      <c r="F24" s="157"/>
      <c r="G24" s="155" t="s">
        <v>408</v>
      </c>
      <c r="H24" s="156">
        <v>115</v>
      </c>
      <c r="I24" s="156">
        <v>130</v>
      </c>
      <c r="J24" s="156">
        <v>119</v>
      </c>
      <c r="K24" s="161">
        <f t="shared" si="7"/>
        <v>364</v>
      </c>
    </row>
    <row r="25" spans="1:11" s="158" customFormat="1" ht="18" customHeight="1" x14ac:dyDescent="0.2">
      <c r="A25" s="155" t="s">
        <v>459</v>
      </c>
      <c r="B25" s="156">
        <v>128</v>
      </c>
      <c r="C25" s="156">
        <v>137</v>
      </c>
      <c r="D25" s="156">
        <v>111</v>
      </c>
      <c r="E25" s="161">
        <f t="shared" si="6"/>
        <v>376</v>
      </c>
      <c r="F25" s="157"/>
      <c r="G25" s="155" t="s">
        <v>409</v>
      </c>
      <c r="H25" s="156">
        <v>126</v>
      </c>
      <c r="I25" s="156">
        <v>154</v>
      </c>
      <c r="J25" s="156">
        <v>162</v>
      </c>
      <c r="K25" s="161">
        <f t="shared" si="7"/>
        <v>442</v>
      </c>
    </row>
    <row r="26" spans="1:11" s="158" customFormat="1" ht="18" customHeight="1" x14ac:dyDescent="0.2">
      <c r="A26" s="155" t="s">
        <v>427</v>
      </c>
      <c r="B26" s="156">
        <v>120</v>
      </c>
      <c r="C26" s="156">
        <v>101</v>
      </c>
      <c r="D26" s="156">
        <v>119</v>
      </c>
      <c r="E26" s="161">
        <f t="shared" si="6"/>
        <v>340</v>
      </c>
      <c r="F26" s="157"/>
      <c r="G26" s="155" t="s">
        <v>410</v>
      </c>
      <c r="H26" s="156">
        <v>141</v>
      </c>
      <c r="I26" s="156">
        <v>117</v>
      </c>
      <c r="J26" s="156">
        <v>118</v>
      </c>
      <c r="K26" s="161">
        <f t="shared" si="7"/>
        <v>376</v>
      </c>
    </row>
    <row r="27" spans="1:11" s="158" customFormat="1" ht="18" customHeight="1" x14ac:dyDescent="0.2">
      <c r="A27" s="155" t="s">
        <v>426</v>
      </c>
      <c r="B27" s="156">
        <v>122</v>
      </c>
      <c r="C27" s="156">
        <v>153</v>
      </c>
      <c r="D27" s="156">
        <v>108</v>
      </c>
      <c r="E27" s="161">
        <f t="shared" si="6"/>
        <v>383</v>
      </c>
      <c r="F27" s="157"/>
      <c r="G27" s="155" t="s">
        <v>411</v>
      </c>
      <c r="H27" s="156">
        <v>100</v>
      </c>
      <c r="I27" s="156">
        <v>104</v>
      </c>
      <c r="J27" s="156">
        <v>107</v>
      </c>
      <c r="K27" s="161">
        <f t="shared" si="7"/>
        <v>311</v>
      </c>
    </row>
    <row r="28" spans="1:11" s="163" customFormat="1" ht="18" customHeight="1" x14ac:dyDescent="0.2">
      <c r="A28" s="159" t="s">
        <v>401</v>
      </c>
      <c r="B28" s="161">
        <f>SUM(B23:B27)</f>
        <v>599</v>
      </c>
      <c r="C28" s="161">
        <f>SUM(C23:C27)</f>
        <v>623</v>
      </c>
      <c r="D28" s="161">
        <f>SUM(D23:D27)</f>
        <v>557</v>
      </c>
      <c r="E28" s="161">
        <f t="shared" si="6"/>
        <v>1779</v>
      </c>
      <c r="F28" s="162"/>
      <c r="G28" s="159" t="s">
        <v>400</v>
      </c>
      <c r="H28" s="206">
        <f>SUM(H23:H27)</f>
        <v>611</v>
      </c>
      <c r="I28" s="206">
        <f>SUM(I23:I27)</f>
        <v>625</v>
      </c>
      <c r="J28" s="206">
        <f>SUM(J23:J27)</f>
        <v>619</v>
      </c>
      <c r="K28" s="206">
        <f t="shared" si="7"/>
        <v>1855</v>
      </c>
    </row>
    <row r="29" spans="1:11" s="204" customFormat="1" ht="18" customHeight="1" x14ac:dyDescent="0.4">
      <c r="A29" s="205" t="s">
        <v>198</v>
      </c>
      <c r="B29" s="203"/>
      <c r="C29" s="203"/>
      <c r="D29" s="203"/>
      <c r="E29" s="201"/>
      <c r="F29" s="202"/>
      <c r="G29" s="205" t="s">
        <v>199</v>
      </c>
      <c r="H29" s="203"/>
      <c r="I29" s="203"/>
      <c r="J29" s="203"/>
      <c r="K29" s="201"/>
    </row>
    <row r="30" spans="1:11" s="158" customFormat="1" ht="18" customHeight="1" x14ac:dyDescent="0.2">
      <c r="A30" s="155" t="s">
        <v>402</v>
      </c>
      <c r="B30" s="156">
        <v>93</v>
      </c>
      <c r="C30" s="156">
        <v>128</v>
      </c>
      <c r="D30" s="156">
        <v>106</v>
      </c>
      <c r="E30" s="161">
        <f t="shared" ref="E30:E35" si="8">SUM(B30:D30)</f>
        <v>327</v>
      </c>
      <c r="F30" s="157"/>
      <c r="G30" s="155" t="s">
        <v>438</v>
      </c>
      <c r="H30" s="156">
        <v>123</v>
      </c>
      <c r="I30" s="156">
        <v>111</v>
      </c>
      <c r="J30" s="156">
        <v>133</v>
      </c>
      <c r="K30" s="161">
        <f t="shared" ref="K30:K35" si="9">SUM(H30:J30)</f>
        <v>367</v>
      </c>
    </row>
    <row r="31" spans="1:11" s="158" customFormat="1" ht="18" customHeight="1" x14ac:dyDescent="0.2">
      <c r="A31" s="155" t="s">
        <v>403</v>
      </c>
      <c r="B31" s="156">
        <v>85</v>
      </c>
      <c r="C31" s="156">
        <v>109</v>
      </c>
      <c r="D31" s="156">
        <v>109</v>
      </c>
      <c r="E31" s="161">
        <f t="shared" si="8"/>
        <v>303</v>
      </c>
      <c r="F31" s="157"/>
      <c r="G31" s="155" t="s">
        <v>439</v>
      </c>
      <c r="H31" s="156">
        <v>130</v>
      </c>
      <c r="I31" s="156">
        <v>129</v>
      </c>
      <c r="J31" s="156">
        <v>98</v>
      </c>
      <c r="K31" s="161">
        <f t="shared" si="9"/>
        <v>357</v>
      </c>
    </row>
    <row r="32" spans="1:11" s="158" customFormat="1" ht="18" customHeight="1" x14ac:dyDescent="0.2">
      <c r="A32" s="155" t="s">
        <v>404</v>
      </c>
      <c r="B32" s="156">
        <v>108</v>
      </c>
      <c r="C32" s="156">
        <v>106</v>
      </c>
      <c r="D32" s="156">
        <v>121</v>
      </c>
      <c r="E32" s="161">
        <f t="shared" si="8"/>
        <v>335</v>
      </c>
      <c r="F32" s="157"/>
      <c r="G32" s="155" t="s">
        <v>440</v>
      </c>
      <c r="H32" s="156">
        <v>108</v>
      </c>
      <c r="I32" s="156">
        <v>108</v>
      </c>
      <c r="J32" s="156">
        <v>121</v>
      </c>
      <c r="K32" s="161">
        <f t="shared" si="9"/>
        <v>337</v>
      </c>
    </row>
    <row r="33" spans="1:11" s="158" customFormat="1" ht="18" customHeight="1" x14ac:dyDescent="0.2">
      <c r="A33" s="155" t="s">
        <v>405</v>
      </c>
      <c r="B33" s="156">
        <v>141</v>
      </c>
      <c r="C33" s="156">
        <v>117</v>
      </c>
      <c r="D33" s="156">
        <v>106</v>
      </c>
      <c r="E33" s="161">
        <f t="shared" si="8"/>
        <v>364</v>
      </c>
      <c r="F33" s="157"/>
      <c r="G33" s="155" t="s">
        <v>441</v>
      </c>
      <c r="H33" s="156">
        <v>97</v>
      </c>
      <c r="I33" s="156">
        <v>129</v>
      </c>
      <c r="J33" s="156">
        <v>128</v>
      </c>
      <c r="K33" s="161">
        <f t="shared" si="9"/>
        <v>354</v>
      </c>
    </row>
    <row r="34" spans="1:11" s="158" customFormat="1" ht="18" customHeight="1" x14ac:dyDescent="0.2">
      <c r="A34" s="155" t="s">
        <v>406</v>
      </c>
      <c r="B34" s="156">
        <v>125</v>
      </c>
      <c r="C34" s="156">
        <v>100</v>
      </c>
      <c r="D34" s="156">
        <v>113</v>
      </c>
      <c r="E34" s="161">
        <f t="shared" si="8"/>
        <v>338</v>
      </c>
      <c r="F34" s="157"/>
      <c r="G34" s="155" t="s">
        <v>442</v>
      </c>
      <c r="H34" s="156">
        <v>114</v>
      </c>
      <c r="I34" s="156">
        <v>135</v>
      </c>
      <c r="J34" s="156">
        <v>142</v>
      </c>
      <c r="K34" s="161">
        <f t="shared" si="9"/>
        <v>391</v>
      </c>
    </row>
    <row r="35" spans="1:11" s="163" customFormat="1" ht="18" customHeight="1" x14ac:dyDescent="0.2">
      <c r="A35" s="159" t="s">
        <v>401</v>
      </c>
      <c r="B35" s="161">
        <f>SUM(B30:B34)</f>
        <v>552</v>
      </c>
      <c r="C35" s="161">
        <f>SUM(C30:C34)</f>
        <v>560</v>
      </c>
      <c r="D35" s="161">
        <f>SUM(D30:D34)</f>
        <v>555</v>
      </c>
      <c r="E35" s="161">
        <f t="shared" si="8"/>
        <v>1667</v>
      </c>
      <c r="F35" s="162"/>
      <c r="G35" s="159" t="s">
        <v>400</v>
      </c>
      <c r="H35" s="206">
        <f>SUM(H30:H34)</f>
        <v>572</v>
      </c>
      <c r="I35" s="206">
        <f>SUM(I30:I34)</f>
        <v>612</v>
      </c>
      <c r="J35" s="206">
        <f>SUM(J30:J34)</f>
        <v>622</v>
      </c>
      <c r="K35" s="206">
        <f t="shared" si="9"/>
        <v>1806</v>
      </c>
    </row>
    <row r="36" spans="1:11" s="204" customFormat="1" ht="18" customHeight="1" x14ac:dyDescent="0.4">
      <c r="A36" s="205" t="s">
        <v>231</v>
      </c>
      <c r="B36" s="203"/>
      <c r="C36" s="203"/>
      <c r="D36" s="203"/>
      <c r="E36" s="201"/>
      <c r="F36" s="202"/>
      <c r="G36" s="205" t="s">
        <v>208</v>
      </c>
      <c r="H36" s="203"/>
      <c r="I36" s="203"/>
      <c r="J36" s="203"/>
      <c r="K36" s="201"/>
    </row>
    <row r="37" spans="1:11" s="158" customFormat="1" ht="18" customHeight="1" x14ac:dyDescent="0.2">
      <c r="A37" s="155" t="s">
        <v>394</v>
      </c>
      <c r="B37" s="156">
        <v>97</v>
      </c>
      <c r="C37" s="156">
        <v>127</v>
      </c>
      <c r="D37" s="156">
        <v>124</v>
      </c>
      <c r="E37" s="161">
        <f t="shared" ref="E37:E42" si="10">SUM(B37:D37)</f>
        <v>348</v>
      </c>
      <c r="F37" s="157"/>
      <c r="G37" s="155" t="s">
        <v>444</v>
      </c>
      <c r="H37" s="156">
        <v>97</v>
      </c>
      <c r="I37" s="156">
        <v>100</v>
      </c>
      <c r="J37" s="156">
        <v>134</v>
      </c>
      <c r="K37" s="161">
        <f t="shared" ref="K37:K42" si="11">SUM(H37:J37)</f>
        <v>331</v>
      </c>
    </row>
    <row r="38" spans="1:11" s="158" customFormat="1" ht="18" customHeight="1" x14ac:dyDescent="0.2">
      <c r="A38" s="155" t="s">
        <v>457</v>
      </c>
      <c r="B38" s="156">
        <v>86</v>
      </c>
      <c r="C38" s="156">
        <v>94</v>
      </c>
      <c r="D38" s="156">
        <v>123</v>
      </c>
      <c r="E38" s="161">
        <f t="shared" si="10"/>
        <v>303</v>
      </c>
      <c r="F38" s="157"/>
      <c r="G38" s="155" t="s">
        <v>446</v>
      </c>
      <c r="H38" s="156">
        <v>89</v>
      </c>
      <c r="I38" s="156">
        <v>132</v>
      </c>
      <c r="J38" s="156">
        <v>108</v>
      </c>
      <c r="K38" s="161">
        <f t="shared" si="11"/>
        <v>329</v>
      </c>
    </row>
    <row r="39" spans="1:11" s="158" customFormat="1" ht="18" customHeight="1" x14ac:dyDescent="0.2">
      <c r="A39" s="155" t="s">
        <v>392</v>
      </c>
      <c r="B39" s="156">
        <v>122</v>
      </c>
      <c r="C39" s="156">
        <v>99</v>
      </c>
      <c r="D39" s="156">
        <v>88</v>
      </c>
      <c r="E39" s="161">
        <f t="shared" si="10"/>
        <v>309</v>
      </c>
      <c r="F39" s="157"/>
      <c r="G39" s="155" t="s">
        <v>445</v>
      </c>
      <c r="H39" s="156">
        <v>104</v>
      </c>
      <c r="I39" s="156">
        <v>144</v>
      </c>
      <c r="J39" s="156">
        <v>123</v>
      </c>
      <c r="K39" s="161">
        <f t="shared" si="11"/>
        <v>371</v>
      </c>
    </row>
    <row r="40" spans="1:11" s="158" customFormat="1" ht="18" customHeight="1" x14ac:dyDescent="0.2">
      <c r="A40" s="155" t="s">
        <v>391</v>
      </c>
      <c r="B40" s="156">
        <v>101</v>
      </c>
      <c r="C40" s="156">
        <v>151</v>
      </c>
      <c r="D40" s="156">
        <v>106</v>
      </c>
      <c r="E40" s="161">
        <f t="shared" si="10"/>
        <v>358</v>
      </c>
      <c r="F40" s="157"/>
      <c r="G40" s="155" t="s">
        <v>447</v>
      </c>
      <c r="H40" s="156">
        <v>99</v>
      </c>
      <c r="I40" s="156">
        <v>116</v>
      </c>
      <c r="J40" s="156">
        <v>129</v>
      </c>
      <c r="K40" s="161">
        <f t="shared" si="11"/>
        <v>344</v>
      </c>
    </row>
    <row r="41" spans="1:11" s="158" customFormat="1" ht="18" customHeight="1" x14ac:dyDescent="0.2">
      <c r="A41" s="155" t="s">
        <v>390</v>
      </c>
      <c r="B41" s="156">
        <v>96</v>
      </c>
      <c r="C41" s="156">
        <v>102</v>
      </c>
      <c r="D41" s="156">
        <v>99</v>
      </c>
      <c r="E41" s="161">
        <f t="shared" si="10"/>
        <v>297</v>
      </c>
      <c r="F41" s="157"/>
      <c r="G41" s="155" t="s">
        <v>443</v>
      </c>
      <c r="H41" s="156">
        <v>117</v>
      </c>
      <c r="I41" s="156">
        <v>132</v>
      </c>
      <c r="J41" s="156">
        <v>107</v>
      </c>
      <c r="K41" s="161">
        <f t="shared" si="11"/>
        <v>356</v>
      </c>
    </row>
    <row r="42" spans="1:11" s="163" customFormat="1" ht="18" customHeight="1" x14ac:dyDescent="0.2">
      <c r="A42" s="159" t="s">
        <v>401</v>
      </c>
      <c r="B42" s="161">
        <f>SUM(B37:B41)</f>
        <v>502</v>
      </c>
      <c r="C42" s="161">
        <f>SUM(C37:C41)</f>
        <v>573</v>
      </c>
      <c r="D42" s="161">
        <f>SUM(D37:D41)</f>
        <v>540</v>
      </c>
      <c r="E42" s="161">
        <f t="shared" si="10"/>
        <v>1615</v>
      </c>
      <c r="F42" s="162"/>
      <c r="G42" s="159" t="s">
        <v>400</v>
      </c>
      <c r="H42" s="206">
        <f>SUM(H37:H41)</f>
        <v>506</v>
      </c>
      <c r="I42" s="206">
        <f>SUM(I37:I41)</f>
        <v>624</v>
      </c>
      <c r="J42" s="206">
        <f>SUM(J37:J41)</f>
        <v>601</v>
      </c>
      <c r="K42" s="206">
        <f t="shared" si="11"/>
        <v>1731</v>
      </c>
    </row>
    <row r="43" spans="1:11" s="204" customFormat="1" ht="18" customHeight="1" x14ac:dyDescent="0.4">
      <c r="A43" s="205" t="s">
        <v>204</v>
      </c>
      <c r="B43" s="203"/>
      <c r="C43" s="203"/>
      <c r="D43" s="203"/>
      <c r="E43" s="201"/>
      <c r="F43" s="202"/>
      <c r="G43" s="205" t="s">
        <v>202</v>
      </c>
      <c r="H43" s="203"/>
      <c r="I43" s="203"/>
      <c r="J43" s="203"/>
      <c r="K43" s="201"/>
    </row>
    <row r="44" spans="1:11" s="158" customFormat="1" ht="18" customHeight="1" x14ac:dyDescent="0.2">
      <c r="A44" s="155" t="s">
        <v>433</v>
      </c>
      <c r="B44" s="156">
        <v>120</v>
      </c>
      <c r="C44" s="156">
        <v>127</v>
      </c>
      <c r="D44" s="156">
        <v>120</v>
      </c>
      <c r="E44" s="161">
        <f t="shared" ref="E44:E49" si="12">SUM(B44:D44)</f>
        <v>367</v>
      </c>
      <c r="F44" s="157"/>
      <c r="G44" s="155" t="s">
        <v>373</v>
      </c>
      <c r="H44" s="156">
        <v>122</v>
      </c>
      <c r="I44" s="156">
        <v>130</v>
      </c>
      <c r="J44" s="156">
        <v>128</v>
      </c>
      <c r="K44" s="161">
        <f>SUM(H44:J44)</f>
        <v>380</v>
      </c>
    </row>
    <row r="45" spans="1:11" s="158" customFormat="1" ht="18" customHeight="1" x14ac:dyDescent="0.2">
      <c r="A45" s="155" t="s">
        <v>434</v>
      </c>
      <c r="B45" s="156">
        <v>142</v>
      </c>
      <c r="C45" s="156">
        <v>122</v>
      </c>
      <c r="D45" s="156">
        <v>116</v>
      </c>
      <c r="E45" s="161">
        <f t="shared" si="12"/>
        <v>380</v>
      </c>
      <c r="F45" s="157"/>
      <c r="G45" s="155" t="s">
        <v>374</v>
      </c>
      <c r="H45" s="156">
        <v>107</v>
      </c>
      <c r="I45" s="156">
        <v>102</v>
      </c>
      <c r="J45" s="156">
        <v>137</v>
      </c>
      <c r="K45" s="161">
        <f>SUM(H45:J45)</f>
        <v>346</v>
      </c>
    </row>
    <row r="46" spans="1:11" s="158" customFormat="1" ht="18" customHeight="1" x14ac:dyDescent="0.2">
      <c r="A46" s="155" t="s">
        <v>435</v>
      </c>
      <c r="B46" s="156">
        <v>109</v>
      </c>
      <c r="C46" s="156">
        <v>132</v>
      </c>
      <c r="D46" s="156">
        <v>107</v>
      </c>
      <c r="E46" s="161">
        <f t="shared" si="12"/>
        <v>348</v>
      </c>
      <c r="F46" s="157"/>
      <c r="G46" s="155" t="s">
        <v>375</v>
      </c>
      <c r="H46" s="156">
        <v>158</v>
      </c>
      <c r="I46" s="156">
        <v>125</v>
      </c>
      <c r="J46" s="156">
        <v>125</v>
      </c>
      <c r="K46" s="161">
        <f>SUM(H46:J46)</f>
        <v>408</v>
      </c>
    </row>
    <row r="47" spans="1:11" s="158" customFormat="1" ht="18" customHeight="1" x14ac:dyDescent="0.2">
      <c r="A47" s="155" t="s">
        <v>436</v>
      </c>
      <c r="B47" s="156">
        <v>120</v>
      </c>
      <c r="C47" s="156">
        <v>128</v>
      </c>
      <c r="D47" s="156">
        <v>109</v>
      </c>
      <c r="E47" s="161">
        <f t="shared" si="12"/>
        <v>357</v>
      </c>
      <c r="F47" s="157"/>
      <c r="G47" s="155" t="s">
        <v>376</v>
      </c>
      <c r="H47" s="156">
        <v>129</v>
      </c>
      <c r="I47" s="156">
        <v>116</v>
      </c>
      <c r="J47" s="156">
        <v>127</v>
      </c>
      <c r="K47" s="161">
        <f>SUM(H47:J47)</f>
        <v>372</v>
      </c>
    </row>
    <row r="48" spans="1:11" s="158" customFormat="1" ht="18" customHeight="1" x14ac:dyDescent="0.2">
      <c r="A48" s="155" t="s">
        <v>437</v>
      </c>
      <c r="B48" s="156">
        <v>119</v>
      </c>
      <c r="C48" s="156">
        <v>106</v>
      </c>
      <c r="D48" s="156">
        <v>138</v>
      </c>
      <c r="E48" s="161">
        <f t="shared" si="12"/>
        <v>363</v>
      </c>
      <c r="F48" s="157"/>
      <c r="G48" s="155" t="s">
        <v>377</v>
      </c>
      <c r="H48" s="156">
        <v>112</v>
      </c>
      <c r="I48" s="156">
        <v>101</v>
      </c>
      <c r="J48" s="156">
        <v>127</v>
      </c>
      <c r="K48" s="161">
        <f>SUM(H48:J48)</f>
        <v>340</v>
      </c>
    </row>
    <row r="49" spans="1:11" s="163" customFormat="1" ht="18" customHeight="1" x14ac:dyDescent="0.2">
      <c r="A49" s="159" t="s">
        <v>379</v>
      </c>
      <c r="B49" s="161">
        <f>SUM(B44:B48)</f>
        <v>610</v>
      </c>
      <c r="C49" s="206">
        <f>SUM(C44:C48)</f>
        <v>615</v>
      </c>
      <c r="D49" s="161">
        <f>SUM(D44:D48)</f>
        <v>590</v>
      </c>
      <c r="E49" s="161">
        <f t="shared" si="12"/>
        <v>1815</v>
      </c>
      <c r="F49" s="162"/>
      <c r="G49" s="159" t="s">
        <v>378</v>
      </c>
      <c r="H49" s="206">
        <f>SUM(H44:H48)</f>
        <v>628</v>
      </c>
      <c r="I49" s="161">
        <f>SUM(I44:I48)</f>
        <v>574</v>
      </c>
      <c r="J49" s="206">
        <f>SUM(J44:J48)</f>
        <v>644</v>
      </c>
      <c r="K49" s="206">
        <f>SUM(K44:K48)</f>
        <v>1846</v>
      </c>
    </row>
    <row r="50" spans="1:11" ht="18" customHeight="1" x14ac:dyDescent="0.35">
      <c r="A50" s="437" t="s">
        <v>13</v>
      </c>
      <c r="B50" s="438"/>
      <c r="C50" s="438"/>
      <c r="D50" s="438"/>
      <c r="E50" s="439"/>
      <c r="F50" s="154" t="s">
        <v>455</v>
      </c>
      <c r="G50" s="437" t="s">
        <v>14</v>
      </c>
      <c r="H50" s="438"/>
      <c r="I50" s="438"/>
      <c r="J50" s="438"/>
      <c r="K50" s="439"/>
    </row>
    <row r="51" spans="1:11" ht="18" customHeight="1" x14ac:dyDescent="0.35">
      <c r="A51" s="443">
        <v>41201</v>
      </c>
      <c r="B51" s="444"/>
      <c r="C51" s="444"/>
      <c r="D51" s="444"/>
      <c r="E51" s="445"/>
      <c r="F51" s="154"/>
      <c r="G51" s="443">
        <f>A51+7</f>
        <v>41208</v>
      </c>
      <c r="H51" s="444"/>
      <c r="I51" s="444"/>
      <c r="J51" s="444"/>
      <c r="K51" s="445"/>
    </row>
    <row r="52" spans="1:11" ht="18" customHeight="1" x14ac:dyDescent="0.3">
      <c r="A52" s="431" t="s">
        <v>516</v>
      </c>
      <c r="B52" s="432"/>
      <c r="C52" s="432"/>
      <c r="D52" s="432"/>
      <c r="E52" s="433"/>
      <c r="G52" s="431" t="s">
        <v>524</v>
      </c>
      <c r="H52" s="432"/>
      <c r="I52" s="432"/>
      <c r="J52" s="432"/>
      <c r="K52" s="433"/>
    </row>
    <row r="53" spans="1:11" ht="18" customHeight="1" x14ac:dyDescent="0.3">
      <c r="A53" s="431" t="s">
        <v>517</v>
      </c>
      <c r="B53" s="432"/>
      <c r="C53" s="432"/>
      <c r="D53" s="432"/>
      <c r="E53" s="433"/>
      <c r="G53" s="431" t="s">
        <v>525</v>
      </c>
      <c r="H53" s="432"/>
      <c r="I53" s="432"/>
      <c r="J53" s="432"/>
      <c r="K53" s="433"/>
    </row>
    <row r="54" spans="1:11" ht="18" customHeight="1" x14ac:dyDescent="0.3">
      <c r="A54" s="431" t="s">
        <v>518</v>
      </c>
      <c r="B54" s="432"/>
      <c r="C54" s="432"/>
      <c r="D54" s="432"/>
      <c r="E54" s="433"/>
      <c r="G54" s="431" t="s">
        <v>526</v>
      </c>
      <c r="H54" s="432"/>
      <c r="I54" s="432"/>
      <c r="J54" s="432"/>
      <c r="K54" s="433"/>
    </row>
    <row r="55" spans="1:11" ht="18" customHeight="1" x14ac:dyDescent="0.3">
      <c r="A55" s="431" t="s">
        <v>519</v>
      </c>
      <c r="B55" s="432"/>
      <c r="C55" s="432"/>
      <c r="D55" s="432"/>
      <c r="E55" s="433"/>
      <c r="G55" s="431" t="s">
        <v>527</v>
      </c>
      <c r="H55" s="432"/>
      <c r="I55" s="432"/>
      <c r="J55" s="432"/>
      <c r="K55" s="433"/>
    </row>
    <row r="56" spans="1:11" ht="18" customHeight="1" x14ac:dyDescent="0.3">
      <c r="A56" s="431" t="s">
        <v>520</v>
      </c>
      <c r="B56" s="432"/>
      <c r="C56" s="432"/>
      <c r="D56" s="432"/>
      <c r="E56" s="433"/>
      <c r="G56" s="431" t="s">
        <v>528</v>
      </c>
      <c r="H56" s="432"/>
      <c r="I56" s="432"/>
      <c r="J56" s="432"/>
      <c r="K56" s="433"/>
    </row>
    <row r="57" spans="1:11" ht="18" customHeight="1" x14ac:dyDescent="0.3">
      <c r="A57" s="431" t="s">
        <v>521</v>
      </c>
      <c r="B57" s="432"/>
      <c r="C57" s="432"/>
      <c r="D57" s="432"/>
      <c r="E57" s="433"/>
      <c r="G57" s="431" t="s">
        <v>529</v>
      </c>
      <c r="H57" s="432"/>
      <c r="I57" s="432"/>
      <c r="J57" s="432"/>
      <c r="K57" s="433"/>
    </row>
    <row r="58" spans="1:11" ht="18" customHeight="1" x14ac:dyDescent="0.3">
      <c r="A58" s="434" t="s">
        <v>522</v>
      </c>
      <c r="B58" s="435"/>
      <c r="C58" s="435"/>
      <c r="D58" s="435"/>
      <c r="E58" s="436"/>
      <c r="G58" s="434" t="s">
        <v>530</v>
      </c>
      <c r="H58" s="435"/>
      <c r="I58" s="435"/>
      <c r="J58" s="435"/>
      <c r="K58" s="436"/>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&amp;"Calibri,Regular"&amp;12October 12, 2012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6" workbookViewId="0">
      <selection activeCell="A61" sqref="A61"/>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4" customFormat="1" ht="18" customHeight="1" x14ac:dyDescent="0.4">
      <c r="A1" s="199" t="s">
        <v>208</v>
      </c>
      <c r="B1" s="200"/>
      <c r="C1" s="200"/>
      <c r="D1" s="200"/>
      <c r="E1" s="201"/>
      <c r="F1" s="202"/>
      <c r="G1" s="199" t="s">
        <v>204</v>
      </c>
      <c r="H1" s="203"/>
      <c r="I1" s="203"/>
      <c r="J1" s="203"/>
      <c r="K1" s="201"/>
    </row>
    <row r="2" spans="1:11" s="158" customFormat="1" ht="18" customHeight="1" x14ac:dyDescent="0.2">
      <c r="A2" s="155" t="s">
        <v>444</v>
      </c>
      <c r="B2" s="156">
        <v>101</v>
      </c>
      <c r="C2" s="156">
        <v>136</v>
      </c>
      <c r="D2" s="156">
        <v>116</v>
      </c>
      <c r="E2" s="164">
        <f t="shared" ref="E2:E7" si="0">SUM(B2:D2)</f>
        <v>353</v>
      </c>
      <c r="F2" s="157"/>
      <c r="G2" s="155" t="s">
        <v>433</v>
      </c>
      <c r="H2" s="156">
        <v>125</v>
      </c>
      <c r="I2" s="156">
        <v>129</v>
      </c>
      <c r="J2" s="156">
        <v>152</v>
      </c>
      <c r="K2" s="161">
        <f t="shared" ref="K2:K7" si="1">SUM(H2:J2)</f>
        <v>406</v>
      </c>
    </row>
    <row r="3" spans="1:11" s="158" customFormat="1" ht="18" customHeight="1" x14ac:dyDescent="0.2">
      <c r="A3" s="155" t="s">
        <v>446</v>
      </c>
      <c r="B3" s="156">
        <v>112</v>
      </c>
      <c r="C3" s="156">
        <v>124</v>
      </c>
      <c r="D3" s="156">
        <v>100</v>
      </c>
      <c r="E3" s="164">
        <f t="shared" si="0"/>
        <v>336</v>
      </c>
      <c r="F3" s="157"/>
      <c r="G3" s="155" t="s">
        <v>434</v>
      </c>
      <c r="H3" s="156">
        <v>125</v>
      </c>
      <c r="I3" s="156">
        <v>106</v>
      </c>
      <c r="J3" s="156">
        <v>176</v>
      </c>
      <c r="K3" s="161">
        <f t="shared" si="1"/>
        <v>407</v>
      </c>
    </row>
    <row r="4" spans="1:11" s="158" customFormat="1" ht="18" customHeight="1" x14ac:dyDescent="0.2">
      <c r="A4" s="155" t="s">
        <v>445</v>
      </c>
      <c r="B4" s="156">
        <v>132</v>
      </c>
      <c r="C4" s="156">
        <v>111</v>
      </c>
      <c r="D4" s="156">
        <v>91</v>
      </c>
      <c r="E4" s="164">
        <f t="shared" si="0"/>
        <v>334</v>
      </c>
      <c r="F4" s="157"/>
      <c r="G4" s="155" t="s">
        <v>435</v>
      </c>
      <c r="H4" s="156">
        <v>124</v>
      </c>
      <c r="I4" s="156">
        <v>118</v>
      </c>
      <c r="J4" s="156">
        <v>138</v>
      </c>
      <c r="K4" s="161">
        <f t="shared" si="1"/>
        <v>380</v>
      </c>
    </row>
    <row r="5" spans="1:11" s="158" customFormat="1" ht="18" customHeight="1" x14ac:dyDescent="0.2">
      <c r="A5" s="155" t="s">
        <v>447</v>
      </c>
      <c r="B5" s="156">
        <v>116</v>
      </c>
      <c r="C5" s="156">
        <v>103</v>
      </c>
      <c r="D5" s="156">
        <v>138</v>
      </c>
      <c r="E5" s="164">
        <f t="shared" si="0"/>
        <v>357</v>
      </c>
      <c r="F5" s="157"/>
      <c r="G5" s="155" t="s">
        <v>436</v>
      </c>
      <c r="H5" s="156">
        <v>119</v>
      </c>
      <c r="I5" s="156">
        <v>124</v>
      </c>
      <c r="J5" s="156">
        <v>108</v>
      </c>
      <c r="K5" s="161">
        <f t="shared" si="1"/>
        <v>351</v>
      </c>
    </row>
    <row r="6" spans="1:11" s="158" customFormat="1" ht="18" customHeight="1" x14ac:dyDescent="0.2">
      <c r="A6" s="155" t="s">
        <v>443</v>
      </c>
      <c r="B6" s="156">
        <v>132</v>
      </c>
      <c r="C6" s="156">
        <v>110</v>
      </c>
      <c r="D6" s="156">
        <v>103</v>
      </c>
      <c r="E6" s="164">
        <f t="shared" si="0"/>
        <v>345</v>
      </c>
      <c r="F6" s="157"/>
      <c r="G6" s="155" t="s">
        <v>437</v>
      </c>
      <c r="H6" s="156">
        <v>114</v>
      </c>
      <c r="I6" s="156">
        <v>108</v>
      </c>
      <c r="J6" s="156">
        <v>141</v>
      </c>
      <c r="K6" s="161">
        <f t="shared" si="1"/>
        <v>363</v>
      </c>
    </row>
    <row r="7" spans="1:11" s="163" customFormat="1" ht="18" customHeight="1" x14ac:dyDescent="0.2">
      <c r="A7" s="159" t="s">
        <v>401</v>
      </c>
      <c r="B7" s="160">
        <f>SUM(B2:B6)</f>
        <v>593</v>
      </c>
      <c r="C7" s="160">
        <f>SUM(C2:C6)</f>
        <v>584</v>
      </c>
      <c r="D7" s="160">
        <f>SUM(D2:D6)</f>
        <v>548</v>
      </c>
      <c r="E7" s="161">
        <f t="shared" si="0"/>
        <v>1725</v>
      </c>
      <c r="F7" s="162"/>
      <c r="G7" s="159" t="s">
        <v>400</v>
      </c>
      <c r="H7" s="206">
        <f>SUM(H2:H6)</f>
        <v>607</v>
      </c>
      <c r="I7" s="206">
        <f>SUM(I2:I6)</f>
        <v>585</v>
      </c>
      <c r="J7" s="206">
        <f>SUM(J2:J6)</f>
        <v>715</v>
      </c>
      <c r="K7" s="206">
        <f t="shared" si="1"/>
        <v>1907</v>
      </c>
    </row>
    <row r="8" spans="1:11" s="204" customFormat="1" ht="18" customHeight="1" x14ac:dyDescent="0.4">
      <c r="A8" s="199" t="s">
        <v>207</v>
      </c>
      <c r="B8" s="200"/>
      <c r="C8" s="200"/>
      <c r="D8" s="200"/>
      <c r="E8" s="201"/>
      <c r="F8" s="202"/>
      <c r="G8" s="199" t="s">
        <v>206</v>
      </c>
      <c r="H8" s="203"/>
      <c r="I8" s="203"/>
      <c r="J8" s="203"/>
      <c r="K8" s="201"/>
    </row>
    <row r="9" spans="1:11" s="158" customFormat="1" ht="18" customHeight="1" x14ac:dyDescent="0.2">
      <c r="A9" s="155" t="s">
        <v>413</v>
      </c>
      <c r="B9" s="156">
        <v>130</v>
      </c>
      <c r="C9" s="156">
        <v>115</v>
      </c>
      <c r="D9" s="156">
        <v>112</v>
      </c>
      <c r="E9" s="164">
        <f t="shared" ref="E9:E14" si="2">SUM(B9:D9)</f>
        <v>357</v>
      </c>
      <c r="F9" s="157"/>
      <c r="G9" s="155" t="s">
        <v>428</v>
      </c>
      <c r="H9" s="156">
        <v>138</v>
      </c>
      <c r="I9" s="156">
        <v>107</v>
      </c>
      <c r="J9" s="156">
        <v>129</v>
      </c>
      <c r="K9" s="161">
        <f t="shared" ref="K9:K14" si="3">SUM(H9:J9)</f>
        <v>374</v>
      </c>
    </row>
    <row r="10" spans="1:11" s="158" customFormat="1" ht="18" customHeight="1" x14ac:dyDescent="0.2">
      <c r="A10" s="155" t="s">
        <v>414</v>
      </c>
      <c r="B10" s="156">
        <v>101</v>
      </c>
      <c r="C10" s="156">
        <v>102</v>
      </c>
      <c r="D10" s="156">
        <v>114</v>
      </c>
      <c r="E10" s="164">
        <f t="shared" si="2"/>
        <v>317</v>
      </c>
      <c r="F10" s="157"/>
      <c r="G10" s="155" t="s">
        <v>431</v>
      </c>
      <c r="H10" s="156">
        <v>139</v>
      </c>
      <c r="I10" s="156">
        <v>127</v>
      </c>
      <c r="J10" s="156">
        <v>140</v>
      </c>
      <c r="K10" s="161">
        <f t="shared" si="3"/>
        <v>406</v>
      </c>
    </row>
    <row r="11" spans="1:11" s="158" customFormat="1" ht="18" customHeight="1" x14ac:dyDescent="0.2">
      <c r="A11" s="155" t="s">
        <v>415</v>
      </c>
      <c r="B11" s="156">
        <v>125</v>
      </c>
      <c r="C11" s="156">
        <v>121</v>
      </c>
      <c r="D11" s="156">
        <v>120</v>
      </c>
      <c r="E11" s="164">
        <f t="shared" si="2"/>
        <v>366</v>
      </c>
      <c r="F11" s="157"/>
      <c r="G11" s="155" t="s">
        <v>430</v>
      </c>
      <c r="H11" s="156">
        <v>139</v>
      </c>
      <c r="I11" s="156">
        <v>115</v>
      </c>
      <c r="J11" s="156">
        <v>135</v>
      </c>
      <c r="K11" s="161">
        <f t="shared" si="3"/>
        <v>389</v>
      </c>
    </row>
    <row r="12" spans="1:11" s="158" customFormat="1" ht="18" customHeight="1" x14ac:dyDescent="0.2">
      <c r="A12" s="155" t="s">
        <v>498</v>
      </c>
      <c r="B12" s="156">
        <v>125</v>
      </c>
      <c r="C12" s="156">
        <v>121</v>
      </c>
      <c r="D12" s="156">
        <v>119</v>
      </c>
      <c r="E12" s="164">
        <f t="shared" si="2"/>
        <v>365</v>
      </c>
      <c r="F12" s="157"/>
      <c r="G12" s="155" t="s">
        <v>453</v>
      </c>
      <c r="H12" s="156">
        <v>107</v>
      </c>
      <c r="I12" s="156">
        <v>123</v>
      </c>
      <c r="J12" s="156">
        <v>140</v>
      </c>
      <c r="K12" s="161">
        <f t="shared" si="3"/>
        <v>370</v>
      </c>
    </row>
    <row r="13" spans="1:11" s="158" customFormat="1" ht="18" customHeight="1" x14ac:dyDescent="0.2">
      <c r="A13" s="155" t="s">
        <v>450</v>
      </c>
      <c r="B13" s="156">
        <v>99</v>
      </c>
      <c r="C13" s="156">
        <v>97</v>
      </c>
      <c r="D13" s="156">
        <v>155</v>
      </c>
      <c r="E13" s="164">
        <f t="shared" si="2"/>
        <v>351</v>
      </c>
      <c r="F13" s="157"/>
      <c r="G13" s="155" t="s">
        <v>432</v>
      </c>
      <c r="H13" s="156">
        <v>134</v>
      </c>
      <c r="I13" s="156">
        <v>138</v>
      </c>
      <c r="J13" s="156">
        <v>107</v>
      </c>
      <c r="K13" s="161">
        <f t="shared" si="3"/>
        <v>379</v>
      </c>
    </row>
    <row r="14" spans="1:11" s="163" customFormat="1" ht="18" customHeight="1" x14ac:dyDescent="0.2">
      <c r="A14" s="159" t="s">
        <v>401</v>
      </c>
      <c r="B14" s="160">
        <f>SUM(B9:B13)</f>
        <v>580</v>
      </c>
      <c r="C14" s="160">
        <f>SUM(C9:C13)</f>
        <v>556</v>
      </c>
      <c r="D14" s="160">
        <f>SUM(D9:D13)</f>
        <v>620</v>
      </c>
      <c r="E14" s="161">
        <f t="shared" si="2"/>
        <v>1756</v>
      </c>
      <c r="F14" s="162"/>
      <c r="G14" s="159" t="s">
        <v>400</v>
      </c>
      <c r="H14" s="206">
        <f>SUM(H9:H13)</f>
        <v>657</v>
      </c>
      <c r="I14" s="206">
        <f>SUM(I9:I13)</f>
        <v>610</v>
      </c>
      <c r="J14" s="206">
        <f>SUM(J9:J13)</f>
        <v>651</v>
      </c>
      <c r="K14" s="206">
        <f t="shared" si="3"/>
        <v>1918</v>
      </c>
    </row>
    <row r="15" spans="1:11" s="204" customFormat="1" ht="18" customHeight="1" x14ac:dyDescent="0.4">
      <c r="A15" s="199" t="s">
        <v>198</v>
      </c>
      <c r="B15" s="200"/>
      <c r="C15" s="200"/>
      <c r="D15" s="200"/>
      <c r="E15" s="201"/>
      <c r="F15" s="202"/>
      <c r="G15" s="199" t="s">
        <v>200</v>
      </c>
      <c r="H15" s="203"/>
      <c r="I15" s="203"/>
      <c r="J15" s="203"/>
      <c r="K15" s="201"/>
    </row>
    <row r="16" spans="1:11" s="158" customFormat="1" ht="18" customHeight="1" x14ac:dyDescent="0.2">
      <c r="A16" s="155" t="s">
        <v>405</v>
      </c>
      <c r="B16" s="156">
        <v>132</v>
      </c>
      <c r="C16" s="156">
        <v>113</v>
      </c>
      <c r="D16" s="156">
        <v>128</v>
      </c>
      <c r="E16" s="164">
        <f t="shared" ref="E16:E21" si="4">SUM(B16:D16)</f>
        <v>373</v>
      </c>
      <c r="F16" s="157"/>
      <c r="G16" s="155" t="s">
        <v>407</v>
      </c>
      <c r="H16" s="156">
        <v>98</v>
      </c>
      <c r="I16" s="156">
        <v>137</v>
      </c>
      <c r="J16" s="156">
        <v>106</v>
      </c>
      <c r="K16" s="161">
        <f t="shared" ref="K16:K21" si="5">SUM(H16:J16)</f>
        <v>341</v>
      </c>
    </row>
    <row r="17" spans="1:11" s="158" customFormat="1" ht="18" customHeight="1" x14ac:dyDescent="0.2">
      <c r="A17" s="155" t="s">
        <v>402</v>
      </c>
      <c r="B17" s="156">
        <v>117</v>
      </c>
      <c r="C17" s="156">
        <v>122</v>
      </c>
      <c r="D17" s="156">
        <v>121</v>
      </c>
      <c r="E17" s="164">
        <f t="shared" si="4"/>
        <v>360</v>
      </c>
      <c r="F17" s="157"/>
      <c r="G17" s="155" t="s">
        <v>408</v>
      </c>
      <c r="H17" s="156">
        <v>100</v>
      </c>
      <c r="I17" s="156">
        <v>114</v>
      </c>
      <c r="J17" s="156">
        <v>127</v>
      </c>
      <c r="K17" s="161">
        <f t="shared" si="5"/>
        <v>341</v>
      </c>
    </row>
    <row r="18" spans="1:11" s="158" customFormat="1" ht="18" customHeight="1" x14ac:dyDescent="0.2">
      <c r="A18" s="155" t="s">
        <v>404</v>
      </c>
      <c r="B18" s="156">
        <v>133</v>
      </c>
      <c r="C18" s="156">
        <v>127</v>
      </c>
      <c r="D18" s="156">
        <v>110</v>
      </c>
      <c r="E18" s="164">
        <f t="shared" si="4"/>
        <v>370</v>
      </c>
      <c r="F18" s="157"/>
      <c r="G18" s="155" t="s">
        <v>409</v>
      </c>
      <c r="H18" s="156">
        <v>115</v>
      </c>
      <c r="I18" s="156">
        <v>113</v>
      </c>
      <c r="J18" s="156">
        <v>147</v>
      </c>
      <c r="K18" s="161">
        <f t="shared" si="5"/>
        <v>375</v>
      </c>
    </row>
    <row r="19" spans="1:11" s="158" customFormat="1" ht="18" customHeight="1" x14ac:dyDescent="0.2">
      <c r="A19" s="155" t="s">
        <v>403</v>
      </c>
      <c r="B19" s="156">
        <v>114</v>
      </c>
      <c r="C19" s="156">
        <v>119</v>
      </c>
      <c r="D19" s="156">
        <v>136</v>
      </c>
      <c r="E19" s="164">
        <f t="shared" si="4"/>
        <v>369</v>
      </c>
      <c r="F19" s="157"/>
      <c r="G19" s="155" t="s">
        <v>410</v>
      </c>
      <c r="H19" s="156">
        <v>127</v>
      </c>
      <c r="I19" s="156">
        <v>114</v>
      </c>
      <c r="J19" s="156">
        <v>113</v>
      </c>
      <c r="K19" s="161">
        <f t="shared" si="5"/>
        <v>354</v>
      </c>
    </row>
    <row r="20" spans="1:11" s="158" customFormat="1" ht="18" customHeight="1" x14ac:dyDescent="0.2">
      <c r="A20" s="155" t="s">
        <v>406</v>
      </c>
      <c r="B20" s="156">
        <v>96</v>
      </c>
      <c r="C20" s="156">
        <v>133</v>
      </c>
      <c r="D20" s="156">
        <v>162</v>
      </c>
      <c r="E20" s="164">
        <f t="shared" si="4"/>
        <v>391</v>
      </c>
      <c r="F20" s="157"/>
      <c r="G20" s="155" t="s">
        <v>411</v>
      </c>
      <c r="H20" s="156">
        <v>109</v>
      </c>
      <c r="I20" s="156">
        <v>126</v>
      </c>
      <c r="J20" s="156">
        <v>129</v>
      </c>
      <c r="K20" s="161">
        <f t="shared" si="5"/>
        <v>364</v>
      </c>
    </row>
    <row r="21" spans="1:11" s="163" customFormat="1" ht="18" customHeight="1" x14ac:dyDescent="0.2">
      <c r="A21" s="159" t="s">
        <v>400</v>
      </c>
      <c r="B21" s="207">
        <f>SUM(B16:B20)</f>
        <v>592</v>
      </c>
      <c r="C21" s="207">
        <f>SUM(C16:C20)</f>
        <v>614</v>
      </c>
      <c r="D21" s="207">
        <f>SUM(D16:D20)</f>
        <v>657</v>
      </c>
      <c r="E21" s="206">
        <f t="shared" si="4"/>
        <v>1863</v>
      </c>
      <c r="F21" s="162"/>
      <c r="G21" s="159" t="s">
        <v>401</v>
      </c>
      <c r="H21" s="161">
        <f>SUM(H16:H20)</f>
        <v>549</v>
      </c>
      <c r="I21" s="161">
        <f>SUM(I16:I20)</f>
        <v>604</v>
      </c>
      <c r="J21" s="161">
        <f>SUM(J16:J20)</f>
        <v>622</v>
      </c>
      <c r="K21" s="161">
        <f t="shared" si="5"/>
        <v>1775</v>
      </c>
    </row>
    <row r="22" spans="1:11" s="204" customFormat="1" ht="18" customHeight="1" x14ac:dyDescent="0.4">
      <c r="A22" s="205" t="s">
        <v>202</v>
      </c>
      <c r="B22" s="203"/>
      <c r="C22" s="203"/>
      <c r="D22" s="203"/>
      <c r="E22" s="201"/>
      <c r="F22" s="202"/>
      <c r="G22" s="205" t="s">
        <v>209</v>
      </c>
      <c r="H22" s="203"/>
      <c r="I22" s="203"/>
      <c r="J22" s="203"/>
      <c r="K22" s="201"/>
    </row>
    <row r="23" spans="1:11" s="158" customFormat="1" ht="18" customHeight="1" x14ac:dyDescent="0.2">
      <c r="A23" s="155" t="s">
        <v>373</v>
      </c>
      <c r="B23" s="156">
        <v>100</v>
      </c>
      <c r="C23" s="156">
        <v>124</v>
      </c>
      <c r="D23" s="156">
        <v>137</v>
      </c>
      <c r="E23" s="161">
        <f t="shared" ref="E23:E28" si="6">SUM(B23:D23)</f>
        <v>361</v>
      </c>
      <c r="F23" s="157"/>
      <c r="G23" s="155" t="s">
        <v>387</v>
      </c>
      <c r="H23" s="156">
        <v>136</v>
      </c>
      <c r="I23" s="156">
        <v>137</v>
      </c>
      <c r="J23" s="156">
        <v>114</v>
      </c>
      <c r="K23" s="161">
        <f t="shared" ref="K23:K28" si="7">SUM(H23:J23)</f>
        <v>387</v>
      </c>
    </row>
    <row r="24" spans="1:11" s="158" customFormat="1" ht="18" customHeight="1" x14ac:dyDescent="0.2">
      <c r="A24" s="155" t="s">
        <v>374</v>
      </c>
      <c r="B24" s="156">
        <v>123</v>
      </c>
      <c r="C24" s="156">
        <v>127</v>
      </c>
      <c r="D24" s="156">
        <v>127</v>
      </c>
      <c r="E24" s="161">
        <f t="shared" si="6"/>
        <v>377</v>
      </c>
      <c r="F24" s="157"/>
      <c r="G24" s="155" t="s">
        <v>386</v>
      </c>
      <c r="H24" s="156">
        <v>117</v>
      </c>
      <c r="I24" s="156">
        <v>115</v>
      </c>
      <c r="J24" s="156">
        <v>99</v>
      </c>
      <c r="K24" s="161">
        <f t="shared" si="7"/>
        <v>331</v>
      </c>
    </row>
    <row r="25" spans="1:11" s="158" customFormat="1" ht="18" customHeight="1" x14ac:dyDescent="0.2">
      <c r="A25" s="155" t="s">
        <v>375</v>
      </c>
      <c r="B25" s="156">
        <v>140</v>
      </c>
      <c r="C25" s="156">
        <v>140</v>
      </c>
      <c r="D25" s="156">
        <v>112</v>
      </c>
      <c r="E25" s="161">
        <f t="shared" si="6"/>
        <v>392</v>
      </c>
      <c r="F25" s="157"/>
      <c r="G25" s="155" t="s">
        <v>389</v>
      </c>
      <c r="H25" s="156">
        <v>157</v>
      </c>
      <c r="I25" s="156">
        <v>146</v>
      </c>
      <c r="J25" s="156">
        <v>116</v>
      </c>
      <c r="K25" s="161">
        <f t="shared" si="7"/>
        <v>419</v>
      </c>
    </row>
    <row r="26" spans="1:11" s="158" customFormat="1" ht="18" customHeight="1" x14ac:dyDescent="0.2">
      <c r="A26" s="155" t="s">
        <v>376</v>
      </c>
      <c r="B26" s="156">
        <v>132</v>
      </c>
      <c r="C26" s="156">
        <v>118</v>
      </c>
      <c r="D26" s="156">
        <v>186</v>
      </c>
      <c r="E26" s="161">
        <f t="shared" si="6"/>
        <v>436</v>
      </c>
      <c r="F26" s="157"/>
      <c r="G26" s="155" t="s">
        <v>385</v>
      </c>
      <c r="H26" s="156">
        <v>146</v>
      </c>
      <c r="I26" s="156">
        <v>127</v>
      </c>
      <c r="J26" s="156">
        <v>119</v>
      </c>
      <c r="K26" s="161">
        <f t="shared" si="7"/>
        <v>392</v>
      </c>
    </row>
    <row r="27" spans="1:11" s="158" customFormat="1" ht="18" customHeight="1" x14ac:dyDescent="0.2">
      <c r="A27" s="155" t="s">
        <v>377</v>
      </c>
      <c r="B27" s="156">
        <v>116</v>
      </c>
      <c r="C27" s="156">
        <v>153</v>
      </c>
      <c r="D27" s="156">
        <v>97</v>
      </c>
      <c r="E27" s="161">
        <f t="shared" si="6"/>
        <v>366</v>
      </c>
      <c r="F27" s="157"/>
      <c r="G27" s="155" t="s">
        <v>388</v>
      </c>
      <c r="H27" s="156">
        <v>115</v>
      </c>
      <c r="I27" s="156">
        <v>173</v>
      </c>
      <c r="J27" s="156">
        <v>131</v>
      </c>
      <c r="K27" s="161">
        <f t="shared" si="7"/>
        <v>419</v>
      </c>
    </row>
    <row r="28" spans="1:11" s="163" customFormat="1" ht="18" customHeight="1" x14ac:dyDescent="0.2">
      <c r="A28" s="159" t="s">
        <v>379</v>
      </c>
      <c r="B28" s="161">
        <f>SUM(B23:B27)</f>
        <v>611</v>
      </c>
      <c r="C28" s="161">
        <f>SUM(C23:C27)</f>
        <v>662</v>
      </c>
      <c r="D28" s="206">
        <f>SUM(D23:D27)</f>
        <v>659</v>
      </c>
      <c r="E28" s="161">
        <f t="shared" si="6"/>
        <v>1932</v>
      </c>
      <c r="F28" s="162"/>
      <c r="G28" s="159" t="s">
        <v>378</v>
      </c>
      <c r="H28" s="206">
        <f>SUM(H23:H27)</f>
        <v>671</v>
      </c>
      <c r="I28" s="206">
        <f>SUM(I23:I27)</f>
        <v>698</v>
      </c>
      <c r="J28" s="161">
        <f>SUM(J23:J27)</f>
        <v>579</v>
      </c>
      <c r="K28" s="206">
        <f t="shared" si="7"/>
        <v>1948</v>
      </c>
    </row>
    <row r="29" spans="1:11" s="204" customFormat="1" ht="18" customHeight="1" x14ac:dyDescent="0.4">
      <c r="A29" s="205" t="s">
        <v>201</v>
      </c>
      <c r="B29" s="203"/>
      <c r="C29" s="203"/>
      <c r="D29" s="203"/>
      <c r="E29" s="201"/>
      <c r="F29" s="202"/>
      <c r="G29" s="205" t="s">
        <v>205</v>
      </c>
      <c r="H29" s="203"/>
      <c r="I29" s="203"/>
      <c r="J29" s="203"/>
      <c r="K29" s="201"/>
    </row>
    <row r="30" spans="1:11" s="158" customFormat="1" ht="18" customHeight="1" x14ac:dyDescent="0.2">
      <c r="A30" s="155" t="s">
        <v>395</v>
      </c>
      <c r="B30" s="156">
        <v>91</v>
      </c>
      <c r="C30" s="156">
        <v>109</v>
      </c>
      <c r="D30" s="156">
        <v>135</v>
      </c>
      <c r="E30" s="161">
        <f t="shared" ref="E30:E35" si="8">SUM(B30:D30)</f>
        <v>335</v>
      </c>
      <c r="F30" s="157"/>
      <c r="G30" s="155" t="s">
        <v>451</v>
      </c>
      <c r="H30" s="156">
        <v>108</v>
      </c>
      <c r="I30" s="156">
        <v>129</v>
      </c>
      <c r="J30" s="156">
        <v>121</v>
      </c>
      <c r="K30" s="161">
        <f t="shared" ref="K30:K35" si="9">SUM(H30:J30)</f>
        <v>358</v>
      </c>
    </row>
    <row r="31" spans="1:11" s="158" customFormat="1" ht="18" customHeight="1" x14ac:dyDescent="0.2">
      <c r="A31" s="155" t="s">
        <v>396</v>
      </c>
      <c r="B31" s="156">
        <v>146</v>
      </c>
      <c r="C31" s="156">
        <v>138</v>
      </c>
      <c r="D31" s="156">
        <v>136</v>
      </c>
      <c r="E31" s="161">
        <f t="shared" si="8"/>
        <v>420</v>
      </c>
      <c r="F31" s="157"/>
      <c r="G31" s="155" t="s">
        <v>423</v>
      </c>
      <c r="H31" s="156">
        <v>122</v>
      </c>
      <c r="I31" s="156">
        <v>99</v>
      </c>
      <c r="J31" s="156">
        <v>140</v>
      </c>
      <c r="K31" s="161">
        <f t="shared" si="9"/>
        <v>361</v>
      </c>
    </row>
    <row r="32" spans="1:11" s="158" customFormat="1" ht="18" customHeight="1" x14ac:dyDescent="0.2">
      <c r="A32" s="155" t="s">
        <v>449</v>
      </c>
      <c r="B32" s="156">
        <v>124</v>
      </c>
      <c r="C32" s="156">
        <v>105</v>
      </c>
      <c r="D32" s="156">
        <v>139</v>
      </c>
      <c r="E32" s="161">
        <f t="shared" si="8"/>
        <v>368</v>
      </c>
      <c r="F32" s="157"/>
      <c r="G32" s="155" t="s">
        <v>515</v>
      </c>
      <c r="H32" s="156">
        <v>100</v>
      </c>
      <c r="I32" s="156">
        <v>108</v>
      </c>
      <c r="J32" s="156">
        <v>104</v>
      </c>
      <c r="K32" s="161">
        <f t="shared" si="9"/>
        <v>312</v>
      </c>
    </row>
    <row r="33" spans="1:11" s="158" customFormat="1" ht="18" customHeight="1" x14ac:dyDescent="0.2">
      <c r="A33" s="155" t="s">
        <v>398</v>
      </c>
      <c r="B33" s="156">
        <v>121</v>
      </c>
      <c r="C33" s="156">
        <v>141</v>
      </c>
      <c r="D33" s="156">
        <v>133</v>
      </c>
      <c r="E33" s="161">
        <f t="shared" si="8"/>
        <v>395</v>
      </c>
      <c r="F33" s="157"/>
      <c r="G33" s="155" t="s">
        <v>427</v>
      </c>
      <c r="H33" s="156">
        <v>127</v>
      </c>
      <c r="I33" s="156">
        <v>102</v>
      </c>
      <c r="J33" s="156">
        <v>128</v>
      </c>
      <c r="K33" s="161">
        <f t="shared" si="9"/>
        <v>357</v>
      </c>
    </row>
    <row r="34" spans="1:11" s="158" customFormat="1" ht="18" customHeight="1" x14ac:dyDescent="0.2">
      <c r="A34" s="155" t="s">
        <v>399</v>
      </c>
      <c r="B34" s="156">
        <v>142</v>
      </c>
      <c r="C34" s="156">
        <v>115</v>
      </c>
      <c r="D34" s="156">
        <v>143</v>
      </c>
      <c r="E34" s="161">
        <f t="shared" si="8"/>
        <v>400</v>
      </c>
      <c r="F34" s="157"/>
      <c r="G34" s="155" t="s">
        <v>426</v>
      </c>
      <c r="H34" s="156">
        <v>109</v>
      </c>
      <c r="I34" s="156">
        <v>156</v>
      </c>
      <c r="J34" s="156">
        <v>103</v>
      </c>
      <c r="K34" s="161">
        <f t="shared" si="9"/>
        <v>368</v>
      </c>
    </row>
    <row r="35" spans="1:11" s="163" customFormat="1" ht="18" customHeight="1" x14ac:dyDescent="0.2">
      <c r="A35" s="159" t="s">
        <v>400</v>
      </c>
      <c r="B35" s="206">
        <f>SUM(B30:B34)</f>
        <v>624</v>
      </c>
      <c r="C35" s="206">
        <f>SUM(C30:C34)</f>
        <v>608</v>
      </c>
      <c r="D35" s="206">
        <f>SUM(D30:D34)</f>
        <v>686</v>
      </c>
      <c r="E35" s="206">
        <f t="shared" si="8"/>
        <v>1918</v>
      </c>
      <c r="F35" s="162"/>
      <c r="G35" s="159" t="s">
        <v>401</v>
      </c>
      <c r="H35" s="161">
        <f>SUM(H30:H34)</f>
        <v>566</v>
      </c>
      <c r="I35" s="161">
        <f>SUM(I30:I34)</f>
        <v>594</v>
      </c>
      <c r="J35" s="161">
        <f>SUM(J30:J34)</f>
        <v>596</v>
      </c>
      <c r="K35" s="161">
        <f t="shared" si="9"/>
        <v>1756</v>
      </c>
    </row>
    <row r="36" spans="1:11" s="204" customFormat="1" ht="18" customHeight="1" x14ac:dyDescent="0.4">
      <c r="A36" s="205" t="s">
        <v>203</v>
      </c>
      <c r="B36" s="203"/>
      <c r="C36" s="203"/>
      <c r="D36" s="203"/>
      <c r="E36" s="201"/>
      <c r="F36" s="202"/>
      <c r="G36" s="205" t="s">
        <v>199</v>
      </c>
      <c r="H36" s="203"/>
      <c r="I36" s="203"/>
      <c r="J36" s="203"/>
      <c r="K36" s="201"/>
    </row>
    <row r="37" spans="1:11" s="158" customFormat="1" ht="18" customHeight="1" x14ac:dyDescent="0.2">
      <c r="A37" s="155" t="s">
        <v>420</v>
      </c>
      <c r="B37" s="156">
        <v>115</v>
      </c>
      <c r="C37" s="156">
        <v>124</v>
      </c>
      <c r="D37" s="156">
        <v>135</v>
      </c>
      <c r="E37" s="161">
        <f t="shared" ref="E37:E42" si="10">SUM(B37:D37)</f>
        <v>374</v>
      </c>
      <c r="F37" s="157"/>
      <c r="G37" s="155" t="s">
        <v>438</v>
      </c>
      <c r="H37" s="156">
        <v>123</v>
      </c>
      <c r="I37" s="156">
        <v>106</v>
      </c>
      <c r="J37" s="156">
        <v>128</v>
      </c>
      <c r="K37" s="161">
        <f t="shared" ref="K37:K42" si="11">SUM(H37:J37)</f>
        <v>357</v>
      </c>
    </row>
    <row r="38" spans="1:11" s="158" customFormat="1" ht="18" customHeight="1" x14ac:dyDescent="0.2">
      <c r="A38" s="155" t="s">
        <v>419</v>
      </c>
      <c r="B38" s="156">
        <v>142</v>
      </c>
      <c r="C38" s="156">
        <v>145</v>
      </c>
      <c r="D38" s="156">
        <v>111</v>
      </c>
      <c r="E38" s="161">
        <f t="shared" si="10"/>
        <v>398</v>
      </c>
      <c r="F38" s="157"/>
      <c r="G38" s="155" t="s">
        <v>439</v>
      </c>
      <c r="H38" s="156">
        <v>107</v>
      </c>
      <c r="I38" s="156">
        <v>136</v>
      </c>
      <c r="J38" s="156">
        <v>99</v>
      </c>
      <c r="K38" s="161">
        <f t="shared" si="11"/>
        <v>342</v>
      </c>
    </row>
    <row r="39" spans="1:11" s="158" customFormat="1" ht="18" customHeight="1" x14ac:dyDescent="0.2">
      <c r="A39" s="155" t="s">
        <v>418</v>
      </c>
      <c r="B39" s="156">
        <v>113</v>
      </c>
      <c r="C39" s="156">
        <v>93</v>
      </c>
      <c r="D39" s="156">
        <v>123</v>
      </c>
      <c r="E39" s="161">
        <f t="shared" si="10"/>
        <v>329</v>
      </c>
      <c r="F39" s="157"/>
      <c r="G39" s="155" t="s">
        <v>440</v>
      </c>
      <c r="H39" s="156">
        <v>117</v>
      </c>
      <c r="I39" s="156">
        <v>107</v>
      </c>
      <c r="J39" s="156">
        <v>125</v>
      </c>
      <c r="K39" s="161">
        <f t="shared" si="11"/>
        <v>349</v>
      </c>
    </row>
    <row r="40" spans="1:11" s="158" customFormat="1" ht="18" customHeight="1" x14ac:dyDescent="0.2">
      <c r="A40" s="155" t="s">
        <v>421</v>
      </c>
      <c r="B40" s="156">
        <v>116</v>
      </c>
      <c r="C40" s="156">
        <v>133</v>
      </c>
      <c r="D40" s="156">
        <v>122</v>
      </c>
      <c r="E40" s="161">
        <f t="shared" si="10"/>
        <v>371</v>
      </c>
      <c r="F40" s="157"/>
      <c r="G40" s="155" t="s">
        <v>441</v>
      </c>
      <c r="H40" s="156">
        <v>152</v>
      </c>
      <c r="I40" s="156">
        <v>126</v>
      </c>
      <c r="J40" s="156">
        <v>119</v>
      </c>
      <c r="K40" s="161">
        <f t="shared" si="11"/>
        <v>397</v>
      </c>
    </row>
    <row r="41" spans="1:11" s="158" customFormat="1" ht="18" customHeight="1" x14ac:dyDescent="0.2">
      <c r="A41" s="155" t="s">
        <v>422</v>
      </c>
      <c r="B41" s="156">
        <v>120</v>
      </c>
      <c r="C41" s="156">
        <v>141</v>
      </c>
      <c r="D41" s="156">
        <v>115</v>
      </c>
      <c r="E41" s="161">
        <f t="shared" si="10"/>
        <v>376</v>
      </c>
      <c r="F41" s="157"/>
      <c r="G41" s="155" t="s">
        <v>442</v>
      </c>
      <c r="H41" s="156">
        <v>147</v>
      </c>
      <c r="I41" s="156">
        <v>132</v>
      </c>
      <c r="J41" s="156">
        <v>121</v>
      </c>
      <c r="K41" s="161">
        <f t="shared" si="11"/>
        <v>400</v>
      </c>
    </row>
    <row r="42" spans="1:11" s="163" customFormat="1" ht="18" customHeight="1" x14ac:dyDescent="0.2">
      <c r="A42" s="159" t="s">
        <v>378</v>
      </c>
      <c r="B42" s="161">
        <f>SUM(B37:B41)</f>
        <v>606</v>
      </c>
      <c r="C42" s="206">
        <f>SUM(C37:C41)</f>
        <v>636</v>
      </c>
      <c r="D42" s="206">
        <f>SUM(D37:D41)</f>
        <v>606</v>
      </c>
      <c r="E42" s="206">
        <f t="shared" si="10"/>
        <v>1848</v>
      </c>
      <c r="F42" s="162"/>
      <c r="G42" s="159" t="s">
        <v>379</v>
      </c>
      <c r="H42" s="206">
        <f>SUM(H37:H41)</f>
        <v>646</v>
      </c>
      <c r="I42" s="161">
        <f>SUM(I37:I41)</f>
        <v>607</v>
      </c>
      <c r="J42" s="161">
        <f>SUM(J37:J41)</f>
        <v>592</v>
      </c>
      <c r="K42" s="161">
        <f t="shared" si="11"/>
        <v>1845</v>
      </c>
    </row>
    <row r="43" spans="1:11" s="204" customFormat="1" ht="18" customHeight="1" x14ac:dyDescent="0.4">
      <c r="A43" s="205" t="s">
        <v>231</v>
      </c>
      <c r="B43" s="203"/>
      <c r="C43" s="203"/>
      <c r="D43" s="203"/>
      <c r="E43" s="201"/>
      <c r="F43" s="202"/>
      <c r="G43" s="205" t="s">
        <v>230</v>
      </c>
      <c r="H43" s="203"/>
      <c r="I43" s="203"/>
      <c r="J43" s="203"/>
      <c r="K43" s="201"/>
    </row>
    <row r="44" spans="1:11" s="158" customFormat="1" ht="18" customHeight="1" x14ac:dyDescent="0.2">
      <c r="A44" s="155" t="s">
        <v>394</v>
      </c>
      <c r="B44" s="156">
        <v>104</v>
      </c>
      <c r="C44" s="156">
        <v>151</v>
      </c>
      <c r="D44" s="156">
        <v>101</v>
      </c>
      <c r="E44" s="161">
        <f t="shared" ref="E44:E49" si="12">SUM(B44:D44)</f>
        <v>356</v>
      </c>
      <c r="F44" s="157"/>
      <c r="G44" s="155" t="s">
        <v>448</v>
      </c>
      <c r="H44" s="156">
        <v>107</v>
      </c>
      <c r="I44" s="156">
        <v>96</v>
      </c>
      <c r="J44" s="156">
        <v>135</v>
      </c>
      <c r="K44" s="161">
        <f>SUM(H44:J44)</f>
        <v>338</v>
      </c>
    </row>
    <row r="45" spans="1:11" s="158" customFormat="1" ht="18" customHeight="1" x14ac:dyDescent="0.2">
      <c r="A45" s="155" t="s">
        <v>392</v>
      </c>
      <c r="B45" s="156">
        <v>94</v>
      </c>
      <c r="C45" s="156">
        <v>142</v>
      </c>
      <c r="D45" s="156">
        <v>91</v>
      </c>
      <c r="E45" s="161">
        <f t="shared" si="12"/>
        <v>327</v>
      </c>
      <c r="F45" s="157"/>
      <c r="G45" s="155" t="s">
        <v>384</v>
      </c>
      <c r="H45" s="156">
        <v>126</v>
      </c>
      <c r="I45" s="156">
        <v>134</v>
      </c>
      <c r="J45" s="156">
        <v>124</v>
      </c>
      <c r="K45" s="161">
        <f>SUM(H45:J45)</f>
        <v>384</v>
      </c>
    </row>
    <row r="46" spans="1:11" s="158" customFormat="1" ht="18" customHeight="1" x14ac:dyDescent="0.2">
      <c r="A46" s="155" t="s">
        <v>534</v>
      </c>
      <c r="B46" s="156">
        <v>134</v>
      </c>
      <c r="C46" s="156">
        <v>121</v>
      </c>
      <c r="D46" s="156">
        <v>101</v>
      </c>
      <c r="E46" s="161">
        <f t="shared" si="12"/>
        <v>356</v>
      </c>
      <c r="F46" s="157"/>
      <c r="G46" s="155" t="s">
        <v>381</v>
      </c>
      <c r="H46" s="156">
        <v>101</v>
      </c>
      <c r="I46" s="156">
        <v>109</v>
      </c>
      <c r="J46" s="156">
        <v>115</v>
      </c>
      <c r="K46" s="161">
        <f>SUM(H46:J46)</f>
        <v>325</v>
      </c>
    </row>
    <row r="47" spans="1:11" s="158" customFormat="1" ht="18" customHeight="1" x14ac:dyDescent="0.2">
      <c r="A47" s="155" t="s">
        <v>391</v>
      </c>
      <c r="B47" s="156">
        <v>89</v>
      </c>
      <c r="C47" s="156">
        <v>93</v>
      </c>
      <c r="D47" s="156">
        <v>113</v>
      </c>
      <c r="E47" s="161">
        <f t="shared" si="12"/>
        <v>295</v>
      </c>
      <c r="F47" s="157"/>
      <c r="G47" s="155" t="s">
        <v>383</v>
      </c>
      <c r="H47" s="156">
        <v>119</v>
      </c>
      <c r="I47" s="156">
        <v>113</v>
      </c>
      <c r="J47" s="156">
        <v>103</v>
      </c>
      <c r="K47" s="161">
        <f>SUM(H47:J47)</f>
        <v>335</v>
      </c>
    </row>
    <row r="48" spans="1:11" s="158" customFormat="1" ht="18" customHeight="1" x14ac:dyDescent="0.2">
      <c r="A48" s="155" t="s">
        <v>390</v>
      </c>
      <c r="B48" s="156">
        <v>119</v>
      </c>
      <c r="C48" s="156">
        <v>101</v>
      </c>
      <c r="D48" s="156">
        <v>129</v>
      </c>
      <c r="E48" s="161">
        <f t="shared" si="12"/>
        <v>349</v>
      </c>
      <c r="F48" s="157"/>
      <c r="G48" s="155" t="s">
        <v>382</v>
      </c>
      <c r="H48" s="156">
        <v>112</v>
      </c>
      <c r="I48" s="156">
        <v>122</v>
      </c>
      <c r="J48" s="156">
        <v>117</v>
      </c>
      <c r="K48" s="161">
        <f>SUM(H48:J48)</f>
        <v>351</v>
      </c>
    </row>
    <row r="49" spans="1:11" s="163" customFormat="1" ht="18" customHeight="1" x14ac:dyDescent="0.2">
      <c r="A49" s="159" t="s">
        <v>379</v>
      </c>
      <c r="B49" s="161">
        <f>SUM(B44:B48)</f>
        <v>540</v>
      </c>
      <c r="C49" s="206">
        <f>SUM(C44:C48)</f>
        <v>608</v>
      </c>
      <c r="D49" s="161">
        <f>SUM(D44:D48)</f>
        <v>535</v>
      </c>
      <c r="E49" s="161">
        <f t="shared" si="12"/>
        <v>1683</v>
      </c>
      <c r="F49" s="162"/>
      <c r="G49" s="159" t="s">
        <v>378</v>
      </c>
      <c r="H49" s="206">
        <f>SUM(H44:H48)</f>
        <v>565</v>
      </c>
      <c r="I49" s="161">
        <f>SUM(I44:I48)</f>
        <v>574</v>
      </c>
      <c r="J49" s="206">
        <f>SUM(J44:J48)</f>
        <v>594</v>
      </c>
      <c r="K49" s="206">
        <f>SUM(K44:K48)</f>
        <v>1733</v>
      </c>
    </row>
    <row r="50" spans="1:11" ht="18" customHeight="1" x14ac:dyDescent="0.35">
      <c r="A50" s="437" t="s">
        <v>14</v>
      </c>
      <c r="B50" s="438"/>
      <c r="C50" s="438"/>
      <c r="D50" s="438"/>
      <c r="E50" s="439"/>
      <c r="F50" s="154" t="s">
        <v>455</v>
      </c>
      <c r="G50" s="437" t="s">
        <v>15</v>
      </c>
      <c r="H50" s="438"/>
      <c r="I50" s="438"/>
      <c r="J50" s="438"/>
      <c r="K50" s="439"/>
    </row>
    <row r="51" spans="1:11" ht="18" customHeight="1" x14ac:dyDescent="0.35">
      <c r="A51" s="443">
        <v>41208</v>
      </c>
      <c r="B51" s="444"/>
      <c r="C51" s="444"/>
      <c r="D51" s="444"/>
      <c r="E51" s="445"/>
      <c r="F51" s="154"/>
      <c r="G51" s="443" t="s">
        <v>533</v>
      </c>
      <c r="H51" s="444"/>
      <c r="I51" s="444"/>
      <c r="J51" s="444"/>
      <c r="K51" s="445"/>
    </row>
    <row r="52" spans="1:11" ht="18" customHeight="1" x14ac:dyDescent="0.3">
      <c r="A52" s="431" t="s">
        <v>524</v>
      </c>
      <c r="B52" s="432"/>
      <c r="C52" s="432"/>
      <c r="D52" s="432"/>
      <c r="E52" s="433"/>
      <c r="G52" s="431" t="s">
        <v>535</v>
      </c>
      <c r="H52" s="432"/>
      <c r="I52" s="432"/>
      <c r="J52" s="432"/>
      <c r="K52" s="433"/>
    </row>
    <row r="53" spans="1:11" ht="18" customHeight="1" x14ac:dyDescent="0.3">
      <c r="A53" s="431" t="s">
        <v>525</v>
      </c>
      <c r="B53" s="432"/>
      <c r="C53" s="432"/>
      <c r="D53" s="432"/>
      <c r="E53" s="433"/>
      <c r="G53" s="431" t="s">
        <v>536</v>
      </c>
      <c r="H53" s="432"/>
      <c r="I53" s="432"/>
      <c r="J53" s="432"/>
      <c r="K53" s="433"/>
    </row>
    <row r="54" spans="1:11" ht="18" customHeight="1" x14ac:dyDescent="0.3">
      <c r="A54" s="431" t="s">
        <v>526</v>
      </c>
      <c r="B54" s="432"/>
      <c r="C54" s="432"/>
      <c r="D54" s="432"/>
      <c r="E54" s="433"/>
      <c r="G54" s="431" t="s">
        <v>537</v>
      </c>
      <c r="H54" s="432"/>
      <c r="I54" s="432"/>
      <c r="J54" s="432"/>
      <c r="K54" s="433"/>
    </row>
    <row r="55" spans="1:11" ht="18" customHeight="1" x14ac:dyDescent="0.3">
      <c r="A55" s="431" t="s">
        <v>527</v>
      </c>
      <c r="B55" s="432"/>
      <c r="C55" s="432"/>
      <c r="D55" s="432"/>
      <c r="E55" s="433"/>
      <c r="G55" s="431" t="s">
        <v>538</v>
      </c>
      <c r="H55" s="432"/>
      <c r="I55" s="432"/>
      <c r="J55" s="432"/>
      <c r="K55" s="433"/>
    </row>
    <row r="56" spans="1:11" ht="18" customHeight="1" x14ac:dyDescent="0.3">
      <c r="A56" s="431" t="s">
        <v>528</v>
      </c>
      <c r="B56" s="432"/>
      <c r="C56" s="432"/>
      <c r="D56" s="432"/>
      <c r="E56" s="433"/>
      <c r="G56" s="431" t="s">
        <v>539</v>
      </c>
      <c r="H56" s="432"/>
      <c r="I56" s="432"/>
      <c r="J56" s="432"/>
      <c r="K56" s="433"/>
    </row>
    <row r="57" spans="1:11" ht="18" customHeight="1" x14ac:dyDescent="0.3">
      <c r="A57" s="431" t="s">
        <v>529</v>
      </c>
      <c r="B57" s="432"/>
      <c r="C57" s="432"/>
      <c r="D57" s="432"/>
      <c r="E57" s="433"/>
      <c r="G57" s="431" t="s">
        <v>540</v>
      </c>
      <c r="H57" s="432"/>
      <c r="I57" s="432"/>
      <c r="J57" s="432"/>
      <c r="K57" s="433"/>
    </row>
    <row r="58" spans="1:11" ht="18" customHeight="1" x14ac:dyDescent="0.3">
      <c r="A58" s="434" t="s">
        <v>530</v>
      </c>
      <c r="B58" s="435"/>
      <c r="C58" s="435"/>
      <c r="D58" s="435"/>
      <c r="E58" s="436"/>
      <c r="G58" s="434" t="s">
        <v>541</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&amp;"Calibri,Regular"&amp;12October 19, 2012</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7" sqref="A67"/>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4" customFormat="1" ht="18" customHeight="1" x14ac:dyDescent="0.4">
      <c r="A1" s="199" t="s">
        <v>199</v>
      </c>
      <c r="B1" s="200"/>
      <c r="C1" s="200"/>
      <c r="D1" s="200"/>
      <c r="E1" s="201"/>
      <c r="F1" s="202"/>
      <c r="G1" s="199" t="s">
        <v>202</v>
      </c>
      <c r="H1" s="203"/>
      <c r="I1" s="203"/>
      <c r="J1" s="203"/>
      <c r="K1" s="201"/>
    </row>
    <row r="2" spans="1:11" s="158" customFormat="1" ht="18" customHeight="1" x14ac:dyDescent="0.2">
      <c r="A2" s="155" t="s">
        <v>438</v>
      </c>
      <c r="B2" s="156">
        <v>119</v>
      </c>
      <c r="C2" s="156">
        <v>119</v>
      </c>
      <c r="D2" s="156">
        <v>113</v>
      </c>
      <c r="E2" s="164">
        <f t="shared" ref="E2:E7" si="0">SUM(B2:D2)</f>
        <v>351</v>
      </c>
      <c r="F2" s="157"/>
      <c r="G2" s="155" t="s">
        <v>373</v>
      </c>
      <c r="H2" s="156">
        <v>145</v>
      </c>
      <c r="I2" s="156">
        <v>134</v>
      </c>
      <c r="J2" s="156">
        <v>105</v>
      </c>
      <c r="K2" s="161">
        <f t="shared" ref="K2:K7" si="1">SUM(H2:J2)</f>
        <v>384</v>
      </c>
    </row>
    <row r="3" spans="1:11" s="158" customFormat="1" ht="18" customHeight="1" x14ac:dyDescent="0.2">
      <c r="A3" s="155" t="s">
        <v>439</v>
      </c>
      <c r="B3" s="156">
        <v>113</v>
      </c>
      <c r="C3" s="156">
        <v>116</v>
      </c>
      <c r="D3" s="156">
        <v>127</v>
      </c>
      <c r="E3" s="164">
        <f t="shared" si="0"/>
        <v>356</v>
      </c>
      <c r="F3" s="157"/>
      <c r="G3" s="155" t="s">
        <v>374</v>
      </c>
      <c r="H3" s="156">
        <v>155</v>
      </c>
      <c r="I3" s="156">
        <v>143</v>
      </c>
      <c r="J3" s="156">
        <v>127</v>
      </c>
      <c r="K3" s="161">
        <f t="shared" si="1"/>
        <v>425</v>
      </c>
    </row>
    <row r="4" spans="1:11" s="158" customFormat="1" ht="18" customHeight="1" x14ac:dyDescent="0.2">
      <c r="A4" s="155" t="s">
        <v>440</v>
      </c>
      <c r="B4" s="156">
        <v>120</v>
      </c>
      <c r="C4" s="156">
        <v>116</v>
      </c>
      <c r="D4" s="156">
        <v>99</v>
      </c>
      <c r="E4" s="164">
        <f t="shared" si="0"/>
        <v>335</v>
      </c>
      <c r="F4" s="157"/>
      <c r="G4" s="155" t="s">
        <v>375</v>
      </c>
      <c r="H4" s="156">
        <v>125</v>
      </c>
      <c r="I4" s="156">
        <v>137</v>
      </c>
      <c r="J4" s="156">
        <v>130</v>
      </c>
      <c r="K4" s="161">
        <f t="shared" si="1"/>
        <v>392</v>
      </c>
    </row>
    <row r="5" spans="1:11" s="158" customFormat="1" ht="18" customHeight="1" x14ac:dyDescent="0.2">
      <c r="A5" s="155" t="s">
        <v>441</v>
      </c>
      <c r="B5" s="156">
        <v>125</v>
      </c>
      <c r="C5" s="156">
        <v>105</v>
      </c>
      <c r="D5" s="156">
        <v>141</v>
      </c>
      <c r="E5" s="164">
        <f t="shared" si="0"/>
        <v>371</v>
      </c>
      <c r="F5" s="157"/>
      <c r="G5" s="155" t="s">
        <v>376</v>
      </c>
      <c r="H5" s="156">
        <v>116</v>
      </c>
      <c r="I5" s="156">
        <v>148</v>
      </c>
      <c r="J5" s="156">
        <v>153</v>
      </c>
      <c r="K5" s="161">
        <f t="shared" si="1"/>
        <v>417</v>
      </c>
    </row>
    <row r="6" spans="1:11" s="158" customFormat="1" ht="18" customHeight="1" x14ac:dyDescent="0.2">
      <c r="A6" s="155" t="s">
        <v>442</v>
      </c>
      <c r="B6" s="156">
        <v>126</v>
      </c>
      <c r="C6" s="156">
        <v>136</v>
      </c>
      <c r="D6" s="156">
        <v>110</v>
      </c>
      <c r="E6" s="164">
        <f t="shared" si="0"/>
        <v>372</v>
      </c>
      <c r="F6" s="157"/>
      <c r="G6" s="155" t="s">
        <v>377</v>
      </c>
      <c r="H6" s="156">
        <v>116</v>
      </c>
      <c r="I6" s="156">
        <v>129</v>
      </c>
      <c r="J6" s="156">
        <v>125</v>
      </c>
      <c r="K6" s="161">
        <f t="shared" si="1"/>
        <v>370</v>
      </c>
    </row>
    <row r="7" spans="1:11" s="163" customFormat="1" ht="18" customHeight="1" x14ac:dyDescent="0.2">
      <c r="A7" s="159" t="s">
        <v>401</v>
      </c>
      <c r="B7" s="160">
        <f>SUM(B2:B6)</f>
        <v>603</v>
      </c>
      <c r="C7" s="160">
        <f>SUM(C2:C6)</f>
        <v>592</v>
      </c>
      <c r="D7" s="160">
        <f>SUM(D2:D6)</f>
        <v>590</v>
      </c>
      <c r="E7" s="161">
        <f t="shared" si="0"/>
        <v>1785</v>
      </c>
      <c r="F7" s="162"/>
      <c r="G7" s="159" t="s">
        <v>400</v>
      </c>
      <c r="H7" s="206">
        <f>SUM(H2:H6)</f>
        <v>657</v>
      </c>
      <c r="I7" s="206">
        <f>SUM(I2:I6)</f>
        <v>691</v>
      </c>
      <c r="J7" s="206">
        <f>SUM(J2:J6)</f>
        <v>640</v>
      </c>
      <c r="K7" s="206">
        <f t="shared" si="1"/>
        <v>1988</v>
      </c>
    </row>
    <row r="8" spans="1:11" s="204" customFormat="1" ht="18" customHeight="1" x14ac:dyDescent="0.4">
      <c r="A8" s="199" t="s">
        <v>200</v>
      </c>
      <c r="B8" s="200"/>
      <c r="C8" s="200"/>
      <c r="D8" s="200"/>
      <c r="E8" s="201"/>
      <c r="F8" s="202"/>
      <c r="G8" s="199" t="s">
        <v>208</v>
      </c>
      <c r="H8" s="203"/>
      <c r="I8" s="203"/>
      <c r="J8" s="203"/>
      <c r="K8" s="201"/>
    </row>
    <row r="9" spans="1:11" s="158" customFormat="1" ht="18" customHeight="1" x14ac:dyDescent="0.2">
      <c r="A9" s="155" t="s">
        <v>407</v>
      </c>
      <c r="B9" s="156">
        <v>98</v>
      </c>
      <c r="C9" s="156">
        <v>128</v>
      </c>
      <c r="D9" s="156">
        <v>97</v>
      </c>
      <c r="E9" s="164">
        <f t="shared" ref="E9:E14" si="2">SUM(B9:D9)</f>
        <v>323</v>
      </c>
      <c r="F9" s="157"/>
      <c r="G9" s="155" t="s">
        <v>444</v>
      </c>
      <c r="H9" s="156">
        <v>118</v>
      </c>
      <c r="I9" s="156">
        <v>132</v>
      </c>
      <c r="J9" s="156">
        <v>95</v>
      </c>
      <c r="K9" s="161">
        <f t="shared" ref="K9:K14" si="3">SUM(H9:J9)</f>
        <v>345</v>
      </c>
    </row>
    <row r="10" spans="1:11" s="158" customFormat="1" ht="18" customHeight="1" x14ac:dyDescent="0.2">
      <c r="A10" s="155" t="s">
        <v>408</v>
      </c>
      <c r="B10" s="156">
        <v>132</v>
      </c>
      <c r="C10" s="156">
        <v>135</v>
      </c>
      <c r="D10" s="156">
        <v>113</v>
      </c>
      <c r="E10" s="164">
        <f t="shared" si="2"/>
        <v>380</v>
      </c>
      <c r="F10" s="157"/>
      <c r="G10" s="155" t="s">
        <v>446</v>
      </c>
      <c r="H10" s="156">
        <v>92</v>
      </c>
      <c r="I10" s="156">
        <v>127</v>
      </c>
      <c r="J10" s="156">
        <v>81</v>
      </c>
      <c r="K10" s="161">
        <f t="shared" si="3"/>
        <v>300</v>
      </c>
    </row>
    <row r="11" spans="1:11" s="158" customFormat="1" ht="18" customHeight="1" x14ac:dyDescent="0.2">
      <c r="A11" s="155" t="s">
        <v>409</v>
      </c>
      <c r="B11" s="156">
        <v>111</v>
      </c>
      <c r="C11" s="156">
        <v>125</v>
      </c>
      <c r="D11" s="156">
        <v>116</v>
      </c>
      <c r="E11" s="164">
        <f t="shared" si="2"/>
        <v>352</v>
      </c>
      <c r="F11" s="157"/>
      <c r="G11" s="155" t="s">
        <v>445</v>
      </c>
      <c r="H11" s="156">
        <v>129</v>
      </c>
      <c r="I11" s="156">
        <v>102</v>
      </c>
      <c r="J11" s="156">
        <v>108</v>
      </c>
      <c r="K11" s="161">
        <f t="shared" si="3"/>
        <v>339</v>
      </c>
    </row>
    <row r="12" spans="1:11" s="158" customFormat="1" ht="18" customHeight="1" x14ac:dyDescent="0.2">
      <c r="A12" s="155" t="s">
        <v>410</v>
      </c>
      <c r="B12" s="156">
        <v>99</v>
      </c>
      <c r="C12" s="156">
        <v>118</v>
      </c>
      <c r="D12" s="156">
        <v>93</v>
      </c>
      <c r="E12" s="164">
        <f t="shared" si="2"/>
        <v>310</v>
      </c>
      <c r="F12" s="157"/>
      <c r="G12" s="155" t="s">
        <v>447</v>
      </c>
      <c r="H12" s="156">
        <v>146</v>
      </c>
      <c r="I12" s="156">
        <v>109</v>
      </c>
      <c r="J12" s="156">
        <v>137</v>
      </c>
      <c r="K12" s="161">
        <f t="shared" si="3"/>
        <v>392</v>
      </c>
    </row>
    <row r="13" spans="1:11" s="158" customFormat="1" ht="18" customHeight="1" x14ac:dyDescent="0.2">
      <c r="A13" s="155" t="s">
        <v>411</v>
      </c>
      <c r="B13" s="156">
        <v>103</v>
      </c>
      <c r="C13" s="156">
        <v>116</v>
      </c>
      <c r="D13" s="156">
        <v>143</v>
      </c>
      <c r="E13" s="164">
        <f t="shared" si="2"/>
        <v>362</v>
      </c>
      <c r="F13" s="157"/>
      <c r="G13" s="155" t="s">
        <v>443</v>
      </c>
      <c r="H13" s="156">
        <v>137</v>
      </c>
      <c r="I13" s="156">
        <v>136</v>
      </c>
      <c r="J13" s="156">
        <v>141</v>
      </c>
      <c r="K13" s="161">
        <f t="shared" si="3"/>
        <v>414</v>
      </c>
    </row>
    <row r="14" spans="1:11" s="163" customFormat="1" ht="18" customHeight="1" x14ac:dyDescent="0.2">
      <c r="A14" s="159" t="s">
        <v>480</v>
      </c>
      <c r="B14" s="160">
        <f>SUM(B9:B13)</f>
        <v>543</v>
      </c>
      <c r="C14" s="207">
        <f>SUM(C9:C13)</f>
        <v>622</v>
      </c>
      <c r="D14" s="282">
        <f>SUM(D9:D13)</f>
        <v>562</v>
      </c>
      <c r="E14" s="161">
        <f t="shared" si="2"/>
        <v>1727</v>
      </c>
      <c r="F14" s="162"/>
      <c r="G14" s="159" t="s">
        <v>479</v>
      </c>
      <c r="H14" s="206">
        <f>SUM(H9:H13)</f>
        <v>622</v>
      </c>
      <c r="I14" s="161">
        <f>SUM(I9:I13)</f>
        <v>606</v>
      </c>
      <c r="J14" s="275">
        <f>SUM(J9:J13)</f>
        <v>562</v>
      </c>
      <c r="K14" s="206">
        <f t="shared" si="3"/>
        <v>1790</v>
      </c>
    </row>
    <row r="15" spans="1:11" s="204" customFormat="1" ht="18" customHeight="1" x14ac:dyDescent="0.4">
      <c r="A15" s="199" t="s">
        <v>201</v>
      </c>
      <c r="B15" s="200"/>
      <c r="C15" s="200"/>
      <c r="D15" s="200"/>
      <c r="E15" s="201"/>
      <c r="F15" s="202"/>
      <c r="G15" s="199" t="s">
        <v>204</v>
      </c>
      <c r="H15" s="203"/>
      <c r="I15" s="203"/>
      <c r="J15" s="203"/>
      <c r="K15" s="201"/>
    </row>
    <row r="16" spans="1:11" s="158" customFormat="1" ht="18" customHeight="1" x14ac:dyDescent="0.2">
      <c r="A16" s="155" t="s">
        <v>395</v>
      </c>
      <c r="B16" s="156">
        <v>148</v>
      </c>
      <c r="C16" s="156">
        <v>119</v>
      </c>
      <c r="D16" s="156">
        <v>108</v>
      </c>
      <c r="E16" s="164">
        <f t="shared" ref="E16:E21" si="4">SUM(B16:D16)</f>
        <v>375</v>
      </c>
      <c r="F16" s="157"/>
      <c r="G16" s="155" t="s">
        <v>433</v>
      </c>
      <c r="H16" s="156">
        <v>158</v>
      </c>
      <c r="I16" s="156">
        <v>97</v>
      </c>
      <c r="J16" s="156">
        <v>106</v>
      </c>
      <c r="K16" s="161">
        <f t="shared" ref="K16:K21" si="5">SUM(H16:J16)</f>
        <v>361</v>
      </c>
    </row>
    <row r="17" spans="1:11" s="158" customFormat="1" ht="18" customHeight="1" x14ac:dyDescent="0.2">
      <c r="A17" s="155" t="s">
        <v>396</v>
      </c>
      <c r="B17" s="156">
        <v>122</v>
      </c>
      <c r="C17" s="156">
        <v>135</v>
      </c>
      <c r="D17" s="156">
        <v>145</v>
      </c>
      <c r="E17" s="164">
        <f t="shared" si="4"/>
        <v>402</v>
      </c>
      <c r="F17" s="157"/>
      <c r="G17" s="155" t="s">
        <v>434</v>
      </c>
      <c r="H17" s="156">
        <v>113</v>
      </c>
      <c r="I17" s="156">
        <v>132</v>
      </c>
      <c r="J17" s="156">
        <v>106</v>
      </c>
      <c r="K17" s="161">
        <f t="shared" si="5"/>
        <v>351</v>
      </c>
    </row>
    <row r="18" spans="1:11" s="158" customFormat="1" ht="18" customHeight="1" x14ac:dyDescent="0.2">
      <c r="A18" s="155" t="s">
        <v>449</v>
      </c>
      <c r="B18" s="156">
        <v>97</v>
      </c>
      <c r="C18" s="156">
        <v>115</v>
      </c>
      <c r="D18" s="156">
        <v>140</v>
      </c>
      <c r="E18" s="164">
        <f t="shared" si="4"/>
        <v>352</v>
      </c>
      <c r="F18" s="157"/>
      <c r="G18" s="155" t="s">
        <v>435</v>
      </c>
      <c r="H18" s="156">
        <v>115</v>
      </c>
      <c r="I18" s="156">
        <v>118</v>
      </c>
      <c r="J18" s="156">
        <v>115</v>
      </c>
      <c r="K18" s="161">
        <f t="shared" si="5"/>
        <v>348</v>
      </c>
    </row>
    <row r="19" spans="1:11" s="158" customFormat="1" ht="18" customHeight="1" x14ac:dyDescent="0.2">
      <c r="A19" s="155" t="s">
        <v>398</v>
      </c>
      <c r="B19" s="156">
        <v>116</v>
      </c>
      <c r="C19" s="156">
        <v>112</v>
      </c>
      <c r="D19" s="156">
        <v>107</v>
      </c>
      <c r="E19" s="164">
        <f t="shared" si="4"/>
        <v>335</v>
      </c>
      <c r="F19" s="157"/>
      <c r="G19" s="155" t="s">
        <v>436</v>
      </c>
      <c r="H19" s="156">
        <v>139</v>
      </c>
      <c r="I19" s="156">
        <v>132</v>
      </c>
      <c r="J19" s="156">
        <v>96</v>
      </c>
      <c r="K19" s="161">
        <f t="shared" si="5"/>
        <v>367</v>
      </c>
    </row>
    <row r="20" spans="1:11" s="158" customFormat="1" ht="18" customHeight="1" x14ac:dyDescent="0.2">
      <c r="A20" s="155" t="s">
        <v>399</v>
      </c>
      <c r="B20" s="156">
        <v>124</v>
      </c>
      <c r="C20" s="156">
        <v>138</v>
      </c>
      <c r="D20" s="156">
        <v>138</v>
      </c>
      <c r="E20" s="164">
        <f t="shared" si="4"/>
        <v>400</v>
      </c>
      <c r="F20" s="157"/>
      <c r="G20" s="155" t="s">
        <v>437</v>
      </c>
      <c r="H20" s="156">
        <v>121</v>
      </c>
      <c r="I20" s="156">
        <v>130</v>
      </c>
      <c r="J20" s="156">
        <v>101</v>
      </c>
      <c r="K20" s="161">
        <f t="shared" si="5"/>
        <v>352</v>
      </c>
    </row>
    <row r="21" spans="1:11" s="163" customFormat="1" ht="18" customHeight="1" x14ac:dyDescent="0.2">
      <c r="A21" s="159" t="s">
        <v>378</v>
      </c>
      <c r="B21" s="160">
        <f>SUM(B16:B20)</f>
        <v>607</v>
      </c>
      <c r="C21" s="207">
        <f>SUM(C16:C20)</f>
        <v>619</v>
      </c>
      <c r="D21" s="207">
        <f>SUM(D16:D20)</f>
        <v>638</v>
      </c>
      <c r="E21" s="206">
        <f t="shared" si="4"/>
        <v>1864</v>
      </c>
      <c r="F21" s="162"/>
      <c r="G21" s="159" t="s">
        <v>379</v>
      </c>
      <c r="H21" s="206">
        <f>SUM(H16:H20)</f>
        <v>646</v>
      </c>
      <c r="I21" s="161">
        <f>SUM(I16:I20)</f>
        <v>609</v>
      </c>
      <c r="J21" s="161">
        <f>SUM(J16:J20)</f>
        <v>524</v>
      </c>
      <c r="K21" s="161">
        <f t="shared" si="5"/>
        <v>1779</v>
      </c>
    </row>
    <row r="22" spans="1:11" s="204" customFormat="1" ht="18" customHeight="1" x14ac:dyDescent="0.4">
      <c r="A22" s="205" t="s">
        <v>231</v>
      </c>
      <c r="B22" s="203"/>
      <c r="C22" s="203"/>
      <c r="D22" s="203"/>
      <c r="E22" s="201"/>
      <c r="F22" s="202"/>
      <c r="G22" s="205" t="s">
        <v>203</v>
      </c>
      <c r="H22" s="203"/>
      <c r="I22" s="203"/>
      <c r="J22" s="203"/>
      <c r="K22" s="201"/>
    </row>
    <row r="23" spans="1:11" s="158" customFormat="1" ht="18" customHeight="1" x14ac:dyDescent="0.2">
      <c r="A23" s="155" t="s">
        <v>542</v>
      </c>
      <c r="B23" s="156">
        <v>142</v>
      </c>
      <c r="C23" s="156">
        <v>97</v>
      </c>
      <c r="D23" s="156">
        <v>131</v>
      </c>
      <c r="E23" s="161">
        <f t="shared" ref="E23:E28" si="6">SUM(B23:D23)</f>
        <v>370</v>
      </c>
      <c r="F23" s="157"/>
      <c r="G23" s="155" t="s">
        <v>512</v>
      </c>
      <c r="H23" s="156">
        <v>111</v>
      </c>
      <c r="I23" s="156">
        <v>106</v>
      </c>
      <c r="J23" s="156">
        <v>100</v>
      </c>
      <c r="K23" s="161">
        <f t="shared" ref="K23:K28" si="7">SUM(H23:J23)</f>
        <v>317</v>
      </c>
    </row>
    <row r="24" spans="1:11" s="158" customFormat="1" ht="18" customHeight="1" x14ac:dyDescent="0.2">
      <c r="A24" s="155" t="s">
        <v>392</v>
      </c>
      <c r="B24" s="156">
        <v>115</v>
      </c>
      <c r="C24" s="156">
        <v>107</v>
      </c>
      <c r="D24" s="156">
        <v>113</v>
      </c>
      <c r="E24" s="161">
        <f t="shared" si="6"/>
        <v>335</v>
      </c>
      <c r="F24" s="157"/>
      <c r="G24" s="155" t="s">
        <v>419</v>
      </c>
      <c r="H24" s="156">
        <v>126</v>
      </c>
      <c r="I24" s="156">
        <v>144</v>
      </c>
      <c r="J24" s="156">
        <v>142</v>
      </c>
      <c r="K24" s="161">
        <f t="shared" si="7"/>
        <v>412</v>
      </c>
    </row>
    <row r="25" spans="1:11" s="158" customFormat="1" ht="18" customHeight="1" x14ac:dyDescent="0.2">
      <c r="A25" s="155" t="s">
        <v>391</v>
      </c>
      <c r="B25" s="156">
        <v>108</v>
      </c>
      <c r="C25" s="156">
        <v>95</v>
      </c>
      <c r="D25" s="156">
        <v>109</v>
      </c>
      <c r="E25" s="161">
        <f t="shared" si="6"/>
        <v>312</v>
      </c>
      <c r="F25" s="157"/>
      <c r="G25" s="155" t="s">
        <v>456</v>
      </c>
      <c r="H25" s="156">
        <v>112</v>
      </c>
      <c r="I25" s="156">
        <v>131</v>
      </c>
      <c r="J25" s="156">
        <v>112</v>
      </c>
      <c r="K25" s="161">
        <f t="shared" si="7"/>
        <v>355</v>
      </c>
    </row>
    <row r="26" spans="1:11" s="158" customFormat="1" ht="18" customHeight="1" x14ac:dyDescent="0.2">
      <c r="A26" s="155" t="s">
        <v>390</v>
      </c>
      <c r="B26" s="156">
        <v>88</v>
      </c>
      <c r="C26" s="156">
        <v>111</v>
      </c>
      <c r="D26" s="156">
        <v>103</v>
      </c>
      <c r="E26" s="161">
        <f t="shared" si="6"/>
        <v>302</v>
      </c>
      <c r="F26" s="157"/>
      <c r="G26" s="155" t="s">
        <v>513</v>
      </c>
      <c r="H26" s="156">
        <v>125</v>
      </c>
      <c r="I26" s="156">
        <v>121</v>
      </c>
      <c r="J26" s="156">
        <v>110</v>
      </c>
      <c r="K26" s="161">
        <f t="shared" si="7"/>
        <v>356</v>
      </c>
    </row>
    <row r="27" spans="1:11" s="158" customFormat="1" ht="18" customHeight="1" x14ac:dyDescent="0.2">
      <c r="A27" s="155" t="s">
        <v>543</v>
      </c>
      <c r="B27" s="156">
        <v>119</v>
      </c>
      <c r="C27" s="156">
        <v>126</v>
      </c>
      <c r="D27" s="156">
        <v>100</v>
      </c>
      <c r="E27" s="161">
        <f t="shared" si="6"/>
        <v>345</v>
      </c>
      <c r="F27" s="157"/>
      <c r="G27" s="155" t="s">
        <v>422</v>
      </c>
      <c r="H27" s="156">
        <v>115</v>
      </c>
      <c r="I27" s="156">
        <v>145</v>
      </c>
      <c r="J27" s="156">
        <v>122</v>
      </c>
      <c r="K27" s="161">
        <f t="shared" si="7"/>
        <v>382</v>
      </c>
    </row>
    <row r="28" spans="1:11" s="163" customFormat="1" ht="18" customHeight="1" x14ac:dyDescent="0.2">
      <c r="A28" s="159" t="s">
        <v>401</v>
      </c>
      <c r="B28" s="161">
        <f>SUM(B23:B27)</f>
        <v>572</v>
      </c>
      <c r="C28" s="161">
        <f>SUM(C23:C27)</f>
        <v>536</v>
      </c>
      <c r="D28" s="161">
        <f>SUM(D23:D27)</f>
        <v>556</v>
      </c>
      <c r="E28" s="161">
        <f t="shared" si="6"/>
        <v>1664</v>
      </c>
      <c r="F28" s="162"/>
      <c r="G28" s="159" t="s">
        <v>400</v>
      </c>
      <c r="H28" s="206">
        <f>SUM(H23:H27)</f>
        <v>589</v>
      </c>
      <c r="I28" s="206">
        <f>SUM(I23:I27)</f>
        <v>647</v>
      </c>
      <c r="J28" s="206">
        <f>SUM(J23:J27)</f>
        <v>586</v>
      </c>
      <c r="K28" s="206">
        <f t="shared" si="7"/>
        <v>1822</v>
      </c>
    </row>
    <row r="29" spans="1:11" s="204" customFormat="1" ht="18" customHeight="1" x14ac:dyDescent="0.4">
      <c r="A29" s="205" t="s">
        <v>209</v>
      </c>
      <c r="B29" s="203"/>
      <c r="C29" s="203"/>
      <c r="D29" s="203"/>
      <c r="E29" s="201"/>
      <c r="F29" s="202"/>
      <c r="G29" s="205" t="s">
        <v>207</v>
      </c>
      <c r="H29" s="203"/>
      <c r="I29" s="203"/>
      <c r="J29" s="203"/>
      <c r="K29" s="201"/>
    </row>
    <row r="30" spans="1:11" s="158" customFormat="1" ht="18" customHeight="1" x14ac:dyDescent="0.2">
      <c r="A30" s="155" t="s">
        <v>387</v>
      </c>
      <c r="B30" s="156">
        <v>123</v>
      </c>
      <c r="C30" s="156">
        <v>121</v>
      </c>
      <c r="D30" s="156">
        <v>120</v>
      </c>
      <c r="E30" s="161">
        <f t="shared" ref="E30:E35" si="8">SUM(B30:D30)</f>
        <v>364</v>
      </c>
      <c r="F30" s="157"/>
      <c r="G30" s="155" t="s">
        <v>413</v>
      </c>
      <c r="H30" s="156">
        <v>126</v>
      </c>
      <c r="I30" s="156">
        <v>120</v>
      </c>
      <c r="J30" s="156">
        <v>113</v>
      </c>
      <c r="K30" s="161">
        <f t="shared" ref="K30:K35" si="9">SUM(H30:J30)</f>
        <v>359</v>
      </c>
    </row>
    <row r="31" spans="1:11" s="158" customFormat="1" ht="18" customHeight="1" x14ac:dyDescent="0.2">
      <c r="A31" s="155" t="s">
        <v>386</v>
      </c>
      <c r="B31" s="156">
        <v>103</v>
      </c>
      <c r="C31" s="156">
        <v>101</v>
      </c>
      <c r="D31" s="156">
        <v>115</v>
      </c>
      <c r="E31" s="161">
        <f t="shared" si="8"/>
        <v>319</v>
      </c>
      <c r="F31" s="157"/>
      <c r="G31" s="155" t="s">
        <v>415</v>
      </c>
      <c r="H31" s="156">
        <v>114</v>
      </c>
      <c r="I31" s="156">
        <v>131</v>
      </c>
      <c r="J31" s="156">
        <v>121</v>
      </c>
      <c r="K31" s="161">
        <f t="shared" si="9"/>
        <v>366</v>
      </c>
    </row>
    <row r="32" spans="1:11" s="158" customFormat="1" ht="18" customHeight="1" x14ac:dyDescent="0.2">
      <c r="A32" s="155" t="s">
        <v>389</v>
      </c>
      <c r="B32" s="156">
        <v>120</v>
      </c>
      <c r="C32" s="156">
        <v>141</v>
      </c>
      <c r="D32" s="156">
        <v>133</v>
      </c>
      <c r="E32" s="161">
        <f t="shared" si="8"/>
        <v>394</v>
      </c>
      <c r="F32" s="157"/>
      <c r="G32" s="155" t="s">
        <v>497</v>
      </c>
      <c r="H32" s="156">
        <v>116</v>
      </c>
      <c r="I32" s="156">
        <v>100</v>
      </c>
      <c r="J32" s="156">
        <v>141</v>
      </c>
      <c r="K32" s="161">
        <f t="shared" si="9"/>
        <v>357</v>
      </c>
    </row>
    <row r="33" spans="1:11" s="158" customFormat="1" ht="18" customHeight="1" x14ac:dyDescent="0.2">
      <c r="A33" s="155" t="s">
        <v>385</v>
      </c>
      <c r="B33" s="156">
        <v>112</v>
      </c>
      <c r="C33" s="156">
        <v>167</v>
      </c>
      <c r="D33" s="156">
        <v>117</v>
      </c>
      <c r="E33" s="161">
        <f t="shared" si="8"/>
        <v>396</v>
      </c>
      <c r="F33" s="157"/>
      <c r="G33" s="155" t="s">
        <v>498</v>
      </c>
      <c r="H33" s="156">
        <v>111</v>
      </c>
      <c r="I33" s="156">
        <v>85</v>
      </c>
      <c r="J33" s="156">
        <v>102</v>
      </c>
      <c r="K33" s="161">
        <f t="shared" si="9"/>
        <v>298</v>
      </c>
    </row>
    <row r="34" spans="1:11" s="158" customFormat="1" ht="18" customHeight="1" x14ac:dyDescent="0.2">
      <c r="A34" s="155" t="s">
        <v>388</v>
      </c>
      <c r="B34" s="156">
        <v>144</v>
      </c>
      <c r="C34" s="156">
        <v>116</v>
      </c>
      <c r="D34" s="156">
        <v>107</v>
      </c>
      <c r="E34" s="161">
        <f t="shared" si="8"/>
        <v>367</v>
      </c>
      <c r="F34" s="157"/>
      <c r="G34" s="155" t="s">
        <v>450</v>
      </c>
      <c r="H34" s="156">
        <v>120</v>
      </c>
      <c r="I34" s="156">
        <v>116</v>
      </c>
      <c r="J34" s="156">
        <v>90</v>
      </c>
      <c r="K34" s="161">
        <f t="shared" si="9"/>
        <v>326</v>
      </c>
    </row>
    <row r="35" spans="1:11" s="163" customFormat="1" ht="18" customHeight="1" x14ac:dyDescent="0.2">
      <c r="A35" s="159" t="s">
        <v>400</v>
      </c>
      <c r="B35" s="206">
        <f>SUM(B30:B34)</f>
        <v>602</v>
      </c>
      <c r="C35" s="206">
        <f>SUM(C30:C34)</f>
        <v>646</v>
      </c>
      <c r="D35" s="206">
        <f>SUM(D30:D34)</f>
        <v>592</v>
      </c>
      <c r="E35" s="206">
        <f t="shared" si="8"/>
        <v>1840</v>
      </c>
      <c r="F35" s="162"/>
      <c r="G35" s="159" t="s">
        <v>401</v>
      </c>
      <c r="H35" s="161">
        <f>SUM(H30:H34)</f>
        <v>587</v>
      </c>
      <c r="I35" s="161">
        <f>SUM(I30:I34)</f>
        <v>552</v>
      </c>
      <c r="J35" s="161">
        <f>SUM(J30:J34)</f>
        <v>567</v>
      </c>
      <c r="K35" s="161">
        <f t="shared" si="9"/>
        <v>1706</v>
      </c>
    </row>
    <row r="36" spans="1:11" s="204" customFormat="1" ht="18" customHeight="1" x14ac:dyDescent="0.4">
      <c r="A36" s="205" t="s">
        <v>205</v>
      </c>
      <c r="B36" s="203"/>
      <c r="C36" s="203"/>
      <c r="D36" s="203"/>
      <c r="E36" s="201"/>
      <c r="F36" s="202"/>
      <c r="G36" s="205" t="s">
        <v>230</v>
      </c>
      <c r="H36" s="203"/>
      <c r="I36" s="203"/>
      <c r="J36" s="203"/>
      <c r="K36" s="201"/>
    </row>
    <row r="37" spans="1:11" s="158" customFormat="1" ht="18" customHeight="1" x14ac:dyDescent="0.2">
      <c r="A37" s="155" t="s">
        <v>427</v>
      </c>
      <c r="B37" s="156">
        <v>117</v>
      </c>
      <c r="C37" s="156">
        <v>112</v>
      </c>
      <c r="D37" s="156">
        <v>115</v>
      </c>
      <c r="E37" s="161">
        <f t="shared" ref="E37:E42" si="10">SUM(B37:D37)</f>
        <v>344</v>
      </c>
      <c r="F37" s="157"/>
      <c r="G37" s="155" t="s">
        <v>448</v>
      </c>
      <c r="H37" s="156">
        <v>146</v>
      </c>
      <c r="I37" s="156">
        <v>105</v>
      </c>
      <c r="J37" s="156">
        <v>123</v>
      </c>
      <c r="K37" s="161">
        <f t="shared" ref="K37:K42" si="11">SUM(H37:J37)</f>
        <v>374</v>
      </c>
    </row>
    <row r="38" spans="1:11" s="158" customFormat="1" ht="18" customHeight="1" x14ac:dyDescent="0.2">
      <c r="A38" s="155" t="s">
        <v>423</v>
      </c>
      <c r="B38" s="156">
        <v>132</v>
      </c>
      <c r="C38" s="156">
        <v>115</v>
      </c>
      <c r="D38" s="156">
        <v>117</v>
      </c>
      <c r="E38" s="161">
        <f t="shared" si="10"/>
        <v>364</v>
      </c>
      <c r="F38" s="157"/>
      <c r="G38" s="155" t="s">
        <v>384</v>
      </c>
      <c r="H38" s="156">
        <v>109</v>
      </c>
      <c r="I38" s="156">
        <v>115</v>
      </c>
      <c r="J38" s="156">
        <v>102</v>
      </c>
      <c r="K38" s="161">
        <f t="shared" si="11"/>
        <v>326</v>
      </c>
    </row>
    <row r="39" spans="1:11" s="158" customFormat="1" ht="18" customHeight="1" x14ac:dyDescent="0.2">
      <c r="A39" s="155" t="s">
        <v>459</v>
      </c>
      <c r="B39" s="156">
        <v>116</v>
      </c>
      <c r="C39" s="156">
        <v>137</v>
      </c>
      <c r="D39" s="156">
        <v>92</v>
      </c>
      <c r="E39" s="161">
        <f t="shared" si="10"/>
        <v>345</v>
      </c>
      <c r="F39" s="157"/>
      <c r="G39" s="155" t="s">
        <v>381</v>
      </c>
      <c r="H39" s="156">
        <v>128</v>
      </c>
      <c r="I39" s="156">
        <v>108</v>
      </c>
      <c r="J39" s="156">
        <v>105</v>
      </c>
      <c r="K39" s="161">
        <f t="shared" si="11"/>
        <v>341</v>
      </c>
    </row>
    <row r="40" spans="1:11" s="158" customFormat="1" ht="18" customHeight="1" x14ac:dyDescent="0.2">
      <c r="A40" s="155" t="s">
        <v>451</v>
      </c>
      <c r="B40" s="156">
        <v>114</v>
      </c>
      <c r="C40" s="156">
        <v>113</v>
      </c>
      <c r="D40" s="156">
        <v>95</v>
      </c>
      <c r="E40" s="161">
        <f t="shared" si="10"/>
        <v>322</v>
      </c>
      <c r="F40" s="157"/>
      <c r="G40" s="155" t="s">
        <v>383</v>
      </c>
      <c r="H40" s="156">
        <v>105</v>
      </c>
      <c r="I40" s="156">
        <v>116</v>
      </c>
      <c r="J40" s="156">
        <v>131</v>
      </c>
      <c r="K40" s="161">
        <f t="shared" si="11"/>
        <v>352</v>
      </c>
    </row>
    <row r="41" spans="1:11" s="158" customFormat="1" ht="18" customHeight="1" x14ac:dyDescent="0.2">
      <c r="A41" s="155" t="s">
        <v>426</v>
      </c>
      <c r="B41" s="156">
        <v>109</v>
      </c>
      <c r="C41" s="156">
        <v>130</v>
      </c>
      <c r="D41" s="156">
        <v>125</v>
      </c>
      <c r="E41" s="161">
        <f t="shared" si="10"/>
        <v>364</v>
      </c>
      <c r="F41" s="157"/>
      <c r="G41" s="155" t="s">
        <v>382</v>
      </c>
      <c r="H41" s="156">
        <v>110</v>
      </c>
      <c r="I41" s="156">
        <v>123</v>
      </c>
      <c r="J41" s="156">
        <v>138</v>
      </c>
      <c r="K41" s="161">
        <f t="shared" si="11"/>
        <v>371</v>
      </c>
    </row>
    <row r="42" spans="1:11" s="163" customFormat="1" ht="18" customHeight="1" x14ac:dyDescent="0.2">
      <c r="A42" s="159" t="s">
        <v>379</v>
      </c>
      <c r="B42" s="161">
        <f>SUM(B37:B41)</f>
        <v>588</v>
      </c>
      <c r="C42" s="206">
        <f>SUM(C37:C41)</f>
        <v>607</v>
      </c>
      <c r="D42" s="161">
        <f>SUM(D37:D41)</f>
        <v>544</v>
      </c>
      <c r="E42" s="161">
        <f t="shared" si="10"/>
        <v>1739</v>
      </c>
      <c r="F42" s="162"/>
      <c r="G42" s="159" t="s">
        <v>378</v>
      </c>
      <c r="H42" s="206">
        <f>SUM(H37:H41)</f>
        <v>598</v>
      </c>
      <c r="I42" s="161">
        <f>SUM(I37:I41)</f>
        <v>567</v>
      </c>
      <c r="J42" s="206">
        <f>SUM(J37:J41)</f>
        <v>599</v>
      </c>
      <c r="K42" s="206">
        <f t="shared" si="11"/>
        <v>1764</v>
      </c>
    </row>
    <row r="43" spans="1:11" s="204" customFormat="1" ht="18" customHeight="1" x14ac:dyDescent="0.4">
      <c r="A43" s="205" t="s">
        <v>206</v>
      </c>
      <c r="B43" s="203"/>
      <c r="C43" s="203"/>
      <c r="D43" s="203"/>
      <c r="E43" s="201"/>
      <c r="F43" s="202"/>
      <c r="G43" s="205" t="s">
        <v>198</v>
      </c>
      <c r="H43" s="203"/>
      <c r="I43" s="203"/>
      <c r="J43" s="203"/>
      <c r="K43" s="201"/>
    </row>
    <row r="44" spans="1:11" s="158" customFormat="1" ht="18" customHeight="1" x14ac:dyDescent="0.2">
      <c r="A44" s="155" t="s">
        <v>428</v>
      </c>
      <c r="B44" s="156">
        <v>111</v>
      </c>
      <c r="C44" s="156">
        <v>105</v>
      </c>
      <c r="D44" s="156">
        <v>101</v>
      </c>
      <c r="E44" s="161">
        <f t="shared" ref="E44:E49" si="12">SUM(B44:D44)</f>
        <v>317</v>
      </c>
      <c r="F44" s="157"/>
      <c r="G44" s="155" t="s">
        <v>405</v>
      </c>
      <c r="H44" s="156">
        <v>150</v>
      </c>
      <c r="I44" s="156">
        <v>109</v>
      </c>
      <c r="J44" s="156">
        <v>114</v>
      </c>
      <c r="K44" s="161">
        <f>SUM(H44:J44)</f>
        <v>373</v>
      </c>
    </row>
    <row r="45" spans="1:11" s="158" customFormat="1" ht="18" customHeight="1" x14ac:dyDescent="0.2">
      <c r="A45" s="155" t="s">
        <v>431</v>
      </c>
      <c r="B45" s="156">
        <v>131</v>
      </c>
      <c r="C45" s="156">
        <v>97</v>
      </c>
      <c r="D45" s="156">
        <v>103</v>
      </c>
      <c r="E45" s="161">
        <f t="shared" si="12"/>
        <v>331</v>
      </c>
      <c r="F45" s="157"/>
      <c r="G45" s="155" t="s">
        <v>402</v>
      </c>
      <c r="H45" s="156">
        <v>89</v>
      </c>
      <c r="I45" s="156">
        <v>98</v>
      </c>
      <c r="J45" s="156">
        <v>114</v>
      </c>
      <c r="K45" s="161">
        <f>SUM(H45:J45)</f>
        <v>301</v>
      </c>
    </row>
    <row r="46" spans="1:11" s="158" customFormat="1" ht="18" customHeight="1" x14ac:dyDescent="0.2">
      <c r="A46" s="155" t="s">
        <v>430</v>
      </c>
      <c r="B46" s="156">
        <v>136</v>
      </c>
      <c r="C46" s="156">
        <v>108</v>
      </c>
      <c r="D46" s="156">
        <v>118</v>
      </c>
      <c r="E46" s="161">
        <f t="shared" si="12"/>
        <v>362</v>
      </c>
      <c r="F46" s="157"/>
      <c r="G46" s="155" t="s">
        <v>404</v>
      </c>
      <c r="H46" s="156">
        <v>101</v>
      </c>
      <c r="I46" s="156">
        <v>128</v>
      </c>
      <c r="J46" s="156">
        <v>108</v>
      </c>
      <c r="K46" s="161">
        <f>SUM(H46:J46)</f>
        <v>337</v>
      </c>
    </row>
    <row r="47" spans="1:11" s="158" customFormat="1" ht="18" customHeight="1" x14ac:dyDescent="0.2">
      <c r="A47" s="155" t="s">
        <v>453</v>
      </c>
      <c r="B47" s="156">
        <v>104</v>
      </c>
      <c r="C47" s="156">
        <v>106</v>
      </c>
      <c r="D47" s="156">
        <v>107</v>
      </c>
      <c r="E47" s="161">
        <f t="shared" si="12"/>
        <v>317</v>
      </c>
      <c r="F47" s="157"/>
      <c r="G47" s="155" t="s">
        <v>403</v>
      </c>
      <c r="H47" s="156">
        <v>116</v>
      </c>
      <c r="I47" s="156">
        <v>130</v>
      </c>
      <c r="J47" s="156">
        <v>98</v>
      </c>
      <c r="K47" s="161">
        <f>SUM(H47:J47)</f>
        <v>344</v>
      </c>
    </row>
    <row r="48" spans="1:11" s="158" customFormat="1" ht="18" customHeight="1" x14ac:dyDescent="0.2">
      <c r="A48" s="155" t="s">
        <v>432</v>
      </c>
      <c r="B48" s="156">
        <v>138</v>
      </c>
      <c r="C48" s="156">
        <v>103</v>
      </c>
      <c r="D48" s="156">
        <v>122</v>
      </c>
      <c r="E48" s="161">
        <f t="shared" si="12"/>
        <v>363</v>
      </c>
      <c r="F48" s="157"/>
      <c r="G48" s="155" t="s">
        <v>406</v>
      </c>
      <c r="H48" s="156">
        <v>104</v>
      </c>
      <c r="I48" s="156">
        <v>94</v>
      </c>
      <c r="J48" s="156">
        <v>91</v>
      </c>
      <c r="K48" s="161">
        <f>SUM(H48:J48)</f>
        <v>289</v>
      </c>
    </row>
    <row r="49" spans="1:11" s="163" customFormat="1" ht="18" customHeight="1" x14ac:dyDescent="0.2">
      <c r="A49" s="159" t="s">
        <v>378</v>
      </c>
      <c r="B49" s="206">
        <f>SUM(B44:B48)</f>
        <v>620</v>
      </c>
      <c r="C49" s="161">
        <f>SUM(C44:C48)</f>
        <v>519</v>
      </c>
      <c r="D49" s="206">
        <f>SUM(D44:D48)</f>
        <v>551</v>
      </c>
      <c r="E49" s="206">
        <f t="shared" si="12"/>
        <v>1690</v>
      </c>
      <c r="F49" s="162"/>
      <c r="G49" s="159" t="s">
        <v>379</v>
      </c>
      <c r="H49" s="161">
        <f>SUM(H44:H48)</f>
        <v>560</v>
      </c>
      <c r="I49" s="206">
        <f>SUM(I44:I48)</f>
        <v>559</v>
      </c>
      <c r="J49" s="161">
        <f>SUM(J44:J48)</f>
        <v>525</v>
      </c>
      <c r="K49" s="161">
        <f>SUM(K44:K48)</f>
        <v>1644</v>
      </c>
    </row>
    <row r="50" spans="1:11" ht="18" customHeight="1" x14ac:dyDescent="0.35">
      <c r="A50" s="437" t="s">
        <v>15</v>
      </c>
      <c r="B50" s="438"/>
      <c r="C50" s="438"/>
      <c r="D50" s="438"/>
      <c r="E50" s="439"/>
      <c r="F50" s="154" t="s">
        <v>455</v>
      </c>
      <c r="G50" s="437" t="s">
        <v>16</v>
      </c>
      <c r="H50" s="438"/>
      <c r="I50" s="438"/>
      <c r="J50" s="438"/>
      <c r="K50" s="439"/>
    </row>
    <row r="51" spans="1:11" ht="18" customHeight="1" x14ac:dyDescent="0.35">
      <c r="A51" s="443" t="s">
        <v>533</v>
      </c>
      <c r="B51" s="444"/>
      <c r="C51" s="444"/>
      <c r="D51" s="444"/>
      <c r="E51" s="445"/>
      <c r="F51" s="154"/>
      <c r="G51" s="443">
        <v>41215</v>
      </c>
      <c r="H51" s="444"/>
      <c r="I51" s="444"/>
      <c r="J51" s="444"/>
      <c r="K51" s="445"/>
    </row>
    <row r="52" spans="1:11" ht="18" customHeight="1" x14ac:dyDescent="0.3">
      <c r="A52" s="431" t="s">
        <v>535</v>
      </c>
      <c r="B52" s="432"/>
      <c r="C52" s="432"/>
      <c r="D52" s="432"/>
      <c r="E52" s="433"/>
      <c r="G52" s="431" t="s">
        <v>544</v>
      </c>
      <c r="H52" s="432"/>
      <c r="I52" s="432"/>
      <c r="J52" s="432"/>
      <c r="K52" s="433"/>
    </row>
    <row r="53" spans="1:11" ht="18" customHeight="1" x14ac:dyDescent="0.3">
      <c r="A53" s="431" t="s">
        <v>536</v>
      </c>
      <c r="B53" s="432"/>
      <c r="C53" s="432"/>
      <c r="D53" s="432"/>
      <c r="E53" s="433"/>
      <c r="G53" s="431" t="s">
        <v>545</v>
      </c>
      <c r="H53" s="432"/>
      <c r="I53" s="432"/>
      <c r="J53" s="432"/>
      <c r="K53" s="433"/>
    </row>
    <row r="54" spans="1:11" ht="18" customHeight="1" x14ac:dyDescent="0.3">
      <c r="A54" s="431" t="s">
        <v>537</v>
      </c>
      <c r="B54" s="432"/>
      <c r="C54" s="432"/>
      <c r="D54" s="432"/>
      <c r="E54" s="433"/>
      <c r="G54" s="431" t="s">
        <v>546</v>
      </c>
      <c r="H54" s="432"/>
      <c r="I54" s="432"/>
      <c r="J54" s="432"/>
      <c r="K54" s="433"/>
    </row>
    <row r="55" spans="1:11" ht="18" customHeight="1" x14ac:dyDescent="0.3">
      <c r="A55" s="431" t="s">
        <v>538</v>
      </c>
      <c r="B55" s="432"/>
      <c r="C55" s="432"/>
      <c r="D55" s="432"/>
      <c r="E55" s="433"/>
      <c r="G55" s="431" t="s">
        <v>547</v>
      </c>
      <c r="H55" s="432"/>
      <c r="I55" s="432"/>
      <c r="J55" s="432"/>
      <c r="K55" s="433"/>
    </row>
    <row r="56" spans="1:11" ht="18" customHeight="1" x14ac:dyDescent="0.3">
      <c r="A56" s="431" t="s">
        <v>539</v>
      </c>
      <c r="B56" s="432"/>
      <c r="C56" s="432"/>
      <c r="D56" s="432"/>
      <c r="E56" s="433"/>
      <c r="G56" s="431" t="s">
        <v>548</v>
      </c>
      <c r="H56" s="432"/>
      <c r="I56" s="432"/>
      <c r="J56" s="432"/>
      <c r="K56" s="433"/>
    </row>
    <row r="57" spans="1:11" ht="18" customHeight="1" x14ac:dyDescent="0.3">
      <c r="A57" s="431" t="s">
        <v>540</v>
      </c>
      <c r="B57" s="432"/>
      <c r="C57" s="432"/>
      <c r="D57" s="432"/>
      <c r="E57" s="433"/>
      <c r="G57" s="431" t="s">
        <v>549</v>
      </c>
      <c r="H57" s="432"/>
      <c r="I57" s="432"/>
      <c r="J57" s="432"/>
      <c r="K57" s="433"/>
    </row>
    <row r="58" spans="1:11" ht="18" customHeight="1" x14ac:dyDescent="0.3">
      <c r="A58" s="434" t="s">
        <v>541</v>
      </c>
      <c r="B58" s="435"/>
      <c r="C58" s="435"/>
      <c r="D58" s="435"/>
      <c r="E58" s="436"/>
      <c r="G58" s="434" t="s">
        <v>550</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&amp;"Calibri,Regular"&amp;12October 26, 2012</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51" sqref="A51:E51"/>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4" customFormat="1" ht="18" customHeight="1" x14ac:dyDescent="0.4">
      <c r="A1" s="199" t="s">
        <v>198</v>
      </c>
      <c r="B1" s="200"/>
      <c r="C1" s="200"/>
      <c r="D1" s="200"/>
      <c r="E1" s="201"/>
      <c r="F1" s="202"/>
      <c r="G1" s="199" t="s">
        <v>209</v>
      </c>
      <c r="H1" s="203"/>
      <c r="I1" s="203"/>
      <c r="J1" s="203"/>
      <c r="K1" s="201"/>
    </row>
    <row r="2" spans="1:11" s="158" customFormat="1" ht="18" customHeight="1" x14ac:dyDescent="0.2">
      <c r="A2" s="155" t="s">
        <v>405</v>
      </c>
      <c r="B2" s="156">
        <v>109</v>
      </c>
      <c r="C2" s="156">
        <v>121</v>
      </c>
      <c r="D2" s="156">
        <v>125</v>
      </c>
      <c r="E2" s="164">
        <f t="shared" ref="E2:E7" si="0">SUM(B2:D2)</f>
        <v>355</v>
      </c>
      <c r="F2" s="157"/>
      <c r="G2" s="155" t="s">
        <v>386</v>
      </c>
      <c r="H2" s="156">
        <v>115</v>
      </c>
      <c r="I2" s="156">
        <v>116</v>
      </c>
      <c r="J2" s="156">
        <v>123</v>
      </c>
      <c r="K2" s="161">
        <f t="shared" ref="K2:K7" si="1">SUM(H2:J2)</f>
        <v>354</v>
      </c>
    </row>
    <row r="3" spans="1:11" s="158" customFormat="1" ht="18" customHeight="1" x14ac:dyDescent="0.2">
      <c r="A3" s="155" t="s">
        <v>402</v>
      </c>
      <c r="B3" s="156">
        <v>100</v>
      </c>
      <c r="C3" s="156">
        <v>145</v>
      </c>
      <c r="D3" s="156">
        <v>126</v>
      </c>
      <c r="E3" s="164">
        <f t="shared" si="0"/>
        <v>371</v>
      </c>
      <c r="F3" s="157"/>
      <c r="G3" s="155" t="s">
        <v>563</v>
      </c>
      <c r="H3" s="156">
        <v>98</v>
      </c>
      <c r="I3" s="156">
        <v>104</v>
      </c>
      <c r="J3" s="156">
        <v>102</v>
      </c>
      <c r="K3" s="161">
        <f t="shared" si="1"/>
        <v>304</v>
      </c>
    </row>
    <row r="4" spans="1:11" s="158" customFormat="1" ht="18" customHeight="1" x14ac:dyDescent="0.2">
      <c r="A4" s="155" t="s">
        <v>404</v>
      </c>
      <c r="B4" s="156">
        <v>98</v>
      </c>
      <c r="C4" s="156">
        <v>116</v>
      </c>
      <c r="D4" s="156">
        <v>97</v>
      </c>
      <c r="E4" s="164">
        <f t="shared" si="0"/>
        <v>311</v>
      </c>
      <c r="F4" s="157"/>
      <c r="G4" s="155" t="s">
        <v>389</v>
      </c>
      <c r="H4" s="156">
        <v>138</v>
      </c>
      <c r="I4" s="156">
        <v>111</v>
      </c>
      <c r="J4" s="156">
        <v>104</v>
      </c>
      <c r="K4" s="161">
        <f t="shared" si="1"/>
        <v>353</v>
      </c>
    </row>
    <row r="5" spans="1:11" s="158" customFormat="1" ht="18" customHeight="1" x14ac:dyDescent="0.2">
      <c r="A5" s="155" t="s">
        <v>403</v>
      </c>
      <c r="B5" s="156">
        <v>197</v>
      </c>
      <c r="C5" s="156">
        <v>105</v>
      </c>
      <c r="D5" s="156">
        <v>119</v>
      </c>
      <c r="E5" s="164">
        <f t="shared" si="0"/>
        <v>421</v>
      </c>
      <c r="F5" s="157"/>
      <c r="G5" s="155" t="s">
        <v>385</v>
      </c>
      <c r="H5" s="156">
        <v>119</v>
      </c>
      <c r="I5" s="156">
        <v>108</v>
      </c>
      <c r="J5" s="156">
        <v>124</v>
      </c>
      <c r="K5" s="161">
        <f t="shared" si="1"/>
        <v>351</v>
      </c>
    </row>
    <row r="6" spans="1:11" s="158" customFormat="1" ht="18" customHeight="1" x14ac:dyDescent="0.2">
      <c r="A6" s="155" t="s">
        <v>406</v>
      </c>
      <c r="B6" s="156">
        <v>123</v>
      </c>
      <c r="C6" s="156">
        <v>117</v>
      </c>
      <c r="D6" s="156">
        <v>92</v>
      </c>
      <c r="E6" s="164">
        <f t="shared" si="0"/>
        <v>332</v>
      </c>
      <c r="F6" s="157"/>
      <c r="G6" s="155" t="s">
        <v>388</v>
      </c>
      <c r="H6" s="156">
        <v>130</v>
      </c>
      <c r="I6" s="156">
        <v>116</v>
      </c>
      <c r="J6" s="156">
        <v>135</v>
      </c>
      <c r="K6" s="161">
        <f t="shared" si="1"/>
        <v>381</v>
      </c>
    </row>
    <row r="7" spans="1:11" s="163" customFormat="1" ht="18" customHeight="1" x14ac:dyDescent="0.2">
      <c r="A7" s="159" t="s">
        <v>378</v>
      </c>
      <c r="B7" s="207">
        <f>SUM(B2:B6)</f>
        <v>627</v>
      </c>
      <c r="C7" s="207">
        <f>SUM(C2:C6)</f>
        <v>604</v>
      </c>
      <c r="D7" s="160">
        <f>SUM(D2:D6)</f>
        <v>559</v>
      </c>
      <c r="E7" s="206">
        <f t="shared" si="0"/>
        <v>1790</v>
      </c>
      <c r="F7" s="162"/>
      <c r="G7" s="159" t="s">
        <v>379</v>
      </c>
      <c r="H7" s="161">
        <f>SUM(H2:H6)</f>
        <v>600</v>
      </c>
      <c r="I7" s="161">
        <f>SUM(I2:I6)</f>
        <v>555</v>
      </c>
      <c r="J7" s="206">
        <f>SUM(J2:J6)</f>
        <v>588</v>
      </c>
      <c r="K7" s="161">
        <f t="shared" si="1"/>
        <v>1743</v>
      </c>
    </row>
    <row r="8" spans="1:11" s="204" customFormat="1" ht="18" customHeight="1" x14ac:dyDescent="0.4">
      <c r="A8" s="199" t="s">
        <v>205</v>
      </c>
      <c r="B8" s="200"/>
      <c r="C8" s="200"/>
      <c r="D8" s="200"/>
      <c r="E8" s="201"/>
      <c r="F8" s="202"/>
      <c r="G8" s="199" t="s">
        <v>204</v>
      </c>
      <c r="H8" s="203"/>
      <c r="I8" s="203"/>
      <c r="J8" s="203"/>
      <c r="K8" s="201"/>
    </row>
    <row r="9" spans="1:11" s="158" customFormat="1" ht="18" customHeight="1" x14ac:dyDescent="0.2">
      <c r="A9" s="155" t="s">
        <v>427</v>
      </c>
      <c r="B9" s="156">
        <v>107</v>
      </c>
      <c r="C9" s="156">
        <v>125</v>
      </c>
      <c r="D9" s="156">
        <v>120</v>
      </c>
      <c r="E9" s="164">
        <f t="shared" ref="E9:E14" si="2">SUM(B9:D9)</f>
        <v>352</v>
      </c>
      <c r="F9" s="157"/>
      <c r="G9" s="155" t="s">
        <v>433</v>
      </c>
      <c r="H9" s="156">
        <v>110</v>
      </c>
      <c r="I9" s="156">
        <v>137</v>
      </c>
      <c r="J9" s="156">
        <v>130</v>
      </c>
      <c r="K9" s="161">
        <f t="shared" ref="K9:K14" si="3">SUM(H9:J9)</f>
        <v>377</v>
      </c>
    </row>
    <row r="10" spans="1:11" s="158" customFormat="1" ht="18" customHeight="1" x14ac:dyDescent="0.2">
      <c r="A10" s="155" t="s">
        <v>423</v>
      </c>
      <c r="B10" s="156">
        <v>136</v>
      </c>
      <c r="C10" s="156">
        <v>117</v>
      </c>
      <c r="D10" s="156">
        <v>110</v>
      </c>
      <c r="E10" s="164">
        <f t="shared" si="2"/>
        <v>363</v>
      </c>
      <c r="F10" s="157"/>
      <c r="G10" s="155" t="s">
        <v>434</v>
      </c>
      <c r="H10" s="156">
        <v>105</v>
      </c>
      <c r="I10" s="156">
        <v>141</v>
      </c>
      <c r="J10" s="156">
        <v>146</v>
      </c>
      <c r="K10" s="161">
        <f t="shared" si="3"/>
        <v>392</v>
      </c>
    </row>
    <row r="11" spans="1:11" s="158" customFormat="1" ht="18" customHeight="1" x14ac:dyDescent="0.2">
      <c r="A11" s="155" t="s">
        <v>459</v>
      </c>
      <c r="B11" s="156">
        <v>106</v>
      </c>
      <c r="C11" s="156">
        <v>113</v>
      </c>
      <c r="D11" s="156">
        <v>137</v>
      </c>
      <c r="E11" s="164">
        <f t="shared" si="2"/>
        <v>356</v>
      </c>
      <c r="F11" s="157"/>
      <c r="G11" s="155" t="s">
        <v>435</v>
      </c>
      <c r="H11" s="156">
        <v>129</v>
      </c>
      <c r="I11" s="156">
        <v>105</v>
      </c>
      <c r="J11" s="156">
        <v>142</v>
      </c>
      <c r="K11" s="161">
        <f t="shared" si="3"/>
        <v>376</v>
      </c>
    </row>
    <row r="12" spans="1:11" s="158" customFormat="1" ht="18" customHeight="1" x14ac:dyDescent="0.2">
      <c r="A12" s="155" t="s">
        <v>451</v>
      </c>
      <c r="B12" s="156">
        <v>101</v>
      </c>
      <c r="C12" s="156">
        <v>123</v>
      </c>
      <c r="D12" s="156">
        <v>136</v>
      </c>
      <c r="E12" s="164">
        <f t="shared" si="2"/>
        <v>360</v>
      </c>
      <c r="F12" s="157"/>
      <c r="G12" s="155" t="s">
        <v>436</v>
      </c>
      <c r="H12" s="156">
        <v>128</v>
      </c>
      <c r="I12" s="156">
        <v>97</v>
      </c>
      <c r="J12" s="156">
        <v>132</v>
      </c>
      <c r="K12" s="161">
        <f t="shared" si="3"/>
        <v>357</v>
      </c>
    </row>
    <row r="13" spans="1:11" s="158" customFormat="1" ht="18" customHeight="1" x14ac:dyDescent="0.2">
      <c r="A13" s="155" t="s">
        <v>426</v>
      </c>
      <c r="B13" s="156">
        <v>117</v>
      </c>
      <c r="C13" s="156">
        <v>120</v>
      </c>
      <c r="D13" s="156">
        <v>105</v>
      </c>
      <c r="E13" s="164">
        <f t="shared" si="2"/>
        <v>342</v>
      </c>
      <c r="F13" s="157"/>
      <c r="G13" s="155" t="s">
        <v>437</v>
      </c>
      <c r="H13" s="156">
        <v>142</v>
      </c>
      <c r="I13" s="156">
        <v>116</v>
      </c>
      <c r="J13" s="156">
        <v>97</v>
      </c>
      <c r="K13" s="161">
        <f t="shared" si="3"/>
        <v>355</v>
      </c>
    </row>
    <row r="14" spans="1:11" s="163" customFormat="1" ht="18" customHeight="1" x14ac:dyDescent="0.2">
      <c r="A14" s="159" t="s">
        <v>379</v>
      </c>
      <c r="B14" s="160">
        <f>SUM(B9:B13)</f>
        <v>567</v>
      </c>
      <c r="C14" s="207">
        <f>SUM(C9:C13)</f>
        <v>598</v>
      </c>
      <c r="D14" s="160">
        <f>SUM(D9:D13)</f>
        <v>608</v>
      </c>
      <c r="E14" s="161">
        <f t="shared" si="2"/>
        <v>1773</v>
      </c>
      <c r="F14" s="162"/>
      <c r="G14" s="159" t="s">
        <v>378</v>
      </c>
      <c r="H14" s="206">
        <f>SUM(H9:H13)</f>
        <v>614</v>
      </c>
      <c r="I14" s="161">
        <f>SUM(I9:I13)</f>
        <v>596</v>
      </c>
      <c r="J14" s="206">
        <f>SUM(J9:J13)</f>
        <v>647</v>
      </c>
      <c r="K14" s="206">
        <f t="shared" si="3"/>
        <v>1857</v>
      </c>
    </row>
    <row r="15" spans="1:11" s="204" customFormat="1" ht="18" customHeight="1" x14ac:dyDescent="0.4">
      <c r="A15" s="199" t="s">
        <v>208</v>
      </c>
      <c r="B15" s="200"/>
      <c r="C15" s="200"/>
      <c r="D15" s="200"/>
      <c r="E15" s="201"/>
      <c r="F15" s="202"/>
      <c r="G15" s="199" t="s">
        <v>230</v>
      </c>
      <c r="H15" s="203"/>
      <c r="I15" s="203"/>
      <c r="J15" s="203"/>
      <c r="K15" s="201"/>
    </row>
    <row r="16" spans="1:11" s="158" customFormat="1" ht="18" customHeight="1" x14ac:dyDescent="0.2">
      <c r="A16" s="155" t="s">
        <v>444</v>
      </c>
      <c r="B16" s="156">
        <v>95</v>
      </c>
      <c r="C16" s="156">
        <v>131</v>
      </c>
      <c r="D16" s="156">
        <v>127</v>
      </c>
      <c r="E16" s="164">
        <f t="shared" ref="E16:E21" si="4">SUM(B16:D16)</f>
        <v>353</v>
      </c>
      <c r="F16" s="157"/>
      <c r="G16" s="155" t="s">
        <v>383</v>
      </c>
      <c r="H16" s="156">
        <v>143</v>
      </c>
      <c r="I16" s="156">
        <v>137</v>
      </c>
      <c r="J16" s="156">
        <v>104</v>
      </c>
      <c r="K16" s="161">
        <f t="shared" ref="K16:K21" si="5">SUM(H16:J16)</f>
        <v>384</v>
      </c>
    </row>
    <row r="17" spans="1:11" s="158" customFormat="1" ht="18" customHeight="1" x14ac:dyDescent="0.2">
      <c r="A17" s="155" t="s">
        <v>468</v>
      </c>
      <c r="B17" s="156">
        <v>148</v>
      </c>
      <c r="C17" s="156">
        <v>123</v>
      </c>
      <c r="D17" s="156">
        <v>153</v>
      </c>
      <c r="E17" s="164">
        <f t="shared" si="4"/>
        <v>424</v>
      </c>
      <c r="F17" s="157"/>
      <c r="G17" s="155" t="s">
        <v>384</v>
      </c>
      <c r="H17" s="156">
        <v>127</v>
      </c>
      <c r="I17" s="156">
        <v>102</v>
      </c>
      <c r="J17" s="156">
        <v>107</v>
      </c>
      <c r="K17" s="161">
        <f t="shared" si="5"/>
        <v>336</v>
      </c>
    </row>
    <row r="18" spans="1:11" s="158" customFormat="1" ht="18" customHeight="1" x14ac:dyDescent="0.2">
      <c r="A18" s="155" t="s">
        <v>446</v>
      </c>
      <c r="B18" s="156">
        <v>114</v>
      </c>
      <c r="C18" s="156">
        <v>130</v>
      </c>
      <c r="D18" s="156">
        <v>106</v>
      </c>
      <c r="E18" s="164">
        <f t="shared" si="4"/>
        <v>350</v>
      </c>
      <c r="F18" s="157"/>
      <c r="G18" s="155" t="s">
        <v>381</v>
      </c>
      <c r="H18" s="156">
        <v>103</v>
      </c>
      <c r="I18" s="156">
        <v>103</v>
      </c>
      <c r="J18" s="156">
        <v>119</v>
      </c>
      <c r="K18" s="161">
        <f t="shared" si="5"/>
        <v>325</v>
      </c>
    </row>
    <row r="19" spans="1:11" s="158" customFormat="1" ht="18" customHeight="1" x14ac:dyDescent="0.2">
      <c r="A19" s="155" t="s">
        <v>447</v>
      </c>
      <c r="B19" s="156">
        <v>126</v>
      </c>
      <c r="C19" s="156">
        <v>159</v>
      </c>
      <c r="D19" s="156">
        <v>102</v>
      </c>
      <c r="E19" s="164">
        <f t="shared" si="4"/>
        <v>387</v>
      </c>
      <c r="F19" s="157"/>
      <c r="G19" s="155" t="s">
        <v>448</v>
      </c>
      <c r="H19" s="156">
        <v>133</v>
      </c>
      <c r="I19" s="156">
        <v>116</v>
      </c>
      <c r="J19" s="156">
        <v>115</v>
      </c>
      <c r="K19" s="161">
        <f t="shared" si="5"/>
        <v>364</v>
      </c>
    </row>
    <row r="20" spans="1:11" s="158" customFormat="1" ht="18" customHeight="1" x14ac:dyDescent="0.2">
      <c r="A20" s="155" t="s">
        <v>443</v>
      </c>
      <c r="B20" s="156">
        <v>109</v>
      </c>
      <c r="C20" s="156">
        <v>116</v>
      </c>
      <c r="D20" s="156">
        <v>94</v>
      </c>
      <c r="E20" s="164">
        <f t="shared" si="4"/>
        <v>319</v>
      </c>
      <c r="F20" s="157"/>
      <c r="G20" s="155" t="s">
        <v>382</v>
      </c>
      <c r="H20" s="156">
        <v>102</v>
      </c>
      <c r="I20" s="156">
        <v>168</v>
      </c>
      <c r="J20" s="156">
        <v>128</v>
      </c>
      <c r="K20" s="161">
        <f t="shared" si="5"/>
        <v>398</v>
      </c>
    </row>
    <row r="21" spans="1:11" s="163" customFormat="1" ht="18" customHeight="1" x14ac:dyDescent="0.2">
      <c r="A21" s="159" t="s">
        <v>378</v>
      </c>
      <c r="B21" s="160">
        <f>SUM(B16:B20)</f>
        <v>592</v>
      </c>
      <c r="C21" s="207">
        <f>SUM(C16:C20)</f>
        <v>659</v>
      </c>
      <c r="D21" s="207">
        <f>SUM(D16:D20)</f>
        <v>582</v>
      </c>
      <c r="E21" s="206">
        <f t="shared" si="4"/>
        <v>1833</v>
      </c>
      <c r="F21" s="162"/>
      <c r="G21" s="159" t="s">
        <v>379</v>
      </c>
      <c r="H21" s="206">
        <f>SUM(H16:H20)</f>
        <v>608</v>
      </c>
      <c r="I21" s="161">
        <f>SUM(I16:I20)</f>
        <v>626</v>
      </c>
      <c r="J21" s="161">
        <f>SUM(J16:J20)</f>
        <v>573</v>
      </c>
      <c r="K21" s="161">
        <f t="shared" si="5"/>
        <v>1807</v>
      </c>
    </row>
    <row r="22" spans="1:11" s="204" customFormat="1" ht="18" customHeight="1" x14ac:dyDescent="0.4">
      <c r="A22" s="205" t="s">
        <v>199</v>
      </c>
      <c r="B22" s="203"/>
      <c r="C22" s="203"/>
      <c r="D22" s="203"/>
      <c r="E22" s="201"/>
      <c r="F22" s="202"/>
      <c r="G22" s="205" t="s">
        <v>207</v>
      </c>
      <c r="H22" s="203"/>
      <c r="I22" s="203"/>
      <c r="J22" s="203"/>
      <c r="K22" s="201"/>
    </row>
    <row r="23" spans="1:11" s="158" customFormat="1" ht="18" customHeight="1" x14ac:dyDescent="0.2">
      <c r="A23" s="155" t="s">
        <v>440</v>
      </c>
      <c r="B23" s="156">
        <v>150</v>
      </c>
      <c r="C23" s="156">
        <v>98</v>
      </c>
      <c r="D23" s="156">
        <v>129</v>
      </c>
      <c r="E23" s="161">
        <f t="shared" ref="E23:E28" si="6">SUM(B23:D23)</f>
        <v>377</v>
      </c>
      <c r="F23" s="157"/>
      <c r="G23" s="155" t="s">
        <v>413</v>
      </c>
      <c r="H23" s="156">
        <v>122</v>
      </c>
      <c r="I23" s="156">
        <v>114</v>
      </c>
      <c r="J23" s="156">
        <v>108</v>
      </c>
      <c r="K23" s="161">
        <f t="shared" ref="K23:K28" si="7">SUM(H23:J23)</f>
        <v>344</v>
      </c>
    </row>
    <row r="24" spans="1:11" s="158" customFormat="1" ht="18" customHeight="1" x14ac:dyDescent="0.2">
      <c r="A24" s="155" t="s">
        <v>560</v>
      </c>
      <c r="B24" s="156">
        <v>155</v>
      </c>
      <c r="C24" s="156">
        <v>123</v>
      </c>
      <c r="D24" s="156">
        <v>114</v>
      </c>
      <c r="E24" s="161">
        <f t="shared" si="6"/>
        <v>392</v>
      </c>
      <c r="F24" s="157"/>
      <c r="G24" s="155" t="s">
        <v>416</v>
      </c>
      <c r="H24" s="156">
        <v>120</v>
      </c>
      <c r="I24" s="156">
        <v>136</v>
      </c>
      <c r="J24" s="156">
        <v>127</v>
      </c>
      <c r="K24" s="161">
        <f t="shared" si="7"/>
        <v>383</v>
      </c>
    </row>
    <row r="25" spans="1:11" s="158" customFormat="1" ht="18" customHeight="1" x14ac:dyDescent="0.2">
      <c r="A25" s="155" t="s">
        <v>439</v>
      </c>
      <c r="B25" s="156">
        <v>93</v>
      </c>
      <c r="C25" s="156">
        <v>106</v>
      </c>
      <c r="D25" s="156">
        <v>148</v>
      </c>
      <c r="E25" s="161">
        <f t="shared" si="6"/>
        <v>347</v>
      </c>
      <c r="F25" s="157"/>
      <c r="G25" s="155" t="s">
        <v>415</v>
      </c>
      <c r="H25" s="156">
        <v>104</v>
      </c>
      <c r="I25" s="156">
        <v>124</v>
      </c>
      <c r="J25" s="156">
        <v>121</v>
      </c>
      <c r="K25" s="161">
        <f t="shared" si="7"/>
        <v>349</v>
      </c>
    </row>
    <row r="26" spans="1:11" s="158" customFormat="1" ht="18" customHeight="1" x14ac:dyDescent="0.2">
      <c r="A26" s="155" t="s">
        <v>441</v>
      </c>
      <c r="B26" s="156">
        <v>121</v>
      </c>
      <c r="C26" s="156">
        <v>119</v>
      </c>
      <c r="D26" s="156">
        <v>136</v>
      </c>
      <c r="E26" s="161">
        <f t="shared" si="6"/>
        <v>376</v>
      </c>
      <c r="F26" s="157"/>
      <c r="G26" s="155" t="s">
        <v>498</v>
      </c>
      <c r="H26" s="156">
        <v>111</v>
      </c>
      <c r="I26" s="156">
        <v>126</v>
      </c>
      <c r="J26" s="156">
        <v>119</v>
      </c>
      <c r="K26" s="161">
        <f t="shared" si="7"/>
        <v>356</v>
      </c>
    </row>
    <row r="27" spans="1:11" s="158" customFormat="1" ht="18" customHeight="1" x14ac:dyDescent="0.2">
      <c r="A27" s="155" t="s">
        <v>442</v>
      </c>
      <c r="B27" s="156">
        <v>112</v>
      </c>
      <c r="C27" s="156">
        <v>125</v>
      </c>
      <c r="D27" s="156">
        <v>130</v>
      </c>
      <c r="E27" s="161">
        <f t="shared" si="6"/>
        <v>367</v>
      </c>
      <c r="F27" s="157"/>
      <c r="G27" s="155" t="s">
        <v>450</v>
      </c>
      <c r="H27" s="156">
        <v>134</v>
      </c>
      <c r="I27" s="156">
        <v>115</v>
      </c>
      <c r="J27" s="156">
        <v>127</v>
      </c>
      <c r="K27" s="161">
        <f t="shared" si="7"/>
        <v>376</v>
      </c>
    </row>
    <row r="28" spans="1:11" s="163" customFormat="1" ht="18" customHeight="1" x14ac:dyDescent="0.2">
      <c r="A28" s="159" t="s">
        <v>378</v>
      </c>
      <c r="B28" s="206">
        <f>SUM(B23:B27)</f>
        <v>631</v>
      </c>
      <c r="C28" s="161">
        <f>SUM(C23:C27)</f>
        <v>571</v>
      </c>
      <c r="D28" s="206">
        <f>SUM(D23:D27)</f>
        <v>657</v>
      </c>
      <c r="E28" s="206">
        <f t="shared" si="6"/>
        <v>1859</v>
      </c>
      <c r="F28" s="162"/>
      <c r="G28" s="159" t="s">
        <v>379</v>
      </c>
      <c r="H28" s="161">
        <f>SUM(H23:H27)</f>
        <v>591</v>
      </c>
      <c r="I28" s="206">
        <f>SUM(I23:I27)</f>
        <v>615</v>
      </c>
      <c r="J28" s="161">
        <f>SUM(J23:J27)</f>
        <v>602</v>
      </c>
      <c r="K28" s="161">
        <f t="shared" si="7"/>
        <v>1808</v>
      </c>
    </row>
    <row r="29" spans="1:11" s="204" customFormat="1" ht="18" customHeight="1" x14ac:dyDescent="0.4">
      <c r="A29" s="205" t="s">
        <v>200</v>
      </c>
      <c r="B29" s="203"/>
      <c r="C29" s="203"/>
      <c r="D29" s="203"/>
      <c r="E29" s="201"/>
      <c r="F29" s="202"/>
      <c r="G29" s="205" t="s">
        <v>231</v>
      </c>
      <c r="H29" s="203"/>
      <c r="I29" s="203"/>
      <c r="J29" s="203"/>
      <c r="K29" s="201"/>
    </row>
    <row r="30" spans="1:11" s="158" customFormat="1" ht="18" customHeight="1" x14ac:dyDescent="0.2">
      <c r="A30" s="155" t="s">
        <v>407</v>
      </c>
      <c r="B30" s="156">
        <v>121</v>
      </c>
      <c r="C30" s="156">
        <v>96</v>
      </c>
      <c r="D30" s="156">
        <v>121</v>
      </c>
      <c r="E30" s="161">
        <f t="shared" ref="E30:E35" si="8">SUM(B30:D30)</f>
        <v>338</v>
      </c>
      <c r="F30" s="157"/>
      <c r="G30" s="155" t="s">
        <v>392</v>
      </c>
      <c r="H30" s="156">
        <v>112</v>
      </c>
      <c r="I30" s="156">
        <v>110</v>
      </c>
      <c r="J30" s="156">
        <v>92</v>
      </c>
      <c r="K30" s="161">
        <f t="shared" ref="K30:K35" si="9">SUM(H30:J30)</f>
        <v>314</v>
      </c>
    </row>
    <row r="31" spans="1:11" s="158" customFormat="1" ht="18" customHeight="1" x14ac:dyDescent="0.2">
      <c r="A31" s="155" t="s">
        <v>408</v>
      </c>
      <c r="B31" s="156">
        <v>140</v>
      </c>
      <c r="C31" s="156">
        <v>131</v>
      </c>
      <c r="D31" s="156">
        <v>95</v>
      </c>
      <c r="E31" s="161">
        <f t="shared" si="8"/>
        <v>366</v>
      </c>
      <c r="F31" s="157"/>
      <c r="G31" s="155" t="s">
        <v>562</v>
      </c>
      <c r="H31" s="156">
        <v>108</v>
      </c>
      <c r="I31" s="156">
        <v>117</v>
      </c>
      <c r="J31" s="156">
        <v>129</v>
      </c>
      <c r="K31" s="161">
        <f t="shared" si="9"/>
        <v>354</v>
      </c>
    </row>
    <row r="32" spans="1:11" s="158" customFormat="1" ht="18" customHeight="1" x14ac:dyDescent="0.2">
      <c r="A32" s="155" t="s">
        <v>409</v>
      </c>
      <c r="B32" s="156">
        <v>128</v>
      </c>
      <c r="C32" s="156">
        <v>133</v>
      </c>
      <c r="D32" s="156">
        <v>139</v>
      </c>
      <c r="E32" s="161">
        <f t="shared" si="8"/>
        <v>400</v>
      </c>
      <c r="F32" s="157"/>
      <c r="G32" s="155" t="s">
        <v>391</v>
      </c>
      <c r="H32" s="156">
        <v>124</v>
      </c>
      <c r="I32" s="156">
        <v>118</v>
      </c>
      <c r="J32" s="156">
        <v>97</v>
      </c>
      <c r="K32" s="161">
        <f t="shared" si="9"/>
        <v>339</v>
      </c>
    </row>
    <row r="33" spans="1:11" s="158" customFormat="1" ht="18" customHeight="1" x14ac:dyDescent="0.2">
      <c r="A33" s="155" t="s">
        <v>410</v>
      </c>
      <c r="B33" s="156">
        <v>120</v>
      </c>
      <c r="C33" s="156">
        <v>125</v>
      </c>
      <c r="D33" s="156">
        <v>97</v>
      </c>
      <c r="E33" s="161">
        <f t="shared" si="8"/>
        <v>342</v>
      </c>
      <c r="F33" s="157"/>
      <c r="G33" s="155" t="s">
        <v>394</v>
      </c>
      <c r="H33" s="156">
        <v>167</v>
      </c>
      <c r="I33" s="156">
        <v>114</v>
      </c>
      <c r="J33" s="156">
        <v>126</v>
      </c>
      <c r="K33" s="161">
        <f t="shared" si="9"/>
        <v>407</v>
      </c>
    </row>
    <row r="34" spans="1:11" s="158" customFormat="1" ht="18" customHeight="1" x14ac:dyDescent="0.2">
      <c r="A34" s="155" t="s">
        <v>411</v>
      </c>
      <c r="B34" s="156">
        <v>115</v>
      </c>
      <c r="C34" s="156">
        <v>101</v>
      </c>
      <c r="D34" s="156">
        <v>107</v>
      </c>
      <c r="E34" s="161">
        <f t="shared" si="8"/>
        <v>323</v>
      </c>
      <c r="F34" s="157"/>
      <c r="G34" s="155" t="s">
        <v>390</v>
      </c>
      <c r="H34" s="156">
        <v>125</v>
      </c>
      <c r="I34" s="156">
        <v>125</v>
      </c>
      <c r="J34" s="156">
        <v>97</v>
      </c>
      <c r="K34" s="161">
        <f t="shared" si="9"/>
        <v>347</v>
      </c>
    </row>
    <row r="35" spans="1:11" s="163" customFormat="1" ht="18" customHeight="1" x14ac:dyDescent="0.2">
      <c r="A35" s="159" t="s">
        <v>378</v>
      </c>
      <c r="B35" s="161">
        <f>SUM(B30:B34)</f>
        <v>624</v>
      </c>
      <c r="C35" s="206">
        <f>SUM(C30:C34)</f>
        <v>586</v>
      </c>
      <c r="D35" s="206">
        <f>SUM(D30:D34)</f>
        <v>559</v>
      </c>
      <c r="E35" s="206">
        <f t="shared" si="8"/>
        <v>1769</v>
      </c>
      <c r="F35" s="162"/>
      <c r="G35" s="159" t="s">
        <v>379</v>
      </c>
      <c r="H35" s="206">
        <f>SUM(H30:H34)</f>
        <v>636</v>
      </c>
      <c r="I35" s="161">
        <f>SUM(I30:I34)</f>
        <v>584</v>
      </c>
      <c r="J35" s="161">
        <f>SUM(J30:J34)</f>
        <v>541</v>
      </c>
      <c r="K35" s="161">
        <f t="shared" si="9"/>
        <v>1761</v>
      </c>
    </row>
    <row r="36" spans="1:11" s="204" customFormat="1" ht="18" customHeight="1" x14ac:dyDescent="0.4">
      <c r="A36" s="205" t="s">
        <v>206</v>
      </c>
      <c r="B36" s="203"/>
      <c r="C36" s="203"/>
      <c r="D36" s="203"/>
      <c r="E36" s="201"/>
      <c r="F36" s="202"/>
      <c r="G36" s="205" t="s">
        <v>201</v>
      </c>
      <c r="H36" s="203"/>
      <c r="I36" s="203"/>
      <c r="J36" s="203"/>
      <c r="K36" s="201"/>
    </row>
    <row r="37" spans="1:11" s="158" customFormat="1" ht="18" customHeight="1" x14ac:dyDescent="0.2">
      <c r="A37" s="155" t="s">
        <v>428</v>
      </c>
      <c r="B37" s="156">
        <v>103</v>
      </c>
      <c r="C37" s="156">
        <v>92</v>
      </c>
      <c r="D37" s="156">
        <v>146</v>
      </c>
      <c r="E37" s="161">
        <f t="shared" ref="E37:E42" si="10">SUM(B37:D37)</f>
        <v>341</v>
      </c>
      <c r="F37" s="157"/>
      <c r="G37" s="155" t="s">
        <v>395</v>
      </c>
      <c r="H37" s="156">
        <v>96</v>
      </c>
      <c r="I37" s="156">
        <v>100</v>
      </c>
      <c r="J37" s="156">
        <v>112</v>
      </c>
      <c r="K37" s="161">
        <f t="shared" ref="K37:K42" si="11">SUM(H37:J37)</f>
        <v>308</v>
      </c>
    </row>
    <row r="38" spans="1:11" s="158" customFormat="1" ht="18" customHeight="1" x14ac:dyDescent="0.2">
      <c r="A38" s="155" t="s">
        <v>431</v>
      </c>
      <c r="B38" s="156">
        <v>141</v>
      </c>
      <c r="C38" s="156">
        <v>138</v>
      </c>
      <c r="D38" s="156">
        <v>130</v>
      </c>
      <c r="E38" s="161">
        <f t="shared" si="10"/>
        <v>409</v>
      </c>
      <c r="F38" s="157"/>
      <c r="G38" s="155" t="s">
        <v>396</v>
      </c>
      <c r="H38" s="156">
        <v>127</v>
      </c>
      <c r="I38" s="156">
        <v>120</v>
      </c>
      <c r="J38" s="156">
        <v>149</v>
      </c>
      <c r="K38" s="161">
        <f t="shared" si="11"/>
        <v>396</v>
      </c>
    </row>
    <row r="39" spans="1:11" s="158" customFormat="1" ht="18" customHeight="1" x14ac:dyDescent="0.2">
      <c r="A39" s="155" t="s">
        <v>430</v>
      </c>
      <c r="B39" s="156">
        <v>123</v>
      </c>
      <c r="C39" s="156">
        <v>124</v>
      </c>
      <c r="D39" s="156">
        <v>132</v>
      </c>
      <c r="E39" s="161">
        <f t="shared" si="10"/>
        <v>379</v>
      </c>
      <c r="F39" s="157"/>
      <c r="G39" s="155" t="s">
        <v>561</v>
      </c>
      <c r="H39" s="156">
        <v>109</v>
      </c>
      <c r="I39" s="156">
        <v>147</v>
      </c>
      <c r="J39" s="156">
        <v>127</v>
      </c>
      <c r="K39" s="161">
        <f t="shared" si="11"/>
        <v>383</v>
      </c>
    </row>
    <row r="40" spans="1:11" s="158" customFormat="1" ht="18" customHeight="1" x14ac:dyDescent="0.2">
      <c r="A40" s="155" t="s">
        <v>453</v>
      </c>
      <c r="B40" s="156">
        <v>122</v>
      </c>
      <c r="C40" s="156">
        <v>124</v>
      </c>
      <c r="D40" s="156">
        <v>105</v>
      </c>
      <c r="E40" s="161">
        <f t="shared" si="10"/>
        <v>351</v>
      </c>
      <c r="F40" s="157"/>
      <c r="G40" s="155" t="s">
        <v>449</v>
      </c>
      <c r="H40" s="156">
        <v>108</v>
      </c>
      <c r="I40" s="156">
        <v>128</v>
      </c>
      <c r="J40" s="156">
        <v>130</v>
      </c>
      <c r="K40" s="161">
        <f t="shared" si="11"/>
        <v>366</v>
      </c>
    </row>
    <row r="41" spans="1:11" s="158" customFormat="1" ht="18" customHeight="1" x14ac:dyDescent="0.2">
      <c r="A41" s="155" t="s">
        <v>432</v>
      </c>
      <c r="B41" s="156">
        <v>109</v>
      </c>
      <c r="C41" s="156">
        <v>97</v>
      </c>
      <c r="D41" s="156">
        <v>135</v>
      </c>
      <c r="E41" s="161">
        <f t="shared" si="10"/>
        <v>341</v>
      </c>
      <c r="F41" s="157"/>
      <c r="G41" s="155" t="s">
        <v>399</v>
      </c>
      <c r="H41" s="156">
        <v>126</v>
      </c>
      <c r="I41" s="156">
        <v>119</v>
      </c>
      <c r="J41" s="156">
        <v>105</v>
      </c>
      <c r="K41" s="161">
        <f t="shared" si="11"/>
        <v>350</v>
      </c>
    </row>
    <row r="42" spans="1:11" s="163" customFormat="1" ht="18" customHeight="1" x14ac:dyDescent="0.2">
      <c r="A42" s="159" t="s">
        <v>378</v>
      </c>
      <c r="B42" s="206">
        <f>SUM(B37:B41)</f>
        <v>598</v>
      </c>
      <c r="C42" s="161">
        <f>SUM(C37:C41)</f>
        <v>575</v>
      </c>
      <c r="D42" s="206">
        <f>SUM(D37:D41)</f>
        <v>648</v>
      </c>
      <c r="E42" s="206">
        <f t="shared" si="10"/>
        <v>1821</v>
      </c>
      <c r="F42" s="162"/>
      <c r="G42" s="159" t="s">
        <v>379</v>
      </c>
      <c r="H42" s="161">
        <f>SUM(H37:H41)</f>
        <v>566</v>
      </c>
      <c r="I42" s="206">
        <f>SUM(I37:I41)</f>
        <v>614</v>
      </c>
      <c r="J42" s="161">
        <f>SUM(J37:J41)</f>
        <v>623</v>
      </c>
      <c r="K42" s="161">
        <f t="shared" si="11"/>
        <v>1803</v>
      </c>
    </row>
    <row r="43" spans="1:11" s="204" customFormat="1" ht="18" customHeight="1" x14ac:dyDescent="0.4">
      <c r="A43" s="205" t="s">
        <v>202</v>
      </c>
      <c r="B43" s="203"/>
      <c r="C43" s="203"/>
      <c r="D43" s="203"/>
      <c r="E43" s="201"/>
      <c r="F43" s="202"/>
      <c r="G43" s="205" t="s">
        <v>203</v>
      </c>
      <c r="H43" s="203"/>
      <c r="I43" s="203"/>
      <c r="J43" s="203"/>
      <c r="K43" s="201"/>
    </row>
    <row r="44" spans="1:11" s="158" customFormat="1" ht="18" customHeight="1" x14ac:dyDescent="0.2">
      <c r="A44" s="155" t="s">
        <v>488</v>
      </c>
      <c r="B44" s="156">
        <v>141</v>
      </c>
      <c r="C44" s="156">
        <v>106</v>
      </c>
      <c r="D44" s="156">
        <v>108</v>
      </c>
      <c r="E44" s="161">
        <f t="shared" ref="E44:E49" si="12">SUM(B44:D44)</f>
        <v>355</v>
      </c>
      <c r="F44" s="157"/>
      <c r="G44" s="155" t="s">
        <v>420</v>
      </c>
      <c r="H44" s="156">
        <v>116</v>
      </c>
      <c r="I44" s="156">
        <v>109</v>
      </c>
      <c r="J44" s="156">
        <v>149</v>
      </c>
      <c r="K44" s="161">
        <f>SUM(H44:J44)</f>
        <v>374</v>
      </c>
    </row>
    <row r="45" spans="1:11" s="158" customFormat="1" ht="18" customHeight="1" x14ac:dyDescent="0.2">
      <c r="A45" s="155" t="s">
        <v>374</v>
      </c>
      <c r="B45" s="156">
        <v>111</v>
      </c>
      <c r="C45" s="156">
        <v>104</v>
      </c>
      <c r="D45" s="156">
        <v>110</v>
      </c>
      <c r="E45" s="161">
        <f t="shared" si="12"/>
        <v>325</v>
      </c>
      <c r="F45" s="157"/>
      <c r="G45" s="155" t="s">
        <v>419</v>
      </c>
      <c r="H45" s="156">
        <v>139</v>
      </c>
      <c r="I45" s="156">
        <v>128</v>
      </c>
      <c r="J45" s="156">
        <v>104</v>
      </c>
      <c r="K45" s="161">
        <f>SUM(H45:J45)</f>
        <v>371</v>
      </c>
    </row>
    <row r="46" spans="1:11" s="158" customFormat="1" ht="18" customHeight="1" x14ac:dyDescent="0.2">
      <c r="A46" s="155" t="s">
        <v>375</v>
      </c>
      <c r="B46" s="156">
        <v>101</v>
      </c>
      <c r="C46" s="156">
        <v>146</v>
      </c>
      <c r="D46" s="156">
        <v>111</v>
      </c>
      <c r="E46" s="161">
        <f t="shared" si="12"/>
        <v>358</v>
      </c>
      <c r="F46" s="157"/>
      <c r="G46" s="155" t="s">
        <v>418</v>
      </c>
      <c r="H46" s="156">
        <v>118</v>
      </c>
      <c r="I46" s="156">
        <v>127</v>
      </c>
      <c r="J46" s="156">
        <v>101</v>
      </c>
      <c r="K46" s="161">
        <f>SUM(H46:J46)</f>
        <v>346</v>
      </c>
    </row>
    <row r="47" spans="1:11" s="158" customFormat="1" ht="18" customHeight="1" x14ac:dyDescent="0.2">
      <c r="A47" s="155" t="s">
        <v>376</v>
      </c>
      <c r="B47" s="156">
        <v>109</v>
      </c>
      <c r="C47" s="156">
        <v>126</v>
      </c>
      <c r="D47" s="156">
        <v>132</v>
      </c>
      <c r="E47" s="161">
        <f t="shared" si="12"/>
        <v>367</v>
      </c>
      <c r="F47" s="157"/>
      <c r="G47" s="155" t="s">
        <v>421</v>
      </c>
      <c r="H47" s="156">
        <v>114</v>
      </c>
      <c r="I47" s="156">
        <v>127</v>
      </c>
      <c r="J47" s="156">
        <v>111</v>
      </c>
      <c r="K47" s="161">
        <f>SUM(H47:J47)</f>
        <v>352</v>
      </c>
    </row>
    <row r="48" spans="1:11" s="158" customFormat="1" ht="18" customHeight="1" x14ac:dyDescent="0.2">
      <c r="A48" s="155" t="s">
        <v>377</v>
      </c>
      <c r="B48" s="156">
        <v>110</v>
      </c>
      <c r="C48" s="156">
        <v>106</v>
      </c>
      <c r="D48" s="156">
        <v>113</v>
      </c>
      <c r="E48" s="161">
        <f t="shared" si="12"/>
        <v>329</v>
      </c>
      <c r="F48" s="157"/>
      <c r="G48" s="155" t="s">
        <v>422</v>
      </c>
      <c r="H48" s="156">
        <v>109</v>
      </c>
      <c r="I48" s="156">
        <v>116</v>
      </c>
      <c r="J48" s="156">
        <v>97</v>
      </c>
      <c r="K48" s="161">
        <f>SUM(H48:J48)</f>
        <v>322</v>
      </c>
    </row>
    <row r="49" spans="1:11" s="163" customFormat="1" ht="18" customHeight="1" x14ac:dyDescent="0.2">
      <c r="A49" s="159" t="s">
        <v>379</v>
      </c>
      <c r="B49" s="161">
        <f>SUM(B44:B48)</f>
        <v>572</v>
      </c>
      <c r="C49" s="161">
        <f>SUM(C44:C48)</f>
        <v>588</v>
      </c>
      <c r="D49" s="206">
        <f>SUM(D44:D48)</f>
        <v>574</v>
      </c>
      <c r="E49" s="161">
        <f t="shared" si="12"/>
        <v>1734</v>
      </c>
      <c r="F49" s="162"/>
      <c r="G49" s="159" t="s">
        <v>378</v>
      </c>
      <c r="H49" s="206">
        <f>SUM(H44:H48)</f>
        <v>596</v>
      </c>
      <c r="I49" s="206">
        <f>SUM(I44:I48)</f>
        <v>607</v>
      </c>
      <c r="J49" s="161">
        <f>SUM(J44:J48)</f>
        <v>562</v>
      </c>
      <c r="K49" s="206">
        <f>SUM(K44:K48)</f>
        <v>1765</v>
      </c>
    </row>
    <row r="50" spans="1:11" ht="18" customHeight="1" x14ac:dyDescent="0.35">
      <c r="A50" s="437" t="s">
        <v>16</v>
      </c>
      <c r="B50" s="438"/>
      <c r="C50" s="438"/>
      <c r="D50" s="438"/>
      <c r="E50" s="439"/>
      <c r="F50" s="154" t="s">
        <v>455</v>
      </c>
      <c r="G50" s="437" t="s">
        <v>17</v>
      </c>
      <c r="H50" s="438"/>
      <c r="I50" s="438"/>
      <c r="J50" s="438"/>
      <c r="K50" s="439"/>
    </row>
    <row r="51" spans="1:11" ht="18" customHeight="1" x14ac:dyDescent="0.35">
      <c r="A51" s="443">
        <v>41215</v>
      </c>
      <c r="B51" s="444"/>
      <c r="C51" s="444"/>
      <c r="D51" s="444"/>
      <c r="E51" s="445"/>
      <c r="F51" s="154"/>
      <c r="G51" s="443">
        <f>A51+14</f>
        <v>41229</v>
      </c>
      <c r="H51" s="444"/>
      <c r="I51" s="444"/>
      <c r="J51" s="444"/>
      <c r="K51" s="445"/>
    </row>
    <row r="52" spans="1:11" ht="18" customHeight="1" x14ac:dyDescent="0.3">
      <c r="A52" s="431" t="s">
        <v>544</v>
      </c>
      <c r="B52" s="432"/>
      <c r="C52" s="432"/>
      <c r="D52" s="432"/>
      <c r="E52" s="433"/>
      <c r="G52" s="431" t="s">
        <v>553</v>
      </c>
      <c r="H52" s="432"/>
      <c r="I52" s="432"/>
      <c r="J52" s="432"/>
      <c r="K52" s="433"/>
    </row>
    <row r="53" spans="1:11" ht="18" customHeight="1" x14ac:dyDescent="0.3">
      <c r="A53" s="431" t="s">
        <v>545</v>
      </c>
      <c r="B53" s="432"/>
      <c r="C53" s="432"/>
      <c r="D53" s="432"/>
      <c r="E53" s="433"/>
      <c r="G53" s="431" t="s">
        <v>554</v>
      </c>
      <c r="H53" s="432"/>
      <c r="I53" s="432"/>
      <c r="J53" s="432"/>
      <c r="K53" s="433"/>
    </row>
    <row r="54" spans="1:11" ht="18" customHeight="1" x14ac:dyDescent="0.3">
      <c r="A54" s="431" t="s">
        <v>546</v>
      </c>
      <c r="B54" s="432"/>
      <c r="C54" s="432"/>
      <c r="D54" s="432"/>
      <c r="E54" s="433"/>
      <c r="G54" s="431" t="s">
        <v>555</v>
      </c>
      <c r="H54" s="432"/>
      <c r="I54" s="432"/>
      <c r="J54" s="432"/>
      <c r="K54" s="433"/>
    </row>
    <row r="55" spans="1:11" ht="18" customHeight="1" x14ac:dyDescent="0.3">
      <c r="A55" s="431" t="s">
        <v>547</v>
      </c>
      <c r="B55" s="432"/>
      <c r="C55" s="432"/>
      <c r="D55" s="432"/>
      <c r="E55" s="433"/>
      <c r="G55" s="431" t="s">
        <v>556</v>
      </c>
      <c r="H55" s="432"/>
      <c r="I55" s="432"/>
      <c r="J55" s="432"/>
      <c r="K55" s="433"/>
    </row>
    <row r="56" spans="1:11" ht="18" customHeight="1" x14ac:dyDescent="0.3">
      <c r="A56" s="431" t="s">
        <v>548</v>
      </c>
      <c r="B56" s="432"/>
      <c r="C56" s="432"/>
      <c r="D56" s="432"/>
      <c r="E56" s="433"/>
      <c r="G56" s="431" t="s">
        <v>557</v>
      </c>
      <c r="H56" s="432"/>
      <c r="I56" s="432"/>
      <c r="J56" s="432"/>
      <c r="K56" s="433"/>
    </row>
    <row r="57" spans="1:11" ht="18" customHeight="1" x14ac:dyDescent="0.3">
      <c r="A57" s="431" t="s">
        <v>549</v>
      </c>
      <c r="B57" s="432"/>
      <c r="C57" s="432"/>
      <c r="D57" s="432"/>
      <c r="E57" s="433"/>
      <c r="G57" s="431" t="s">
        <v>558</v>
      </c>
      <c r="H57" s="432"/>
      <c r="I57" s="432"/>
      <c r="J57" s="432"/>
      <c r="K57" s="433"/>
    </row>
    <row r="58" spans="1:11" ht="18" customHeight="1" x14ac:dyDescent="0.3">
      <c r="A58" s="434" t="s">
        <v>550</v>
      </c>
      <c r="B58" s="435"/>
      <c r="C58" s="435"/>
      <c r="D58" s="435"/>
      <c r="E58" s="436"/>
      <c r="G58" s="434" t="s">
        <v>559</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&amp;"Calibri,Regular"&amp;12October 27, 2012</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51" sqref="A51:E51"/>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4" customFormat="1" ht="18" customHeight="1" x14ac:dyDescent="0.4">
      <c r="A1" s="199" t="s">
        <v>207</v>
      </c>
      <c r="B1" s="200"/>
      <c r="C1" s="200"/>
      <c r="D1" s="200"/>
      <c r="E1" s="201"/>
      <c r="F1" s="202"/>
      <c r="G1" s="199" t="s">
        <v>205</v>
      </c>
      <c r="H1" s="203"/>
      <c r="I1" s="203"/>
      <c r="J1" s="203"/>
      <c r="K1" s="201"/>
    </row>
    <row r="2" spans="1:11" s="158" customFormat="1" ht="18" customHeight="1" x14ac:dyDescent="0.2">
      <c r="A2" s="155" t="s">
        <v>416</v>
      </c>
      <c r="B2" s="156">
        <v>122</v>
      </c>
      <c r="C2" s="156">
        <v>118</v>
      </c>
      <c r="D2" s="156">
        <v>128</v>
      </c>
      <c r="E2" s="164">
        <f t="shared" ref="E2:E7" si="0">SUM(B2:D2)</f>
        <v>368</v>
      </c>
      <c r="F2" s="157"/>
      <c r="G2" s="155" t="s">
        <v>427</v>
      </c>
      <c r="H2" s="156">
        <v>127</v>
      </c>
      <c r="I2" s="156">
        <v>129</v>
      </c>
      <c r="J2" s="156">
        <v>136</v>
      </c>
      <c r="K2" s="161">
        <f t="shared" ref="K2:K7" si="1">SUM(H2:J2)</f>
        <v>392</v>
      </c>
    </row>
    <row r="3" spans="1:11" s="158" customFormat="1" ht="18" customHeight="1" x14ac:dyDescent="0.2">
      <c r="A3" s="155" t="s">
        <v>414</v>
      </c>
      <c r="B3" s="156">
        <v>110</v>
      </c>
      <c r="C3" s="156">
        <v>99</v>
      </c>
      <c r="D3" s="156">
        <v>93</v>
      </c>
      <c r="E3" s="164">
        <f t="shared" si="0"/>
        <v>302</v>
      </c>
      <c r="F3" s="157"/>
      <c r="G3" s="155" t="s">
        <v>423</v>
      </c>
      <c r="H3" s="156">
        <v>132</v>
      </c>
      <c r="I3" s="156">
        <v>103</v>
      </c>
      <c r="J3" s="156">
        <v>128</v>
      </c>
      <c r="K3" s="161">
        <f t="shared" si="1"/>
        <v>363</v>
      </c>
    </row>
    <row r="4" spans="1:11" s="158" customFormat="1" ht="18" customHeight="1" x14ac:dyDescent="0.2">
      <c r="A4" s="155" t="s">
        <v>415</v>
      </c>
      <c r="B4" s="156">
        <v>130</v>
      </c>
      <c r="C4" s="156">
        <v>125</v>
      </c>
      <c r="D4" s="156">
        <v>152</v>
      </c>
      <c r="E4" s="164">
        <f t="shared" si="0"/>
        <v>407</v>
      </c>
      <c r="F4" s="157"/>
      <c r="G4" s="155" t="s">
        <v>459</v>
      </c>
      <c r="H4" s="156">
        <v>132</v>
      </c>
      <c r="I4" s="156">
        <v>116</v>
      </c>
      <c r="J4" s="156">
        <v>115</v>
      </c>
      <c r="K4" s="161">
        <f t="shared" si="1"/>
        <v>363</v>
      </c>
    </row>
    <row r="5" spans="1:11" s="158" customFormat="1" ht="18" customHeight="1" x14ac:dyDescent="0.2">
      <c r="A5" s="155" t="s">
        <v>413</v>
      </c>
      <c r="B5" s="156">
        <v>132</v>
      </c>
      <c r="C5" s="156">
        <v>141</v>
      </c>
      <c r="D5" s="156">
        <v>135</v>
      </c>
      <c r="E5" s="164">
        <f t="shared" si="0"/>
        <v>408</v>
      </c>
      <c r="F5" s="157"/>
      <c r="G5" s="155" t="s">
        <v>451</v>
      </c>
      <c r="H5" s="156">
        <v>111</v>
      </c>
      <c r="I5" s="156">
        <v>128</v>
      </c>
      <c r="J5" s="156">
        <v>96</v>
      </c>
      <c r="K5" s="161">
        <f t="shared" si="1"/>
        <v>335</v>
      </c>
    </row>
    <row r="6" spans="1:11" s="158" customFormat="1" ht="18" customHeight="1" x14ac:dyDescent="0.2">
      <c r="A6" s="155" t="s">
        <v>498</v>
      </c>
      <c r="B6" s="156">
        <v>103</v>
      </c>
      <c r="C6" s="156">
        <v>115</v>
      </c>
      <c r="D6" s="156">
        <v>106</v>
      </c>
      <c r="E6" s="164">
        <f t="shared" si="0"/>
        <v>324</v>
      </c>
      <c r="F6" s="157"/>
      <c r="G6" s="155" t="s">
        <v>426</v>
      </c>
      <c r="H6" s="156">
        <v>124</v>
      </c>
      <c r="I6" s="156">
        <v>118</v>
      </c>
      <c r="J6" s="156">
        <v>114</v>
      </c>
      <c r="K6" s="161">
        <f t="shared" si="1"/>
        <v>356</v>
      </c>
    </row>
    <row r="7" spans="1:11" s="163" customFormat="1" ht="18" customHeight="1" x14ac:dyDescent="0.2">
      <c r="A7" s="159" t="s">
        <v>479</v>
      </c>
      <c r="B7" s="160">
        <f>SUM(B2:B6)</f>
        <v>597</v>
      </c>
      <c r="C7" s="297">
        <f>SUM(C2:C6)</f>
        <v>598</v>
      </c>
      <c r="D7" s="297">
        <f>SUM(D2:D6)</f>
        <v>614</v>
      </c>
      <c r="E7" s="275">
        <f t="shared" si="0"/>
        <v>1809</v>
      </c>
      <c r="F7" s="162"/>
      <c r="G7" s="159" t="s">
        <v>480</v>
      </c>
      <c r="H7" s="298">
        <f>SUM(H2:H6)</f>
        <v>626</v>
      </c>
      <c r="I7" s="161">
        <f>SUM(I2:I6)</f>
        <v>594</v>
      </c>
      <c r="J7" s="161">
        <f>SUM(J2:J6)</f>
        <v>589</v>
      </c>
      <c r="K7" s="275">
        <f t="shared" si="1"/>
        <v>1809</v>
      </c>
    </row>
    <row r="8" spans="1:11" s="204" customFormat="1" ht="18" customHeight="1" x14ac:dyDescent="0.4">
      <c r="A8" s="199" t="s">
        <v>198</v>
      </c>
      <c r="B8" s="200"/>
      <c r="C8" s="200"/>
      <c r="D8" s="200"/>
      <c r="E8" s="201"/>
      <c r="F8" s="202"/>
      <c r="G8" s="199" t="s">
        <v>202</v>
      </c>
      <c r="H8" s="203"/>
      <c r="I8" s="203"/>
      <c r="J8" s="203"/>
      <c r="K8" s="201"/>
    </row>
    <row r="9" spans="1:11" s="158" customFormat="1" ht="18" customHeight="1" x14ac:dyDescent="0.2">
      <c r="A9" s="155" t="s">
        <v>566</v>
      </c>
      <c r="B9" s="156">
        <v>123</v>
      </c>
      <c r="C9" s="156">
        <v>137</v>
      </c>
      <c r="D9" s="156">
        <v>113</v>
      </c>
      <c r="E9" s="164">
        <f t="shared" ref="E9:E14" si="2">SUM(B9:D9)</f>
        <v>373</v>
      </c>
      <c r="F9" s="157"/>
      <c r="G9" s="155" t="s">
        <v>373</v>
      </c>
      <c r="H9" s="156">
        <v>147</v>
      </c>
      <c r="I9" s="156">
        <v>112</v>
      </c>
      <c r="J9" s="156">
        <v>129</v>
      </c>
      <c r="K9" s="161">
        <f t="shared" ref="K9:K14" si="3">SUM(H9:J9)</f>
        <v>388</v>
      </c>
    </row>
    <row r="10" spans="1:11" s="158" customFormat="1" ht="18" customHeight="1" x14ac:dyDescent="0.2">
      <c r="A10" s="155" t="s">
        <v>402</v>
      </c>
      <c r="B10" s="156">
        <v>92</v>
      </c>
      <c r="C10" s="156">
        <v>127</v>
      </c>
      <c r="D10" s="156">
        <v>125</v>
      </c>
      <c r="E10" s="164">
        <f t="shared" si="2"/>
        <v>344</v>
      </c>
      <c r="F10" s="157"/>
      <c r="G10" s="155" t="s">
        <v>374</v>
      </c>
      <c r="H10" s="156">
        <v>142</v>
      </c>
      <c r="I10" s="156">
        <v>136</v>
      </c>
      <c r="J10" s="156">
        <v>130</v>
      </c>
      <c r="K10" s="161">
        <f t="shared" si="3"/>
        <v>408</v>
      </c>
    </row>
    <row r="11" spans="1:11" s="158" customFormat="1" ht="18" customHeight="1" x14ac:dyDescent="0.2">
      <c r="A11" s="155" t="s">
        <v>404</v>
      </c>
      <c r="B11" s="156">
        <v>108</v>
      </c>
      <c r="C11" s="156">
        <v>138</v>
      </c>
      <c r="D11" s="156">
        <v>107</v>
      </c>
      <c r="E11" s="164">
        <f t="shared" si="2"/>
        <v>353</v>
      </c>
      <c r="F11" s="157"/>
      <c r="G11" s="155" t="s">
        <v>487</v>
      </c>
      <c r="H11" s="156">
        <v>115</v>
      </c>
      <c r="I11" s="156">
        <v>121</v>
      </c>
      <c r="J11" s="156">
        <v>123</v>
      </c>
      <c r="K11" s="161">
        <f t="shared" si="3"/>
        <v>359</v>
      </c>
    </row>
    <row r="12" spans="1:11" s="158" customFormat="1" ht="18" customHeight="1" x14ac:dyDescent="0.2">
      <c r="A12" s="155" t="s">
        <v>403</v>
      </c>
      <c r="B12" s="156">
        <v>130</v>
      </c>
      <c r="C12" s="156">
        <v>123</v>
      </c>
      <c r="D12" s="156">
        <v>125</v>
      </c>
      <c r="E12" s="164">
        <f t="shared" si="2"/>
        <v>378</v>
      </c>
      <c r="F12" s="157"/>
      <c r="G12" s="155" t="s">
        <v>376</v>
      </c>
      <c r="H12" s="156">
        <v>124</v>
      </c>
      <c r="I12" s="156">
        <v>117</v>
      </c>
      <c r="J12" s="156">
        <v>124</v>
      </c>
      <c r="K12" s="161">
        <f t="shared" si="3"/>
        <v>365</v>
      </c>
    </row>
    <row r="13" spans="1:11" s="158" customFormat="1" ht="18" customHeight="1" x14ac:dyDescent="0.2">
      <c r="A13" s="155" t="s">
        <v>405</v>
      </c>
      <c r="B13" s="156">
        <v>131</v>
      </c>
      <c r="C13" s="156">
        <v>111</v>
      </c>
      <c r="D13" s="156">
        <v>120</v>
      </c>
      <c r="E13" s="164">
        <f t="shared" si="2"/>
        <v>362</v>
      </c>
      <c r="F13" s="157"/>
      <c r="G13" s="155" t="s">
        <v>377</v>
      </c>
      <c r="H13" s="156">
        <v>140</v>
      </c>
      <c r="I13" s="156">
        <v>123</v>
      </c>
      <c r="J13" s="156">
        <v>144</v>
      </c>
      <c r="K13" s="161">
        <f t="shared" si="3"/>
        <v>407</v>
      </c>
    </row>
    <row r="14" spans="1:11" s="163" customFormat="1" ht="18" customHeight="1" x14ac:dyDescent="0.2">
      <c r="A14" s="159" t="s">
        <v>379</v>
      </c>
      <c r="B14" s="160">
        <f>SUM(B9:B13)</f>
        <v>584</v>
      </c>
      <c r="C14" s="207">
        <f>SUM(C9:C13)</f>
        <v>636</v>
      </c>
      <c r="D14" s="160">
        <f>SUM(D9:D13)</f>
        <v>590</v>
      </c>
      <c r="E14" s="161">
        <f t="shared" si="2"/>
        <v>1810</v>
      </c>
      <c r="F14" s="162"/>
      <c r="G14" s="159" t="s">
        <v>378</v>
      </c>
      <c r="H14" s="206">
        <f>SUM(H9:H13)</f>
        <v>668</v>
      </c>
      <c r="I14" s="161">
        <f>SUM(I9:I13)</f>
        <v>609</v>
      </c>
      <c r="J14" s="206">
        <f>SUM(J9:J13)</f>
        <v>650</v>
      </c>
      <c r="K14" s="206">
        <f t="shared" si="3"/>
        <v>1927</v>
      </c>
    </row>
    <row r="15" spans="1:11" s="204" customFormat="1" ht="18" customHeight="1" x14ac:dyDescent="0.4">
      <c r="A15" s="199" t="s">
        <v>209</v>
      </c>
      <c r="B15" s="200"/>
      <c r="C15" s="200"/>
      <c r="D15" s="200"/>
      <c r="E15" s="201"/>
      <c r="F15" s="202"/>
      <c r="G15" s="199" t="s">
        <v>199</v>
      </c>
      <c r="H15" s="203"/>
      <c r="I15" s="203"/>
      <c r="J15" s="203"/>
      <c r="K15" s="201"/>
    </row>
    <row r="16" spans="1:11" s="158" customFormat="1" ht="18" customHeight="1" x14ac:dyDescent="0.2">
      <c r="A16" s="155" t="s">
        <v>387</v>
      </c>
      <c r="B16" s="156">
        <v>136</v>
      </c>
      <c r="C16" s="156">
        <v>124</v>
      </c>
      <c r="D16" s="156">
        <v>107</v>
      </c>
      <c r="E16" s="164">
        <f t="shared" ref="E16:E21" si="4">SUM(B16:D16)</f>
        <v>367</v>
      </c>
      <c r="F16" s="157"/>
      <c r="G16" s="155" t="s">
        <v>440</v>
      </c>
      <c r="H16" s="156">
        <v>120</v>
      </c>
      <c r="I16" s="156">
        <v>104</v>
      </c>
      <c r="J16" s="156">
        <v>138</v>
      </c>
      <c r="K16" s="161">
        <f t="shared" ref="K16:K21" si="5">SUM(H16:J16)</f>
        <v>362</v>
      </c>
    </row>
    <row r="17" spans="1:11" s="158" customFormat="1" ht="18" customHeight="1" x14ac:dyDescent="0.2">
      <c r="A17" s="155" t="s">
        <v>386</v>
      </c>
      <c r="B17" s="156">
        <v>110</v>
      </c>
      <c r="C17" s="156">
        <v>108</v>
      </c>
      <c r="D17" s="156">
        <v>133</v>
      </c>
      <c r="E17" s="164">
        <f t="shared" si="4"/>
        <v>351</v>
      </c>
      <c r="F17" s="157"/>
      <c r="G17" s="155" t="s">
        <v>438</v>
      </c>
      <c r="H17" s="156">
        <v>135</v>
      </c>
      <c r="I17" s="156">
        <v>119</v>
      </c>
      <c r="J17" s="156">
        <v>146</v>
      </c>
      <c r="K17" s="161">
        <f t="shared" si="5"/>
        <v>400</v>
      </c>
    </row>
    <row r="18" spans="1:11" s="158" customFormat="1" ht="18" customHeight="1" x14ac:dyDescent="0.2">
      <c r="A18" s="155" t="s">
        <v>389</v>
      </c>
      <c r="B18" s="156">
        <v>124</v>
      </c>
      <c r="C18" s="156">
        <v>134</v>
      </c>
      <c r="D18" s="156">
        <v>120</v>
      </c>
      <c r="E18" s="164">
        <f t="shared" si="4"/>
        <v>378</v>
      </c>
      <c r="F18" s="157"/>
      <c r="G18" s="155" t="s">
        <v>439</v>
      </c>
      <c r="H18" s="156">
        <v>135</v>
      </c>
      <c r="I18" s="156">
        <v>127</v>
      </c>
      <c r="J18" s="156">
        <v>118</v>
      </c>
      <c r="K18" s="161">
        <f t="shared" si="5"/>
        <v>380</v>
      </c>
    </row>
    <row r="19" spans="1:11" s="158" customFormat="1" ht="18" customHeight="1" x14ac:dyDescent="0.2">
      <c r="A19" s="155" t="s">
        <v>385</v>
      </c>
      <c r="B19" s="156">
        <v>106</v>
      </c>
      <c r="C19" s="156">
        <v>129</v>
      </c>
      <c r="D19" s="156">
        <v>113</v>
      </c>
      <c r="E19" s="164">
        <f t="shared" si="4"/>
        <v>348</v>
      </c>
      <c r="F19" s="157"/>
      <c r="G19" s="155" t="s">
        <v>442</v>
      </c>
      <c r="H19" s="156">
        <v>136</v>
      </c>
      <c r="I19" s="156">
        <v>121</v>
      </c>
      <c r="J19" s="156">
        <v>133</v>
      </c>
      <c r="K19" s="161">
        <f t="shared" si="5"/>
        <v>390</v>
      </c>
    </row>
    <row r="20" spans="1:11" s="158" customFormat="1" ht="18" customHeight="1" x14ac:dyDescent="0.2">
      <c r="A20" s="155" t="s">
        <v>388</v>
      </c>
      <c r="B20" s="156">
        <v>86</v>
      </c>
      <c r="C20" s="156">
        <v>113</v>
      </c>
      <c r="D20" s="156">
        <v>113</v>
      </c>
      <c r="E20" s="164">
        <f t="shared" si="4"/>
        <v>312</v>
      </c>
      <c r="F20" s="157"/>
      <c r="G20" s="155" t="s">
        <v>441</v>
      </c>
      <c r="H20" s="156">
        <v>143</v>
      </c>
      <c r="I20" s="156">
        <v>141</v>
      </c>
      <c r="J20" s="156">
        <v>143</v>
      </c>
      <c r="K20" s="161">
        <f t="shared" si="5"/>
        <v>427</v>
      </c>
    </row>
    <row r="21" spans="1:11" s="163" customFormat="1" ht="18" customHeight="1" x14ac:dyDescent="0.2">
      <c r="A21" s="159" t="s">
        <v>401</v>
      </c>
      <c r="B21" s="160">
        <f>SUM(B16:B20)</f>
        <v>562</v>
      </c>
      <c r="C21" s="160">
        <f>SUM(C16:C20)</f>
        <v>608</v>
      </c>
      <c r="D21" s="160">
        <f>SUM(D16:D20)</f>
        <v>586</v>
      </c>
      <c r="E21" s="161">
        <f t="shared" si="4"/>
        <v>1756</v>
      </c>
      <c r="F21" s="162"/>
      <c r="G21" s="159" t="s">
        <v>400</v>
      </c>
      <c r="H21" s="206">
        <f>SUM(H16:H20)</f>
        <v>669</v>
      </c>
      <c r="I21" s="206">
        <f>SUM(I16:I20)</f>
        <v>612</v>
      </c>
      <c r="J21" s="206">
        <f>SUM(J16:J20)</f>
        <v>678</v>
      </c>
      <c r="K21" s="206">
        <f t="shared" si="5"/>
        <v>1959</v>
      </c>
    </row>
    <row r="22" spans="1:11" s="204" customFormat="1" ht="18" customHeight="1" x14ac:dyDescent="0.4">
      <c r="A22" s="205" t="s">
        <v>204</v>
      </c>
      <c r="B22" s="203"/>
      <c r="C22" s="203"/>
      <c r="D22" s="203"/>
      <c r="E22" s="201"/>
      <c r="F22" s="202"/>
      <c r="G22" s="205" t="s">
        <v>231</v>
      </c>
      <c r="H22" s="203"/>
      <c r="I22" s="203"/>
      <c r="J22" s="203"/>
      <c r="K22" s="201"/>
    </row>
    <row r="23" spans="1:11" s="158" customFormat="1" ht="18" customHeight="1" x14ac:dyDescent="0.2">
      <c r="A23" s="155" t="s">
        <v>433</v>
      </c>
      <c r="B23" s="156">
        <v>101</v>
      </c>
      <c r="C23" s="156">
        <v>130</v>
      </c>
      <c r="D23" s="156">
        <v>106</v>
      </c>
      <c r="E23" s="161">
        <f t="shared" ref="E23:E28" si="6">SUM(B23:D23)</f>
        <v>337</v>
      </c>
      <c r="F23" s="157"/>
      <c r="G23" s="155" t="s">
        <v>391</v>
      </c>
      <c r="H23" s="156">
        <v>112</v>
      </c>
      <c r="I23" s="156">
        <v>170</v>
      </c>
      <c r="J23" s="156">
        <v>117</v>
      </c>
      <c r="K23" s="161">
        <f t="shared" ref="K23:K28" si="7">SUM(H23:J23)</f>
        <v>399</v>
      </c>
    </row>
    <row r="24" spans="1:11" s="158" customFormat="1" ht="18" customHeight="1" x14ac:dyDescent="0.2">
      <c r="A24" s="155" t="s">
        <v>434</v>
      </c>
      <c r="B24" s="156">
        <v>123</v>
      </c>
      <c r="C24" s="156">
        <v>120</v>
      </c>
      <c r="D24" s="156">
        <v>109</v>
      </c>
      <c r="E24" s="161">
        <f t="shared" si="6"/>
        <v>352</v>
      </c>
      <c r="F24" s="157"/>
      <c r="G24" s="155" t="s">
        <v>392</v>
      </c>
      <c r="H24" s="156">
        <v>131</v>
      </c>
      <c r="I24" s="156">
        <v>110</v>
      </c>
      <c r="J24" s="156">
        <v>120</v>
      </c>
      <c r="K24" s="161">
        <f t="shared" si="7"/>
        <v>361</v>
      </c>
    </row>
    <row r="25" spans="1:11" s="158" customFormat="1" ht="18" customHeight="1" x14ac:dyDescent="0.2">
      <c r="A25" s="155" t="s">
        <v>435</v>
      </c>
      <c r="B25" s="156">
        <v>126</v>
      </c>
      <c r="C25" s="156">
        <v>115</v>
      </c>
      <c r="D25" s="156">
        <v>128</v>
      </c>
      <c r="E25" s="161">
        <f t="shared" si="6"/>
        <v>369</v>
      </c>
      <c r="F25" s="157"/>
      <c r="G25" s="155" t="s">
        <v>534</v>
      </c>
      <c r="H25" s="156">
        <v>104</v>
      </c>
      <c r="I25" s="156">
        <v>136</v>
      </c>
      <c r="J25" s="156">
        <v>116</v>
      </c>
      <c r="K25" s="161">
        <f t="shared" si="7"/>
        <v>356</v>
      </c>
    </row>
    <row r="26" spans="1:11" s="158" customFormat="1" ht="18" customHeight="1" x14ac:dyDescent="0.2">
      <c r="A26" s="155" t="s">
        <v>436</v>
      </c>
      <c r="B26" s="156">
        <v>111</v>
      </c>
      <c r="C26" s="156">
        <v>128</v>
      </c>
      <c r="D26" s="156">
        <v>133</v>
      </c>
      <c r="E26" s="161">
        <f t="shared" si="6"/>
        <v>372</v>
      </c>
      <c r="F26" s="157"/>
      <c r="G26" s="155" t="s">
        <v>390</v>
      </c>
      <c r="H26" s="156">
        <v>101</v>
      </c>
      <c r="I26" s="156">
        <v>118</v>
      </c>
      <c r="J26" s="156">
        <v>100</v>
      </c>
      <c r="K26" s="161">
        <f t="shared" si="7"/>
        <v>319</v>
      </c>
    </row>
    <row r="27" spans="1:11" s="158" customFormat="1" ht="18" customHeight="1" x14ac:dyDescent="0.2">
      <c r="A27" s="155" t="s">
        <v>437</v>
      </c>
      <c r="B27" s="156">
        <v>114</v>
      </c>
      <c r="C27" s="156">
        <v>109</v>
      </c>
      <c r="D27" s="156">
        <v>118</v>
      </c>
      <c r="E27" s="161">
        <f t="shared" si="6"/>
        <v>341</v>
      </c>
      <c r="F27" s="157"/>
      <c r="G27" s="155" t="s">
        <v>394</v>
      </c>
      <c r="H27" s="156">
        <v>109</v>
      </c>
      <c r="I27" s="156">
        <v>148</v>
      </c>
      <c r="J27" s="156">
        <v>158</v>
      </c>
      <c r="K27" s="161">
        <f t="shared" si="7"/>
        <v>415</v>
      </c>
    </row>
    <row r="28" spans="1:11" s="163" customFormat="1" ht="18" customHeight="1" x14ac:dyDescent="0.2">
      <c r="A28" s="159" t="s">
        <v>379</v>
      </c>
      <c r="B28" s="206">
        <f>SUM(B23:B27)</f>
        <v>575</v>
      </c>
      <c r="C28" s="161">
        <f>SUM(C23:C27)</f>
        <v>602</v>
      </c>
      <c r="D28" s="161">
        <f>SUM(D23:D27)</f>
        <v>594</v>
      </c>
      <c r="E28" s="161">
        <f t="shared" si="6"/>
        <v>1771</v>
      </c>
      <c r="F28" s="162"/>
      <c r="G28" s="159" t="s">
        <v>378</v>
      </c>
      <c r="H28" s="161">
        <f>SUM(H23:H27)</f>
        <v>557</v>
      </c>
      <c r="I28" s="206">
        <f>SUM(I23:I27)</f>
        <v>682</v>
      </c>
      <c r="J28" s="206">
        <f>SUM(J23:J27)</f>
        <v>611</v>
      </c>
      <c r="K28" s="206">
        <f t="shared" si="7"/>
        <v>1850</v>
      </c>
    </row>
    <row r="29" spans="1:11" s="204" customFormat="1" ht="18" customHeight="1" x14ac:dyDescent="0.4">
      <c r="A29" s="205" t="s">
        <v>206</v>
      </c>
      <c r="B29" s="203"/>
      <c r="C29" s="203"/>
      <c r="D29" s="203"/>
      <c r="E29" s="201"/>
      <c r="F29" s="202"/>
      <c r="G29" s="205" t="s">
        <v>203</v>
      </c>
      <c r="H29" s="203"/>
      <c r="I29" s="203"/>
      <c r="J29" s="203"/>
      <c r="K29" s="201"/>
    </row>
    <row r="30" spans="1:11" s="158" customFormat="1" ht="18" customHeight="1" x14ac:dyDescent="0.2">
      <c r="A30" s="155" t="s">
        <v>431</v>
      </c>
      <c r="B30" s="156">
        <v>114</v>
      </c>
      <c r="C30" s="156">
        <v>113</v>
      </c>
      <c r="D30" s="156">
        <v>113</v>
      </c>
      <c r="E30" s="161">
        <f t="shared" ref="E30:E35" si="8">SUM(B30:D30)</f>
        <v>340</v>
      </c>
      <c r="F30" s="157"/>
      <c r="G30" s="155" t="s">
        <v>420</v>
      </c>
      <c r="H30" s="156">
        <v>104</v>
      </c>
      <c r="I30" s="156">
        <v>140</v>
      </c>
      <c r="J30" s="156">
        <v>136</v>
      </c>
      <c r="K30" s="161">
        <f t="shared" ref="K30:K35" si="9">SUM(H30:J30)</f>
        <v>380</v>
      </c>
    </row>
    <row r="31" spans="1:11" s="158" customFormat="1" ht="18" customHeight="1" x14ac:dyDescent="0.2">
      <c r="A31" s="155" t="s">
        <v>429</v>
      </c>
      <c r="B31" s="156">
        <v>128</v>
      </c>
      <c r="C31" s="156">
        <v>100</v>
      </c>
      <c r="D31" s="156">
        <v>113</v>
      </c>
      <c r="E31" s="161">
        <f t="shared" si="8"/>
        <v>341</v>
      </c>
      <c r="F31" s="157"/>
      <c r="G31" s="155" t="s">
        <v>419</v>
      </c>
      <c r="H31" s="156">
        <v>111</v>
      </c>
      <c r="I31" s="156">
        <v>114</v>
      </c>
      <c r="J31" s="156">
        <v>138</v>
      </c>
      <c r="K31" s="161">
        <f t="shared" si="9"/>
        <v>363</v>
      </c>
    </row>
    <row r="32" spans="1:11" s="158" customFormat="1" ht="18" customHeight="1" x14ac:dyDescent="0.2">
      <c r="A32" s="155" t="s">
        <v>430</v>
      </c>
      <c r="B32" s="156">
        <v>114</v>
      </c>
      <c r="C32" s="156">
        <v>118</v>
      </c>
      <c r="D32" s="156">
        <v>105</v>
      </c>
      <c r="E32" s="161">
        <f t="shared" si="8"/>
        <v>337</v>
      </c>
      <c r="F32" s="157"/>
      <c r="G32" s="155" t="s">
        <v>418</v>
      </c>
      <c r="H32" s="156">
        <v>127</v>
      </c>
      <c r="I32" s="156">
        <v>121</v>
      </c>
      <c r="J32" s="156">
        <v>118</v>
      </c>
      <c r="K32" s="161">
        <f t="shared" si="9"/>
        <v>366</v>
      </c>
    </row>
    <row r="33" spans="1:11" s="158" customFormat="1" ht="18" customHeight="1" x14ac:dyDescent="0.2">
      <c r="A33" s="155" t="s">
        <v>523</v>
      </c>
      <c r="B33" s="156">
        <v>98</v>
      </c>
      <c r="C33" s="156">
        <v>87</v>
      </c>
      <c r="D33" s="156">
        <v>107</v>
      </c>
      <c r="E33" s="161">
        <f t="shared" si="8"/>
        <v>292</v>
      </c>
      <c r="F33" s="157"/>
      <c r="G33" s="155" t="s">
        <v>421</v>
      </c>
      <c r="H33" s="156">
        <v>132</v>
      </c>
      <c r="I33" s="156">
        <v>103</v>
      </c>
      <c r="J33" s="156">
        <v>104</v>
      </c>
      <c r="K33" s="161">
        <f t="shared" si="9"/>
        <v>339</v>
      </c>
    </row>
    <row r="34" spans="1:11" s="158" customFormat="1" ht="18" customHeight="1" x14ac:dyDescent="0.2">
      <c r="A34" s="155" t="s">
        <v>432</v>
      </c>
      <c r="B34" s="156">
        <v>102</v>
      </c>
      <c r="C34" s="156">
        <v>131</v>
      </c>
      <c r="D34" s="156">
        <v>137</v>
      </c>
      <c r="E34" s="161">
        <f t="shared" si="8"/>
        <v>370</v>
      </c>
      <c r="F34" s="157"/>
      <c r="G34" s="155" t="s">
        <v>422</v>
      </c>
      <c r="H34" s="156">
        <v>130</v>
      </c>
      <c r="I34" s="156">
        <v>117</v>
      </c>
      <c r="J34" s="156">
        <v>126</v>
      </c>
      <c r="K34" s="161">
        <f t="shared" si="9"/>
        <v>373</v>
      </c>
    </row>
    <row r="35" spans="1:11" s="163" customFormat="1" ht="18" customHeight="1" x14ac:dyDescent="0.2">
      <c r="A35" s="159" t="s">
        <v>401</v>
      </c>
      <c r="B35" s="161">
        <f>SUM(B30:B34)</f>
        <v>556</v>
      </c>
      <c r="C35" s="161">
        <f>SUM(C30:C34)</f>
        <v>549</v>
      </c>
      <c r="D35" s="161">
        <f>SUM(D30:D34)</f>
        <v>575</v>
      </c>
      <c r="E35" s="161">
        <f t="shared" si="8"/>
        <v>1680</v>
      </c>
      <c r="F35" s="162"/>
      <c r="G35" s="159" t="s">
        <v>400</v>
      </c>
      <c r="H35" s="206">
        <f>SUM(H30:H34)</f>
        <v>604</v>
      </c>
      <c r="I35" s="206">
        <f>SUM(I30:I34)</f>
        <v>595</v>
      </c>
      <c r="J35" s="206">
        <f>SUM(J30:J34)</f>
        <v>622</v>
      </c>
      <c r="K35" s="206">
        <f t="shared" si="9"/>
        <v>1821</v>
      </c>
    </row>
    <row r="36" spans="1:11" s="204" customFormat="1" ht="18" customHeight="1" x14ac:dyDescent="0.4">
      <c r="A36" s="205" t="s">
        <v>230</v>
      </c>
      <c r="B36" s="203"/>
      <c r="C36" s="203"/>
      <c r="D36" s="203"/>
      <c r="E36" s="201"/>
      <c r="F36" s="202"/>
      <c r="G36" s="205" t="s">
        <v>200</v>
      </c>
      <c r="H36" s="203"/>
      <c r="I36" s="203"/>
      <c r="J36" s="203"/>
      <c r="K36" s="201"/>
    </row>
    <row r="37" spans="1:11" s="158" customFormat="1" ht="18" customHeight="1" x14ac:dyDescent="0.2">
      <c r="A37" s="155" t="s">
        <v>448</v>
      </c>
      <c r="B37" s="156">
        <v>147</v>
      </c>
      <c r="C37" s="156">
        <v>118</v>
      </c>
      <c r="D37" s="156">
        <v>101</v>
      </c>
      <c r="E37" s="161">
        <f t="shared" ref="E37:E42" si="10">SUM(B37:D37)</f>
        <v>366</v>
      </c>
      <c r="F37" s="157"/>
      <c r="G37" s="155" t="s">
        <v>407</v>
      </c>
      <c r="H37" s="156">
        <v>105</v>
      </c>
      <c r="I37" s="156">
        <v>107</v>
      </c>
      <c r="J37" s="156">
        <v>115</v>
      </c>
      <c r="K37" s="161">
        <f t="shared" ref="K37:K42" si="11">SUM(H37:J37)</f>
        <v>327</v>
      </c>
    </row>
    <row r="38" spans="1:11" s="158" customFormat="1" ht="18" customHeight="1" x14ac:dyDescent="0.2">
      <c r="A38" s="155" t="s">
        <v>384</v>
      </c>
      <c r="B38" s="156">
        <v>119</v>
      </c>
      <c r="C38" s="156">
        <v>125</v>
      </c>
      <c r="D38" s="156">
        <v>90</v>
      </c>
      <c r="E38" s="161">
        <f t="shared" si="10"/>
        <v>334</v>
      </c>
      <c r="F38" s="157"/>
      <c r="G38" s="155" t="s">
        <v>408</v>
      </c>
      <c r="H38" s="156">
        <v>104</v>
      </c>
      <c r="I38" s="156">
        <v>127</v>
      </c>
      <c r="J38" s="156">
        <v>119</v>
      </c>
      <c r="K38" s="161">
        <f t="shared" si="11"/>
        <v>350</v>
      </c>
    </row>
    <row r="39" spans="1:11" s="158" customFormat="1" ht="18" customHeight="1" x14ac:dyDescent="0.2">
      <c r="A39" s="155" t="s">
        <v>381</v>
      </c>
      <c r="B39" s="156">
        <v>127</v>
      </c>
      <c r="C39" s="156">
        <v>129</v>
      </c>
      <c r="D39" s="156">
        <v>95</v>
      </c>
      <c r="E39" s="161">
        <f t="shared" si="10"/>
        <v>351</v>
      </c>
      <c r="F39" s="157"/>
      <c r="G39" s="155" t="s">
        <v>409</v>
      </c>
      <c r="H39" s="156">
        <v>157</v>
      </c>
      <c r="I39" s="156">
        <v>112</v>
      </c>
      <c r="J39" s="156">
        <v>105</v>
      </c>
      <c r="K39" s="161">
        <f t="shared" si="11"/>
        <v>374</v>
      </c>
    </row>
    <row r="40" spans="1:11" s="158" customFormat="1" ht="18" customHeight="1" x14ac:dyDescent="0.2">
      <c r="A40" s="155" t="s">
        <v>383</v>
      </c>
      <c r="B40" s="156">
        <v>131</v>
      </c>
      <c r="C40" s="156">
        <v>121</v>
      </c>
      <c r="D40" s="156">
        <v>110</v>
      </c>
      <c r="E40" s="161">
        <f t="shared" si="10"/>
        <v>362</v>
      </c>
      <c r="F40" s="157"/>
      <c r="G40" s="155" t="s">
        <v>410</v>
      </c>
      <c r="H40" s="156">
        <v>119</v>
      </c>
      <c r="I40" s="156">
        <v>116</v>
      </c>
      <c r="J40" s="156">
        <v>117</v>
      </c>
      <c r="K40" s="161">
        <f t="shared" si="11"/>
        <v>352</v>
      </c>
    </row>
    <row r="41" spans="1:11" s="158" customFormat="1" ht="18" customHeight="1" x14ac:dyDescent="0.2">
      <c r="A41" s="155" t="s">
        <v>382</v>
      </c>
      <c r="B41" s="156">
        <v>111</v>
      </c>
      <c r="C41" s="156">
        <v>129</v>
      </c>
      <c r="D41" s="156">
        <v>107</v>
      </c>
      <c r="E41" s="161">
        <f t="shared" si="10"/>
        <v>347</v>
      </c>
      <c r="F41" s="157"/>
      <c r="G41" s="155" t="s">
        <v>411</v>
      </c>
      <c r="H41" s="156">
        <v>102</v>
      </c>
      <c r="I41" s="156">
        <v>115</v>
      </c>
      <c r="J41" s="156">
        <v>116</v>
      </c>
      <c r="K41" s="161">
        <f t="shared" si="11"/>
        <v>333</v>
      </c>
    </row>
    <row r="42" spans="1:11" s="163" customFormat="1" ht="18" customHeight="1" x14ac:dyDescent="0.2">
      <c r="A42" s="159" t="s">
        <v>378</v>
      </c>
      <c r="B42" s="298">
        <f>SUM(B37:B41)</f>
        <v>635</v>
      </c>
      <c r="C42" s="298">
        <f>SUM(C37:C41)</f>
        <v>622</v>
      </c>
      <c r="D42" s="161">
        <f>SUM(D37:D41)</f>
        <v>503</v>
      </c>
      <c r="E42" s="298">
        <f t="shared" si="10"/>
        <v>1760</v>
      </c>
      <c r="F42" s="162"/>
      <c r="G42" s="159" t="s">
        <v>379</v>
      </c>
      <c r="H42" s="161">
        <f>SUM(H37:H41)</f>
        <v>587</v>
      </c>
      <c r="I42" s="161">
        <f>SUM(I37:I41)</f>
        <v>577</v>
      </c>
      <c r="J42" s="298">
        <f>SUM(J37:J41)</f>
        <v>572</v>
      </c>
      <c r="K42" s="161">
        <f t="shared" si="11"/>
        <v>1736</v>
      </c>
    </row>
    <row r="43" spans="1:11" s="204" customFormat="1" ht="18" customHeight="1" x14ac:dyDescent="0.4">
      <c r="A43" s="205" t="s">
        <v>208</v>
      </c>
      <c r="B43" s="203"/>
      <c r="C43" s="203"/>
      <c r="D43" s="203"/>
      <c r="E43" s="201"/>
      <c r="F43" s="202"/>
      <c r="G43" s="205" t="s">
        <v>201</v>
      </c>
      <c r="H43" s="203"/>
      <c r="I43" s="203"/>
      <c r="J43" s="203"/>
      <c r="K43" s="201"/>
    </row>
    <row r="44" spans="1:11" s="158" customFormat="1" ht="18" customHeight="1" x14ac:dyDescent="0.2">
      <c r="A44" s="155" t="s">
        <v>444</v>
      </c>
      <c r="B44" s="156">
        <v>107</v>
      </c>
      <c r="C44" s="156">
        <v>133</v>
      </c>
      <c r="D44" s="156">
        <v>115</v>
      </c>
      <c r="E44" s="161">
        <f t="shared" ref="E44:E49" si="12">SUM(B44:D44)</f>
        <v>355</v>
      </c>
      <c r="F44" s="157"/>
      <c r="G44" s="155" t="s">
        <v>395</v>
      </c>
      <c r="H44" s="156">
        <v>93</v>
      </c>
      <c r="I44" s="156">
        <v>91</v>
      </c>
      <c r="J44" s="156">
        <v>132</v>
      </c>
      <c r="K44" s="161">
        <f>SUM(H44:J44)</f>
        <v>316</v>
      </c>
    </row>
    <row r="45" spans="1:11" s="158" customFormat="1" ht="18" customHeight="1" x14ac:dyDescent="0.2">
      <c r="A45" s="155" t="s">
        <v>445</v>
      </c>
      <c r="B45" s="156">
        <v>125</v>
      </c>
      <c r="C45" s="156">
        <v>122</v>
      </c>
      <c r="D45" s="156">
        <v>102</v>
      </c>
      <c r="E45" s="161">
        <f t="shared" si="12"/>
        <v>349</v>
      </c>
      <c r="F45" s="157"/>
      <c r="G45" s="155" t="s">
        <v>396</v>
      </c>
      <c r="H45" s="156">
        <v>127</v>
      </c>
      <c r="I45" s="156">
        <v>104</v>
      </c>
      <c r="J45" s="156">
        <v>155</v>
      </c>
      <c r="K45" s="161">
        <f>SUM(H45:J45)</f>
        <v>386</v>
      </c>
    </row>
    <row r="46" spans="1:11" s="158" customFormat="1" ht="18" customHeight="1" x14ac:dyDescent="0.2">
      <c r="A46" s="155" t="s">
        <v>446</v>
      </c>
      <c r="B46" s="156">
        <v>118</v>
      </c>
      <c r="C46" s="156">
        <v>98</v>
      </c>
      <c r="D46" s="156">
        <v>99</v>
      </c>
      <c r="E46" s="161">
        <f t="shared" si="12"/>
        <v>315</v>
      </c>
      <c r="F46" s="157"/>
      <c r="G46" s="155" t="s">
        <v>449</v>
      </c>
      <c r="H46" s="156">
        <v>97</v>
      </c>
      <c r="I46" s="156">
        <v>109</v>
      </c>
      <c r="J46" s="156">
        <v>101</v>
      </c>
      <c r="K46" s="161">
        <f>SUM(H46:J46)</f>
        <v>307</v>
      </c>
    </row>
    <row r="47" spans="1:11" s="158" customFormat="1" ht="18" customHeight="1" x14ac:dyDescent="0.2">
      <c r="A47" s="155" t="s">
        <v>447</v>
      </c>
      <c r="B47" s="156">
        <v>95</v>
      </c>
      <c r="C47" s="156">
        <v>113</v>
      </c>
      <c r="D47" s="156">
        <v>116</v>
      </c>
      <c r="E47" s="161">
        <f t="shared" si="12"/>
        <v>324</v>
      </c>
      <c r="F47" s="157"/>
      <c r="G47" s="155" t="s">
        <v>398</v>
      </c>
      <c r="H47" s="156">
        <v>133</v>
      </c>
      <c r="I47" s="156">
        <v>149</v>
      </c>
      <c r="J47" s="156">
        <v>114</v>
      </c>
      <c r="K47" s="161">
        <f>SUM(H47:J47)</f>
        <v>396</v>
      </c>
    </row>
    <row r="48" spans="1:11" s="158" customFormat="1" ht="18" customHeight="1" x14ac:dyDescent="0.2">
      <c r="A48" s="155" t="s">
        <v>443</v>
      </c>
      <c r="B48" s="156">
        <v>94</v>
      </c>
      <c r="C48" s="156">
        <v>112</v>
      </c>
      <c r="D48" s="156">
        <v>113</v>
      </c>
      <c r="E48" s="161">
        <f t="shared" si="12"/>
        <v>319</v>
      </c>
      <c r="F48" s="157"/>
      <c r="G48" s="155" t="s">
        <v>399</v>
      </c>
      <c r="H48" s="156">
        <v>110</v>
      </c>
      <c r="I48" s="156">
        <v>173</v>
      </c>
      <c r="J48" s="156">
        <v>160</v>
      </c>
      <c r="K48" s="161">
        <f>SUM(H48:J48)</f>
        <v>443</v>
      </c>
    </row>
    <row r="49" spans="1:11" s="163" customFormat="1" ht="18" customHeight="1" x14ac:dyDescent="0.2">
      <c r="A49" s="159" t="s">
        <v>401</v>
      </c>
      <c r="B49" s="161">
        <f>SUM(B44:B48)</f>
        <v>539</v>
      </c>
      <c r="C49" s="161">
        <f>SUM(C44:C48)</f>
        <v>578</v>
      </c>
      <c r="D49" s="161">
        <f>SUM(D44:D48)</f>
        <v>545</v>
      </c>
      <c r="E49" s="161">
        <f t="shared" si="12"/>
        <v>1662</v>
      </c>
      <c r="F49" s="162"/>
      <c r="G49" s="159" t="s">
        <v>400</v>
      </c>
      <c r="H49" s="206">
        <f>SUM(H44:H48)</f>
        <v>560</v>
      </c>
      <c r="I49" s="206">
        <f>SUM(I44:I48)</f>
        <v>626</v>
      </c>
      <c r="J49" s="206">
        <f>SUM(J44:J48)</f>
        <v>662</v>
      </c>
      <c r="K49" s="206">
        <f>SUM(K44:K48)</f>
        <v>1848</v>
      </c>
    </row>
    <row r="50" spans="1:11" ht="18" customHeight="1" x14ac:dyDescent="0.35">
      <c r="A50" s="437" t="s">
        <v>17</v>
      </c>
      <c r="B50" s="438"/>
      <c r="C50" s="438"/>
      <c r="D50" s="438"/>
      <c r="E50" s="439"/>
      <c r="F50" s="154" t="s">
        <v>455</v>
      </c>
      <c r="G50" s="437" t="s">
        <v>18</v>
      </c>
      <c r="H50" s="438"/>
      <c r="I50" s="438"/>
      <c r="J50" s="438"/>
      <c r="K50" s="439"/>
    </row>
    <row r="51" spans="1:11" ht="18" customHeight="1" x14ac:dyDescent="0.35">
      <c r="A51" s="443">
        <v>41229</v>
      </c>
      <c r="B51" s="444"/>
      <c r="C51" s="444"/>
      <c r="D51" s="444"/>
      <c r="E51" s="445"/>
      <c r="F51" s="154"/>
      <c r="G51" s="443">
        <f>A51+7</f>
        <v>41236</v>
      </c>
      <c r="H51" s="444"/>
      <c r="I51" s="444"/>
      <c r="J51" s="444"/>
      <c r="K51" s="445"/>
    </row>
    <row r="52" spans="1:11" ht="18" customHeight="1" x14ac:dyDescent="0.3">
      <c r="A52" s="431" t="s">
        <v>553</v>
      </c>
      <c r="B52" s="432"/>
      <c r="C52" s="432"/>
      <c r="D52" s="432"/>
      <c r="E52" s="433"/>
      <c r="G52" s="431" t="s">
        <v>567</v>
      </c>
      <c r="H52" s="432"/>
      <c r="I52" s="432"/>
      <c r="J52" s="432"/>
      <c r="K52" s="433"/>
    </row>
    <row r="53" spans="1:11" ht="18" customHeight="1" x14ac:dyDescent="0.3">
      <c r="A53" s="431" t="s">
        <v>554</v>
      </c>
      <c r="B53" s="432"/>
      <c r="C53" s="432"/>
      <c r="D53" s="432"/>
      <c r="E53" s="433"/>
      <c r="G53" s="431" t="s">
        <v>568</v>
      </c>
      <c r="H53" s="432"/>
      <c r="I53" s="432"/>
      <c r="J53" s="432"/>
      <c r="K53" s="433"/>
    </row>
    <row r="54" spans="1:11" ht="18" customHeight="1" x14ac:dyDescent="0.3">
      <c r="A54" s="431" t="s">
        <v>555</v>
      </c>
      <c r="B54" s="432"/>
      <c r="C54" s="432"/>
      <c r="D54" s="432"/>
      <c r="E54" s="433"/>
      <c r="G54" s="431" t="s">
        <v>569</v>
      </c>
      <c r="H54" s="432"/>
      <c r="I54" s="432"/>
      <c r="J54" s="432"/>
      <c r="K54" s="433"/>
    </row>
    <row r="55" spans="1:11" ht="18" customHeight="1" x14ac:dyDescent="0.3">
      <c r="A55" s="431" t="s">
        <v>556</v>
      </c>
      <c r="B55" s="432"/>
      <c r="C55" s="432"/>
      <c r="D55" s="432"/>
      <c r="E55" s="433"/>
      <c r="G55" s="431" t="s">
        <v>570</v>
      </c>
      <c r="H55" s="432"/>
      <c r="I55" s="432"/>
      <c r="J55" s="432"/>
      <c r="K55" s="433"/>
    </row>
    <row r="56" spans="1:11" ht="18" customHeight="1" x14ac:dyDescent="0.3">
      <c r="A56" s="431" t="s">
        <v>557</v>
      </c>
      <c r="B56" s="432"/>
      <c r="C56" s="432"/>
      <c r="D56" s="432"/>
      <c r="E56" s="433"/>
      <c r="G56" s="431" t="s">
        <v>571</v>
      </c>
      <c r="H56" s="432"/>
      <c r="I56" s="432"/>
      <c r="J56" s="432"/>
      <c r="K56" s="433"/>
    </row>
    <row r="57" spans="1:11" ht="18" customHeight="1" x14ac:dyDescent="0.3">
      <c r="A57" s="431" t="s">
        <v>558</v>
      </c>
      <c r="B57" s="432"/>
      <c r="C57" s="432"/>
      <c r="D57" s="432"/>
      <c r="E57" s="433"/>
      <c r="G57" s="431" t="s">
        <v>572</v>
      </c>
      <c r="H57" s="432"/>
      <c r="I57" s="432"/>
      <c r="J57" s="432"/>
      <c r="K57" s="433"/>
    </row>
    <row r="58" spans="1:11" ht="18" customHeight="1" x14ac:dyDescent="0.3">
      <c r="A58" s="434" t="s">
        <v>559</v>
      </c>
      <c r="B58" s="435"/>
      <c r="C58" s="435"/>
      <c r="D58" s="435"/>
      <c r="E58" s="436"/>
      <c r="G58" s="434" t="s">
        <v>573</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&amp;"Calibri,Regular"&amp;12November 2, 2012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6" sqref="A66"/>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304" customFormat="1" ht="18" customHeight="1" x14ac:dyDescent="0.4">
      <c r="A1" s="299" t="s">
        <v>231</v>
      </c>
      <c r="B1" s="300"/>
      <c r="C1" s="300"/>
      <c r="D1" s="300"/>
      <c r="E1" s="301"/>
      <c r="F1" s="302"/>
      <c r="G1" s="299" t="s">
        <v>198</v>
      </c>
      <c r="H1" s="303"/>
      <c r="I1" s="303"/>
      <c r="J1" s="303"/>
      <c r="K1" s="301"/>
    </row>
    <row r="2" spans="1:11" s="158" customFormat="1" ht="18" customHeight="1" x14ac:dyDescent="0.2">
      <c r="A2" s="155" t="s">
        <v>391</v>
      </c>
      <c r="B2" s="156">
        <v>104</v>
      </c>
      <c r="C2" s="156">
        <v>104</v>
      </c>
      <c r="D2" s="156">
        <v>96</v>
      </c>
      <c r="E2" s="164">
        <f t="shared" ref="E2:E7" si="0">SUM(B2:D2)</f>
        <v>304</v>
      </c>
      <c r="F2" s="157"/>
      <c r="G2" s="155" t="s">
        <v>405</v>
      </c>
      <c r="H2" s="156">
        <v>129</v>
      </c>
      <c r="I2" s="156">
        <v>114</v>
      </c>
      <c r="J2" s="156">
        <v>123</v>
      </c>
      <c r="K2" s="161">
        <f t="shared" ref="K2:K7" si="1">SUM(H2:J2)</f>
        <v>366</v>
      </c>
    </row>
    <row r="3" spans="1:11" s="158" customFormat="1" ht="18" customHeight="1" x14ac:dyDescent="0.2">
      <c r="A3" s="155" t="s">
        <v>392</v>
      </c>
      <c r="B3" s="156">
        <v>140</v>
      </c>
      <c r="C3" s="156">
        <v>90</v>
      </c>
      <c r="D3" s="156">
        <v>105</v>
      </c>
      <c r="E3" s="164">
        <f t="shared" si="0"/>
        <v>335</v>
      </c>
      <c r="F3" s="157"/>
      <c r="G3" s="155" t="s">
        <v>402</v>
      </c>
      <c r="H3" s="156">
        <v>97</v>
      </c>
      <c r="I3" s="156">
        <v>110</v>
      </c>
      <c r="J3" s="156">
        <v>113</v>
      </c>
      <c r="K3" s="161">
        <f t="shared" si="1"/>
        <v>320</v>
      </c>
    </row>
    <row r="4" spans="1:11" s="158" customFormat="1" ht="18" customHeight="1" x14ac:dyDescent="0.2">
      <c r="A4" s="155" t="s">
        <v>534</v>
      </c>
      <c r="B4" s="156">
        <v>123</v>
      </c>
      <c r="C4" s="156">
        <v>112</v>
      </c>
      <c r="D4" s="156">
        <v>125</v>
      </c>
      <c r="E4" s="164">
        <f t="shared" si="0"/>
        <v>360</v>
      </c>
      <c r="F4" s="157"/>
      <c r="G4" s="155" t="s">
        <v>404</v>
      </c>
      <c r="H4" s="156">
        <v>110</v>
      </c>
      <c r="I4" s="156">
        <v>118</v>
      </c>
      <c r="J4" s="156">
        <v>142</v>
      </c>
      <c r="K4" s="161">
        <f t="shared" si="1"/>
        <v>370</v>
      </c>
    </row>
    <row r="5" spans="1:11" s="158" customFormat="1" ht="18" customHeight="1" x14ac:dyDescent="0.2">
      <c r="A5" s="155" t="s">
        <v>390</v>
      </c>
      <c r="B5" s="156">
        <v>113</v>
      </c>
      <c r="C5" s="156">
        <v>128</v>
      </c>
      <c r="D5" s="156">
        <v>112</v>
      </c>
      <c r="E5" s="164">
        <f t="shared" si="0"/>
        <v>353</v>
      </c>
      <c r="F5" s="157"/>
      <c r="G5" s="155" t="s">
        <v>403</v>
      </c>
      <c r="H5" s="156">
        <v>108</v>
      </c>
      <c r="I5" s="156">
        <v>106</v>
      </c>
      <c r="J5" s="156">
        <v>113</v>
      </c>
      <c r="K5" s="161">
        <f t="shared" si="1"/>
        <v>327</v>
      </c>
    </row>
    <row r="6" spans="1:11" s="158" customFormat="1" ht="18" customHeight="1" x14ac:dyDescent="0.2">
      <c r="A6" s="155" t="s">
        <v>394</v>
      </c>
      <c r="B6" s="156">
        <v>127</v>
      </c>
      <c r="C6" s="156">
        <v>106</v>
      </c>
      <c r="D6" s="156">
        <v>102</v>
      </c>
      <c r="E6" s="164">
        <f t="shared" si="0"/>
        <v>335</v>
      </c>
      <c r="F6" s="157"/>
      <c r="G6" s="155" t="s">
        <v>406</v>
      </c>
      <c r="H6" s="156">
        <v>94</v>
      </c>
      <c r="I6" s="156">
        <v>116</v>
      </c>
      <c r="J6" s="156">
        <v>91</v>
      </c>
      <c r="K6" s="161">
        <f t="shared" si="1"/>
        <v>301</v>
      </c>
    </row>
    <row r="7" spans="1:11" s="163" customFormat="1" ht="18" customHeight="1" x14ac:dyDescent="0.2">
      <c r="A7" s="159" t="s">
        <v>412</v>
      </c>
      <c r="B7" s="207">
        <f>SUM(B2:B6)</f>
        <v>607</v>
      </c>
      <c r="C7" s="160">
        <f>SUM(C2:C6)</f>
        <v>540</v>
      </c>
      <c r="D7" s="160">
        <f>SUM(D2:D6)</f>
        <v>540</v>
      </c>
      <c r="E7" s="206">
        <f t="shared" si="0"/>
        <v>1687</v>
      </c>
      <c r="F7" s="162"/>
      <c r="G7" s="159" t="s">
        <v>412</v>
      </c>
      <c r="H7" s="161">
        <f>SUM(H2:H6)</f>
        <v>538</v>
      </c>
      <c r="I7" s="206">
        <f>SUM(I2:I6)</f>
        <v>564</v>
      </c>
      <c r="J7" s="206">
        <f>SUM(J2:J6)</f>
        <v>582</v>
      </c>
      <c r="K7" s="161">
        <f t="shared" si="1"/>
        <v>1684</v>
      </c>
    </row>
    <row r="8" spans="1:11" s="304" customFormat="1" ht="18" customHeight="1" x14ac:dyDescent="0.4">
      <c r="A8" s="299" t="s">
        <v>203</v>
      </c>
      <c r="B8" s="300"/>
      <c r="C8" s="300"/>
      <c r="D8" s="300"/>
      <c r="E8" s="301"/>
      <c r="F8" s="302"/>
      <c r="G8" s="299" t="s">
        <v>230</v>
      </c>
      <c r="H8" s="303"/>
      <c r="I8" s="303"/>
      <c r="J8" s="303"/>
      <c r="K8" s="301"/>
    </row>
    <row r="9" spans="1:11" s="158" customFormat="1" ht="18" customHeight="1" x14ac:dyDescent="0.2">
      <c r="A9" s="155" t="s">
        <v>420</v>
      </c>
      <c r="B9" s="156">
        <v>97</v>
      </c>
      <c r="C9" s="156">
        <v>118</v>
      </c>
      <c r="D9" s="156">
        <v>122</v>
      </c>
      <c r="E9" s="164">
        <f t="shared" ref="E9:E14" si="2">SUM(B9:D9)</f>
        <v>337</v>
      </c>
      <c r="F9" s="157"/>
      <c r="G9" s="155" t="s">
        <v>448</v>
      </c>
      <c r="H9" s="156">
        <v>124</v>
      </c>
      <c r="I9" s="156">
        <v>132</v>
      </c>
      <c r="J9" s="156">
        <v>131</v>
      </c>
      <c r="K9" s="161">
        <f t="shared" ref="K9:K14" si="3">SUM(H9:J9)</f>
        <v>387</v>
      </c>
    </row>
    <row r="10" spans="1:11" s="158" customFormat="1" ht="18" customHeight="1" x14ac:dyDescent="0.2">
      <c r="A10" s="155" t="s">
        <v>419</v>
      </c>
      <c r="B10" s="156">
        <v>149</v>
      </c>
      <c r="C10" s="156">
        <v>124</v>
      </c>
      <c r="D10" s="156">
        <v>121</v>
      </c>
      <c r="E10" s="164">
        <f t="shared" si="2"/>
        <v>394</v>
      </c>
      <c r="F10" s="157"/>
      <c r="G10" s="155" t="s">
        <v>381</v>
      </c>
      <c r="H10" s="156">
        <v>118</v>
      </c>
      <c r="I10" s="156">
        <v>125</v>
      </c>
      <c r="J10" s="156">
        <v>93</v>
      </c>
      <c r="K10" s="161">
        <f t="shared" si="3"/>
        <v>336</v>
      </c>
    </row>
    <row r="11" spans="1:11" s="158" customFormat="1" ht="18" customHeight="1" x14ac:dyDescent="0.2">
      <c r="A11" s="155" t="s">
        <v>418</v>
      </c>
      <c r="B11" s="156">
        <v>117</v>
      </c>
      <c r="C11" s="156">
        <v>118</v>
      </c>
      <c r="D11" s="156">
        <v>115</v>
      </c>
      <c r="E11" s="164">
        <f t="shared" si="2"/>
        <v>350</v>
      </c>
      <c r="F11" s="157"/>
      <c r="G11" s="155" t="s">
        <v>382</v>
      </c>
      <c r="H11" s="156">
        <v>121</v>
      </c>
      <c r="I11" s="156">
        <v>105</v>
      </c>
      <c r="J11" s="156">
        <v>128</v>
      </c>
      <c r="K11" s="161">
        <f t="shared" si="3"/>
        <v>354</v>
      </c>
    </row>
    <row r="12" spans="1:11" s="158" customFormat="1" ht="18" customHeight="1" x14ac:dyDescent="0.2">
      <c r="A12" s="155" t="s">
        <v>421</v>
      </c>
      <c r="B12" s="156">
        <v>120</v>
      </c>
      <c r="C12" s="156">
        <v>140</v>
      </c>
      <c r="D12" s="156">
        <v>107</v>
      </c>
      <c r="E12" s="164">
        <f t="shared" si="2"/>
        <v>367</v>
      </c>
      <c r="F12" s="157"/>
      <c r="G12" s="155" t="s">
        <v>384</v>
      </c>
      <c r="H12" s="156">
        <v>121</v>
      </c>
      <c r="I12" s="156">
        <v>120</v>
      </c>
      <c r="J12" s="156">
        <v>134</v>
      </c>
      <c r="K12" s="161">
        <f t="shared" si="3"/>
        <v>375</v>
      </c>
    </row>
    <row r="13" spans="1:11" s="158" customFormat="1" ht="18" customHeight="1" x14ac:dyDescent="0.2">
      <c r="A13" s="155" t="s">
        <v>422</v>
      </c>
      <c r="B13" s="156">
        <v>157</v>
      </c>
      <c r="C13" s="156">
        <v>114</v>
      </c>
      <c r="D13" s="156">
        <v>118</v>
      </c>
      <c r="E13" s="164">
        <f t="shared" si="2"/>
        <v>389</v>
      </c>
      <c r="F13" s="157"/>
      <c r="G13" s="155" t="s">
        <v>383</v>
      </c>
      <c r="H13" s="156">
        <v>106</v>
      </c>
      <c r="I13" s="156">
        <v>101</v>
      </c>
      <c r="J13" s="156">
        <v>141</v>
      </c>
      <c r="K13" s="161">
        <f t="shared" si="3"/>
        <v>348</v>
      </c>
    </row>
    <row r="14" spans="1:11" s="163" customFormat="1" ht="18" customHeight="1" x14ac:dyDescent="0.2">
      <c r="A14" s="159" t="s">
        <v>378</v>
      </c>
      <c r="B14" s="207">
        <f>SUM(B9:B13)</f>
        <v>640</v>
      </c>
      <c r="C14" s="207">
        <f>SUM(C9:C13)</f>
        <v>614</v>
      </c>
      <c r="D14" s="160">
        <f>SUM(D9:D13)</f>
        <v>583</v>
      </c>
      <c r="E14" s="206">
        <f t="shared" si="2"/>
        <v>1837</v>
      </c>
      <c r="F14" s="162"/>
      <c r="G14" s="159" t="s">
        <v>379</v>
      </c>
      <c r="H14" s="161">
        <f>SUM(H9:H13)</f>
        <v>590</v>
      </c>
      <c r="I14" s="161">
        <f>SUM(I9:I13)</f>
        <v>583</v>
      </c>
      <c r="J14" s="206">
        <f>SUM(J9:J13)</f>
        <v>627</v>
      </c>
      <c r="K14" s="161">
        <f t="shared" si="3"/>
        <v>1800</v>
      </c>
    </row>
    <row r="15" spans="1:11" s="304" customFormat="1" ht="18" customHeight="1" x14ac:dyDescent="0.4">
      <c r="A15" s="299" t="s">
        <v>205</v>
      </c>
      <c r="B15" s="300"/>
      <c r="C15" s="300"/>
      <c r="D15" s="300"/>
      <c r="E15" s="301"/>
      <c r="F15" s="302"/>
      <c r="G15" s="299" t="s">
        <v>206</v>
      </c>
      <c r="H15" s="303"/>
      <c r="I15" s="303"/>
      <c r="J15" s="303"/>
      <c r="K15" s="301"/>
    </row>
    <row r="16" spans="1:11" s="158" customFormat="1" ht="18" customHeight="1" x14ac:dyDescent="0.2">
      <c r="A16" s="155" t="s">
        <v>423</v>
      </c>
      <c r="B16" s="156">
        <v>126</v>
      </c>
      <c r="C16" s="156">
        <v>130</v>
      </c>
      <c r="D16" s="156">
        <v>131</v>
      </c>
      <c r="E16" s="164">
        <f t="shared" ref="E16:E21" si="4">SUM(B16:D16)</f>
        <v>387</v>
      </c>
      <c r="F16" s="157"/>
      <c r="G16" s="155" t="s">
        <v>430</v>
      </c>
      <c r="H16" s="156">
        <v>127</v>
      </c>
      <c r="I16" s="156">
        <v>126</v>
      </c>
      <c r="J16" s="156">
        <v>109</v>
      </c>
      <c r="K16" s="161">
        <f t="shared" ref="K16:K21" si="5">SUM(H16:J16)</f>
        <v>362</v>
      </c>
    </row>
    <row r="17" spans="1:11" s="158" customFormat="1" ht="18" customHeight="1" x14ac:dyDescent="0.2">
      <c r="A17" s="155" t="s">
        <v>459</v>
      </c>
      <c r="B17" s="156">
        <v>116</v>
      </c>
      <c r="C17" s="156">
        <v>104</v>
      </c>
      <c r="D17" s="156">
        <v>102</v>
      </c>
      <c r="E17" s="164">
        <f t="shared" si="4"/>
        <v>322</v>
      </c>
      <c r="F17" s="157"/>
      <c r="G17" s="155" t="s">
        <v>429</v>
      </c>
      <c r="H17" s="156">
        <v>97</v>
      </c>
      <c r="I17" s="156">
        <v>107</v>
      </c>
      <c r="J17" s="156">
        <v>144</v>
      </c>
      <c r="K17" s="161">
        <f t="shared" si="5"/>
        <v>348</v>
      </c>
    </row>
    <row r="18" spans="1:11" s="158" customFormat="1" ht="18" customHeight="1" x14ac:dyDescent="0.2">
      <c r="A18" s="155" t="s">
        <v>451</v>
      </c>
      <c r="B18" s="156">
        <v>121</v>
      </c>
      <c r="C18" s="156">
        <v>110</v>
      </c>
      <c r="D18" s="156">
        <v>100</v>
      </c>
      <c r="E18" s="164">
        <f t="shared" si="4"/>
        <v>331</v>
      </c>
      <c r="F18" s="157"/>
      <c r="G18" s="155" t="s">
        <v>431</v>
      </c>
      <c r="H18" s="156">
        <v>121</v>
      </c>
      <c r="I18" s="156">
        <v>111</v>
      </c>
      <c r="J18" s="156">
        <v>127</v>
      </c>
      <c r="K18" s="161">
        <f t="shared" si="5"/>
        <v>359</v>
      </c>
    </row>
    <row r="19" spans="1:11" s="158" customFormat="1" ht="18" customHeight="1" x14ac:dyDescent="0.2">
      <c r="A19" s="155" t="s">
        <v>427</v>
      </c>
      <c r="B19" s="156">
        <v>126</v>
      </c>
      <c r="C19" s="156">
        <v>140</v>
      </c>
      <c r="D19" s="156">
        <v>123</v>
      </c>
      <c r="E19" s="164">
        <f t="shared" si="4"/>
        <v>389</v>
      </c>
      <c r="F19" s="157"/>
      <c r="G19" s="155" t="s">
        <v>453</v>
      </c>
      <c r="H19" s="156">
        <v>104</v>
      </c>
      <c r="I19" s="156">
        <v>158</v>
      </c>
      <c r="J19" s="156">
        <v>136</v>
      </c>
      <c r="K19" s="161">
        <f t="shared" si="5"/>
        <v>398</v>
      </c>
    </row>
    <row r="20" spans="1:11" s="158" customFormat="1" ht="18" customHeight="1" x14ac:dyDescent="0.2">
      <c r="A20" s="155" t="s">
        <v>426</v>
      </c>
      <c r="B20" s="156">
        <v>120</v>
      </c>
      <c r="C20" s="156">
        <v>114</v>
      </c>
      <c r="D20" s="156">
        <v>124</v>
      </c>
      <c r="E20" s="164">
        <f t="shared" si="4"/>
        <v>358</v>
      </c>
      <c r="F20" s="157"/>
      <c r="G20" s="155" t="s">
        <v>432</v>
      </c>
      <c r="H20" s="156">
        <v>132</v>
      </c>
      <c r="I20" s="156">
        <v>141</v>
      </c>
      <c r="J20" s="156">
        <v>144</v>
      </c>
      <c r="K20" s="161">
        <f t="shared" si="5"/>
        <v>417</v>
      </c>
    </row>
    <row r="21" spans="1:11" s="163" customFormat="1" ht="18" customHeight="1" x14ac:dyDescent="0.2">
      <c r="A21" s="159" t="s">
        <v>379</v>
      </c>
      <c r="B21" s="207">
        <f>SUM(B16:B20)</f>
        <v>609</v>
      </c>
      <c r="C21" s="160">
        <f>SUM(C16:C20)</f>
        <v>598</v>
      </c>
      <c r="D21" s="160">
        <f>SUM(D16:D20)</f>
        <v>580</v>
      </c>
      <c r="E21" s="161">
        <f t="shared" si="4"/>
        <v>1787</v>
      </c>
      <c r="F21" s="162"/>
      <c r="G21" s="159" t="s">
        <v>378</v>
      </c>
      <c r="H21" s="161">
        <f>SUM(H16:H20)</f>
        <v>581</v>
      </c>
      <c r="I21" s="206">
        <f>SUM(I16:I20)</f>
        <v>643</v>
      </c>
      <c r="J21" s="206">
        <f>SUM(J16:J20)</f>
        <v>660</v>
      </c>
      <c r="K21" s="206">
        <f t="shared" si="5"/>
        <v>1884</v>
      </c>
    </row>
    <row r="22" spans="1:11" s="304" customFormat="1" ht="18" customHeight="1" x14ac:dyDescent="0.4">
      <c r="A22" s="305" t="s">
        <v>207</v>
      </c>
      <c r="B22" s="303"/>
      <c r="C22" s="303"/>
      <c r="D22" s="303"/>
      <c r="E22" s="301"/>
      <c r="F22" s="302"/>
      <c r="G22" s="305" t="s">
        <v>208</v>
      </c>
      <c r="H22" s="303"/>
      <c r="I22" s="303"/>
      <c r="J22" s="303"/>
      <c r="K22" s="301"/>
    </row>
    <row r="23" spans="1:11" s="158" customFormat="1" ht="18" customHeight="1" x14ac:dyDescent="0.2">
      <c r="A23" s="155" t="s">
        <v>498</v>
      </c>
      <c r="B23" s="156">
        <v>118</v>
      </c>
      <c r="C23" s="156">
        <v>102</v>
      </c>
      <c r="D23" s="156">
        <v>97</v>
      </c>
      <c r="E23" s="161">
        <f t="shared" ref="E23:E28" si="6">SUM(B23:D23)</f>
        <v>317</v>
      </c>
      <c r="F23" s="157"/>
      <c r="G23" s="155" t="s">
        <v>444</v>
      </c>
      <c r="H23" s="156">
        <v>107</v>
      </c>
      <c r="I23" s="156">
        <v>138</v>
      </c>
      <c r="J23" s="156">
        <v>133</v>
      </c>
      <c r="K23" s="161">
        <f t="shared" ref="K23:K28" si="7">SUM(H23:J23)</f>
        <v>378</v>
      </c>
    </row>
    <row r="24" spans="1:11" s="158" customFormat="1" ht="18" customHeight="1" x14ac:dyDescent="0.2">
      <c r="A24" s="155" t="s">
        <v>414</v>
      </c>
      <c r="B24" s="156">
        <v>99</v>
      </c>
      <c r="C24" s="156">
        <v>80</v>
      </c>
      <c r="D24" s="156">
        <v>112</v>
      </c>
      <c r="E24" s="161">
        <f t="shared" si="6"/>
        <v>291</v>
      </c>
      <c r="F24" s="157"/>
      <c r="G24" s="155" t="s">
        <v>469</v>
      </c>
      <c r="H24" s="156">
        <v>114</v>
      </c>
      <c r="I24" s="156">
        <v>112</v>
      </c>
      <c r="J24" s="156">
        <v>113</v>
      </c>
      <c r="K24" s="161">
        <f t="shared" si="7"/>
        <v>339</v>
      </c>
    </row>
    <row r="25" spans="1:11" s="158" customFormat="1" ht="18" customHeight="1" x14ac:dyDescent="0.2">
      <c r="A25" s="155" t="s">
        <v>415</v>
      </c>
      <c r="B25" s="156">
        <v>116</v>
      </c>
      <c r="C25" s="156">
        <v>123</v>
      </c>
      <c r="D25" s="156">
        <v>135</v>
      </c>
      <c r="E25" s="161">
        <f t="shared" si="6"/>
        <v>374</v>
      </c>
      <c r="F25" s="157"/>
      <c r="G25" s="155" t="s">
        <v>446</v>
      </c>
      <c r="H25" s="156">
        <v>121</v>
      </c>
      <c r="I25" s="156">
        <v>96</v>
      </c>
      <c r="J25" s="156">
        <v>112</v>
      </c>
      <c r="K25" s="161">
        <f t="shared" si="7"/>
        <v>329</v>
      </c>
    </row>
    <row r="26" spans="1:11" s="158" customFormat="1" ht="18" customHeight="1" x14ac:dyDescent="0.2">
      <c r="A26" s="155" t="s">
        <v>413</v>
      </c>
      <c r="B26" s="156">
        <v>136</v>
      </c>
      <c r="C26" s="156">
        <v>125</v>
      </c>
      <c r="D26" s="156">
        <v>83</v>
      </c>
      <c r="E26" s="161">
        <f t="shared" si="6"/>
        <v>344</v>
      </c>
      <c r="F26" s="157"/>
      <c r="G26" s="155" t="s">
        <v>447</v>
      </c>
      <c r="H26" s="156">
        <v>130</v>
      </c>
      <c r="I26" s="156">
        <v>121</v>
      </c>
      <c r="J26" s="156">
        <v>114</v>
      </c>
      <c r="K26" s="161">
        <f t="shared" si="7"/>
        <v>365</v>
      </c>
    </row>
    <row r="27" spans="1:11" s="158" customFormat="1" ht="18" customHeight="1" x14ac:dyDescent="0.2">
      <c r="A27" s="155" t="s">
        <v>450</v>
      </c>
      <c r="B27" s="156">
        <v>104</v>
      </c>
      <c r="C27" s="156">
        <v>109</v>
      </c>
      <c r="D27" s="156">
        <v>122</v>
      </c>
      <c r="E27" s="161">
        <f t="shared" si="6"/>
        <v>335</v>
      </c>
      <c r="F27" s="157"/>
      <c r="G27" s="155" t="s">
        <v>443</v>
      </c>
      <c r="H27" s="156">
        <v>108</v>
      </c>
      <c r="I27" s="156">
        <v>121</v>
      </c>
      <c r="J27" s="156">
        <v>112</v>
      </c>
      <c r="K27" s="161">
        <f t="shared" si="7"/>
        <v>341</v>
      </c>
    </row>
    <row r="28" spans="1:11" s="163" customFormat="1" ht="18" customHeight="1" x14ac:dyDescent="0.2">
      <c r="A28" s="159" t="s">
        <v>401</v>
      </c>
      <c r="B28" s="161">
        <f>SUM(B23:B27)</f>
        <v>573</v>
      </c>
      <c r="C28" s="161">
        <f>SUM(C23:C27)</f>
        <v>539</v>
      </c>
      <c r="D28" s="161">
        <f>SUM(D23:D27)</f>
        <v>549</v>
      </c>
      <c r="E28" s="161">
        <f t="shared" si="6"/>
        <v>1661</v>
      </c>
      <c r="F28" s="162"/>
      <c r="G28" s="159" t="s">
        <v>400</v>
      </c>
      <c r="H28" s="206">
        <f>SUM(H23:H27)</f>
        <v>580</v>
      </c>
      <c r="I28" s="206">
        <f>SUM(I23:I27)</f>
        <v>588</v>
      </c>
      <c r="J28" s="206">
        <f>SUM(J23:J27)</f>
        <v>584</v>
      </c>
      <c r="K28" s="206">
        <f t="shared" si="7"/>
        <v>1752</v>
      </c>
    </row>
    <row r="29" spans="1:11" s="304" customFormat="1" ht="18" customHeight="1" x14ac:dyDescent="0.4">
      <c r="A29" s="305" t="s">
        <v>204</v>
      </c>
      <c r="B29" s="303"/>
      <c r="C29" s="303"/>
      <c r="D29" s="303"/>
      <c r="E29" s="301"/>
      <c r="F29" s="302"/>
      <c r="G29" s="305" t="s">
        <v>209</v>
      </c>
      <c r="H29" s="303"/>
      <c r="I29" s="303"/>
      <c r="J29" s="303"/>
      <c r="K29" s="301"/>
    </row>
    <row r="30" spans="1:11" s="158" customFormat="1" ht="18" customHeight="1" x14ac:dyDescent="0.2">
      <c r="A30" s="155" t="s">
        <v>437</v>
      </c>
      <c r="B30" s="156">
        <v>106</v>
      </c>
      <c r="C30" s="156">
        <v>114</v>
      </c>
      <c r="D30" s="156">
        <v>130</v>
      </c>
      <c r="E30" s="161">
        <f t="shared" ref="E30:E35" si="8">SUM(B30:D30)</f>
        <v>350</v>
      </c>
      <c r="F30" s="157"/>
      <c r="G30" s="155" t="s">
        <v>387</v>
      </c>
      <c r="H30" s="156">
        <v>108</v>
      </c>
      <c r="I30" s="156">
        <v>115</v>
      </c>
      <c r="J30" s="156">
        <v>109</v>
      </c>
      <c r="K30" s="161">
        <f t="shared" ref="K30:K35" si="9">SUM(H30:J30)</f>
        <v>332</v>
      </c>
    </row>
    <row r="31" spans="1:11" s="158" customFormat="1" ht="18" customHeight="1" x14ac:dyDescent="0.2">
      <c r="A31" s="155" t="s">
        <v>434</v>
      </c>
      <c r="B31" s="156">
        <v>154</v>
      </c>
      <c r="C31" s="156">
        <v>138</v>
      </c>
      <c r="D31" s="156">
        <v>118</v>
      </c>
      <c r="E31" s="161">
        <f t="shared" si="8"/>
        <v>410</v>
      </c>
      <c r="F31" s="157"/>
      <c r="G31" s="155" t="s">
        <v>386</v>
      </c>
      <c r="H31" s="156">
        <v>105</v>
      </c>
      <c r="I31" s="156">
        <v>151</v>
      </c>
      <c r="J31" s="156">
        <v>94</v>
      </c>
      <c r="K31" s="161">
        <f t="shared" si="9"/>
        <v>350</v>
      </c>
    </row>
    <row r="32" spans="1:11" s="158" customFormat="1" ht="18" customHeight="1" x14ac:dyDescent="0.2">
      <c r="A32" s="155" t="s">
        <v>435</v>
      </c>
      <c r="B32" s="156">
        <v>104</v>
      </c>
      <c r="C32" s="156">
        <v>127</v>
      </c>
      <c r="D32" s="156">
        <v>105</v>
      </c>
      <c r="E32" s="161">
        <f t="shared" si="8"/>
        <v>336</v>
      </c>
      <c r="F32" s="157"/>
      <c r="G32" s="155" t="s">
        <v>389</v>
      </c>
      <c r="H32" s="156">
        <v>121</v>
      </c>
      <c r="I32" s="156">
        <v>116</v>
      </c>
      <c r="J32" s="156">
        <v>121</v>
      </c>
      <c r="K32" s="161">
        <f t="shared" si="9"/>
        <v>358</v>
      </c>
    </row>
    <row r="33" spans="1:11" s="158" customFormat="1" ht="18" customHeight="1" x14ac:dyDescent="0.2">
      <c r="A33" s="155" t="s">
        <v>436</v>
      </c>
      <c r="B33" s="156">
        <v>92</v>
      </c>
      <c r="C33" s="156">
        <v>125</v>
      </c>
      <c r="D33" s="156">
        <v>126</v>
      </c>
      <c r="E33" s="161">
        <f t="shared" si="8"/>
        <v>343</v>
      </c>
      <c r="F33" s="157"/>
      <c r="G33" s="155" t="s">
        <v>385</v>
      </c>
      <c r="H33" s="156">
        <v>115</v>
      </c>
      <c r="I33" s="156">
        <v>117</v>
      </c>
      <c r="J33" s="156">
        <v>126</v>
      </c>
      <c r="K33" s="161">
        <f t="shared" si="9"/>
        <v>358</v>
      </c>
    </row>
    <row r="34" spans="1:11" s="158" customFormat="1" ht="18" customHeight="1" x14ac:dyDescent="0.2">
      <c r="A34" s="155" t="s">
        <v>433</v>
      </c>
      <c r="B34" s="156">
        <v>106</v>
      </c>
      <c r="C34" s="156">
        <v>112</v>
      </c>
      <c r="D34" s="156">
        <v>123</v>
      </c>
      <c r="E34" s="161">
        <f t="shared" si="8"/>
        <v>341</v>
      </c>
      <c r="F34" s="157"/>
      <c r="G34" s="155" t="s">
        <v>388</v>
      </c>
      <c r="H34" s="156">
        <v>133</v>
      </c>
      <c r="I34" s="156">
        <v>121</v>
      </c>
      <c r="J34" s="156">
        <v>129</v>
      </c>
      <c r="K34" s="161">
        <f t="shared" si="9"/>
        <v>383</v>
      </c>
    </row>
    <row r="35" spans="1:11" s="163" customFormat="1" ht="18" customHeight="1" x14ac:dyDescent="0.2">
      <c r="A35" s="159" t="s">
        <v>379</v>
      </c>
      <c r="B35" s="161">
        <f>SUM(B30:B34)</f>
        <v>562</v>
      </c>
      <c r="C35" s="161">
        <f>SUM(C30:C34)</f>
        <v>616</v>
      </c>
      <c r="D35" s="206">
        <f>SUM(D30:D34)</f>
        <v>602</v>
      </c>
      <c r="E35" s="161">
        <f t="shared" si="8"/>
        <v>1780</v>
      </c>
      <c r="F35" s="162"/>
      <c r="G35" s="159" t="s">
        <v>378</v>
      </c>
      <c r="H35" s="206">
        <f>SUM(H30:H34)</f>
        <v>582</v>
      </c>
      <c r="I35" s="206">
        <f>SUM(I30:I34)</f>
        <v>620</v>
      </c>
      <c r="J35" s="161">
        <f>SUM(J30:J34)</f>
        <v>579</v>
      </c>
      <c r="K35" s="206">
        <f t="shared" si="9"/>
        <v>1781</v>
      </c>
    </row>
    <row r="36" spans="1:11" s="304" customFormat="1" ht="18" customHeight="1" x14ac:dyDescent="0.4">
      <c r="A36" s="305" t="s">
        <v>200</v>
      </c>
      <c r="B36" s="303"/>
      <c r="C36" s="303"/>
      <c r="D36" s="303"/>
      <c r="E36" s="301"/>
      <c r="F36" s="302"/>
      <c r="G36" s="305" t="s">
        <v>202</v>
      </c>
      <c r="H36" s="303"/>
      <c r="I36" s="303"/>
      <c r="J36" s="303"/>
      <c r="K36" s="301"/>
    </row>
    <row r="37" spans="1:11" s="158" customFormat="1" ht="18" customHeight="1" x14ac:dyDescent="0.2">
      <c r="A37" s="155" t="s">
        <v>407</v>
      </c>
      <c r="B37" s="156">
        <v>107</v>
      </c>
      <c r="C37" s="156">
        <v>107</v>
      </c>
      <c r="D37" s="156">
        <v>115</v>
      </c>
      <c r="E37" s="161">
        <f t="shared" ref="E37:E42" si="10">SUM(B37:D37)</f>
        <v>329</v>
      </c>
      <c r="F37" s="157"/>
      <c r="G37" s="155" t="s">
        <v>373</v>
      </c>
      <c r="H37" s="156">
        <v>99</v>
      </c>
      <c r="I37" s="156">
        <v>165</v>
      </c>
      <c r="J37" s="156">
        <v>128</v>
      </c>
      <c r="K37" s="161">
        <f t="shared" ref="K37:K42" si="11">SUM(H37:J37)</f>
        <v>392</v>
      </c>
    </row>
    <row r="38" spans="1:11" s="158" customFormat="1" ht="18" customHeight="1" x14ac:dyDescent="0.2">
      <c r="A38" s="155" t="s">
        <v>408</v>
      </c>
      <c r="B38" s="156">
        <v>106</v>
      </c>
      <c r="C38" s="156">
        <v>99</v>
      </c>
      <c r="D38" s="156">
        <v>122</v>
      </c>
      <c r="E38" s="161">
        <f t="shared" si="10"/>
        <v>327</v>
      </c>
      <c r="F38" s="157"/>
      <c r="G38" s="155" t="s">
        <v>374</v>
      </c>
      <c r="H38" s="156">
        <v>111</v>
      </c>
      <c r="I38" s="156">
        <v>140</v>
      </c>
      <c r="J38" s="156">
        <v>117</v>
      </c>
      <c r="K38" s="161">
        <f t="shared" si="11"/>
        <v>368</v>
      </c>
    </row>
    <row r="39" spans="1:11" s="158" customFormat="1" ht="18" customHeight="1" x14ac:dyDescent="0.2">
      <c r="A39" s="155" t="s">
        <v>409</v>
      </c>
      <c r="B39" s="156">
        <v>128</v>
      </c>
      <c r="C39" s="156">
        <v>165</v>
      </c>
      <c r="D39" s="156">
        <v>116</v>
      </c>
      <c r="E39" s="161">
        <f t="shared" si="10"/>
        <v>409</v>
      </c>
      <c r="F39" s="157"/>
      <c r="G39" s="155" t="s">
        <v>375</v>
      </c>
      <c r="H39" s="156">
        <v>122</v>
      </c>
      <c r="I39" s="156">
        <v>127</v>
      </c>
      <c r="J39" s="156">
        <v>134</v>
      </c>
      <c r="K39" s="161">
        <f t="shared" si="11"/>
        <v>383</v>
      </c>
    </row>
    <row r="40" spans="1:11" s="158" customFormat="1" ht="18" customHeight="1" x14ac:dyDescent="0.2">
      <c r="A40" s="155" t="s">
        <v>410</v>
      </c>
      <c r="B40" s="156">
        <v>112</v>
      </c>
      <c r="C40" s="156">
        <v>144</v>
      </c>
      <c r="D40" s="156">
        <v>128</v>
      </c>
      <c r="E40" s="161">
        <f t="shared" si="10"/>
        <v>384</v>
      </c>
      <c r="F40" s="157"/>
      <c r="G40" s="155" t="s">
        <v>376</v>
      </c>
      <c r="H40" s="156">
        <v>110</v>
      </c>
      <c r="I40" s="156">
        <v>158</v>
      </c>
      <c r="J40" s="156">
        <v>121</v>
      </c>
      <c r="K40" s="161">
        <f t="shared" si="11"/>
        <v>389</v>
      </c>
    </row>
    <row r="41" spans="1:11" s="158" customFormat="1" ht="18" customHeight="1" x14ac:dyDescent="0.2">
      <c r="A41" s="155" t="s">
        <v>411</v>
      </c>
      <c r="B41" s="156">
        <v>117</v>
      </c>
      <c r="C41" s="156">
        <v>143</v>
      </c>
      <c r="D41" s="156">
        <v>126</v>
      </c>
      <c r="E41" s="161">
        <f t="shared" si="10"/>
        <v>386</v>
      </c>
      <c r="F41" s="157"/>
      <c r="G41" s="155" t="s">
        <v>377</v>
      </c>
      <c r="H41" s="156">
        <v>129</v>
      </c>
      <c r="I41" s="156">
        <v>138</v>
      </c>
      <c r="J41" s="156">
        <v>110</v>
      </c>
      <c r="K41" s="161">
        <f t="shared" si="11"/>
        <v>377</v>
      </c>
    </row>
    <row r="42" spans="1:11" s="163" customFormat="1" ht="18" customHeight="1" x14ac:dyDescent="0.2">
      <c r="A42" s="159" t="s">
        <v>401</v>
      </c>
      <c r="B42" s="161">
        <f>SUM(B37:B41)</f>
        <v>570</v>
      </c>
      <c r="C42" s="161">
        <f>SUM(C37:C41)</f>
        <v>658</v>
      </c>
      <c r="D42" s="161">
        <f>SUM(D37:D41)</f>
        <v>607</v>
      </c>
      <c r="E42" s="161">
        <f t="shared" si="10"/>
        <v>1835</v>
      </c>
      <c r="F42" s="162"/>
      <c r="G42" s="159" t="s">
        <v>400</v>
      </c>
      <c r="H42" s="206">
        <f>SUM(H37:H41)</f>
        <v>571</v>
      </c>
      <c r="I42" s="206">
        <f>SUM(I37:I41)</f>
        <v>728</v>
      </c>
      <c r="J42" s="206">
        <f>SUM(J37:J41)</f>
        <v>610</v>
      </c>
      <c r="K42" s="206">
        <f t="shared" si="11"/>
        <v>1909</v>
      </c>
    </row>
    <row r="43" spans="1:11" s="304" customFormat="1" ht="18" customHeight="1" x14ac:dyDescent="0.4">
      <c r="A43" s="305" t="s">
        <v>201</v>
      </c>
      <c r="B43" s="303"/>
      <c r="C43" s="303"/>
      <c r="D43" s="303"/>
      <c r="E43" s="301"/>
      <c r="F43" s="302"/>
      <c r="G43" s="305" t="s">
        <v>199</v>
      </c>
      <c r="H43" s="303"/>
      <c r="I43" s="303"/>
      <c r="J43" s="303"/>
      <c r="K43" s="301"/>
    </row>
    <row r="44" spans="1:11" s="158" customFormat="1" ht="18" customHeight="1" x14ac:dyDescent="0.2">
      <c r="A44" s="155" t="s">
        <v>395</v>
      </c>
      <c r="B44" s="156">
        <v>101</v>
      </c>
      <c r="C44" s="156">
        <v>109</v>
      </c>
      <c r="D44" s="156">
        <v>109</v>
      </c>
      <c r="E44" s="161">
        <f t="shared" ref="E44:E49" si="12">SUM(B44:D44)</f>
        <v>319</v>
      </c>
      <c r="F44" s="157"/>
      <c r="G44" s="155" t="s">
        <v>440</v>
      </c>
      <c r="H44" s="156">
        <v>117</v>
      </c>
      <c r="I44" s="156">
        <v>121</v>
      </c>
      <c r="J44" s="156">
        <v>114</v>
      </c>
      <c r="K44" s="161">
        <f>SUM(H44:J44)</f>
        <v>352</v>
      </c>
    </row>
    <row r="45" spans="1:11" s="158" customFormat="1" ht="18" customHeight="1" x14ac:dyDescent="0.2">
      <c r="A45" s="155" t="s">
        <v>396</v>
      </c>
      <c r="B45" s="156">
        <v>122</v>
      </c>
      <c r="C45" s="156">
        <v>134</v>
      </c>
      <c r="D45" s="156">
        <v>122</v>
      </c>
      <c r="E45" s="161">
        <f t="shared" si="12"/>
        <v>378</v>
      </c>
      <c r="F45" s="157"/>
      <c r="G45" s="155" t="s">
        <v>438</v>
      </c>
      <c r="H45" s="156">
        <v>145</v>
      </c>
      <c r="I45" s="156">
        <v>107</v>
      </c>
      <c r="J45" s="156">
        <v>117</v>
      </c>
      <c r="K45" s="161">
        <f>SUM(H45:J45)</f>
        <v>369</v>
      </c>
    </row>
    <row r="46" spans="1:11" s="158" customFormat="1" ht="18" customHeight="1" x14ac:dyDescent="0.2">
      <c r="A46" s="155" t="s">
        <v>449</v>
      </c>
      <c r="B46" s="156">
        <v>113</v>
      </c>
      <c r="C46" s="156">
        <v>127</v>
      </c>
      <c r="D46" s="156">
        <v>139</v>
      </c>
      <c r="E46" s="161">
        <f t="shared" si="12"/>
        <v>379</v>
      </c>
      <c r="F46" s="157"/>
      <c r="G46" s="155" t="s">
        <v>439</v>
      </c>
      <c r="H46" s="156">
        <v>102</v>
      </c>
      <c r="I46" s="156">
        <v>103</v>
      </c>
      <c r="J46" s="156">
        <v>111</v>
      </c>
      <c r="K46" s="161">
        <f>SUM(H46:J46)</f>
        <v>316</v>
      </c>
    </row>
    <row r="47" spans="1:11" s="158" customFormat="1" ht="18" customHeight="1" x14ac:dyDescent="0.2">
      <c r="A47" s="155" t="s">
        <v>398</v>
      </c>
      <c r="B47" s="156">
        <v>100</v>
      </c>
      <c r="C47" s="156">
        <v>140</v>
      </c>
      <c r="D47" s="156">
        <v>119</v>
      </c>
      <c r="E47" s="161">
        <f t="shared" si="12"/>
        <v>359</v>
      </c>
      <c r="F47" s="157"/>
      <c r="G47" s="155" t="s">
        <v>442</v>
      </c>
      <c r="H47" s="156">
        <v>114</v>
      </c>
      <c r="I47" s="156">
        <v>117</v>
      </c>
      <c r="J47" s="156">
        <v>106</v>
      </c>
      <c r="K47" s="161">
        <f>SUM(H47:J47)</f>
        <v>337</v>
      </c>
    </row>
    <row r="48" spans="1:11" s="158" customFormat="1" ht="18" customHeight="1" x14ac:dyDescent="0.2">
      <c r="A48" s="155" t="s">
        <v>399</v>
      </c>
      <c r="B48" s="156">
        <v>106</v>
      </c>
      <c r="C48" s="156">
        <v>123</v>
      </c>
      <c r="D48" s="156">
        <v>127</v>
      </c>
      <c r="E48" s="161">
        <f t="shared" si="12"/>
        <v>356</v>
      </c>
      <c r="F48" s="157"/>
      <c r="G48" s="155" t="s">
        <v>441</v>
      </c>
      <c r="H48" s="156">
        <v>131</v>
      </c>
      <c r="I48" s="156">
        <v>160</v>
      </c>
      <c r="J48" s="156">
        <v>132</v>
      </c>
      <c r="K48" s="161">
        <f>SUM(H48:J48)</f>
        <v>423</v>
      </c>
    </row>
    <row r="49" spans="1:11" s="163" customFormat="1" ht="18" customHeight="1" x14ac:dyDescent="0.2">
      <c r="A49" s="159" t="s">
        <v>412</v>
      </c>
      <c r="B49" s="161">
        <f>SUM(B44:B48)</f>
        <v>542</v>
      </c>
      <c r="C49" s="206">
        <f>SUM(C44:C48)</f>
        <v>633</v>
      </c>
      <c r="D49" s="206">
        <f>SUM(D44:D48)</f>
        <v>616</v>
      </c>
      <c r="E49" s="161">
        <f t="shared" si="12"/>
        <v>1791</v>
      </c>
      <c r="F49" s="162"/>
      <c r="G49" s="159" t="s">
        <v>412</v>
      </c>
      <c r="H49" s="206">
        <f>SUM(H44:H48)</f>
        <v>609</v>
      </c>
      <c r="I49" s="161">
        <f>SUM(I44:I48)</f>
        <v>608</v>
      </c>
      <c r="J49" s="161">
        <f>SUM(J44:J48)</f>
        <v>580</v>
      </c>
      <c r="K49" s="206">
        <f>SUM(K44:K48)</f>
        <v>1797</v>
      </c>
    </row>
    <row r="50" spans="1:11" ht="18" customHeight="1" x14ac:dyDescent="0.35">
      <c r="A50" s="437" t="s">
        <v>18</v>
      </c>
      <c r="B50" s="438"/>
      <c r="C50" s="438"/>
      <c r="D50" s="438"/>
      <c r="E50" s="439"/>
      <c r="F50" s="154" t="s">
        <v>455</v>
      </c>
      <c r="G50" s="437" t="s">
        <v>19</v>
      </c>
      <c r="H50" s="438"/>
      <c r="I50" s="438"/>
      <c r="J50" s="438"/>
      <c r="K50" s="439"/>
    </row>
    <row r="51" spans="1:11" ht="18" customHeight="1" x14ac:dyDescent="0.35">
      <c r="A51" s="443">
        <v>41236</v>
      </c>
      <c r="B51" s="444"/>
      <c r="C51" s="444"/>
      <c r="D51" s="444"/>
      <c r="E51" s="445"/>
      <c r="F51" s="154"/>
      <c r="G51" s="443">
        <f>A51+7</f>
        <v>41243</v>
      </c>
      <c r="H51" s="444"/>
      <c r="I51" s="444"/>
      <c r="J51" s="444"/>
      <c r="K51" s="445"/>
    </row>
    <row r="52" spans="1:11" ht="18" customHeight="1" x14ac:dyDescent="0.3">
      <c r="A52" s="431" t="s">
        <v>567</v>
      </c>
      <c r="B52" s="432"/>
      <c r="C52" s="432"/>
      <c r="D52" s="432"/>
      <c r="E52" s="433"/>
      <c r="G52" s="431" t="s">
        <v>574</v>
      </c>
      <c r="H52" s="432"/>
      <c r="I52" s="432"/>
      <c r="J52" s="432"/>
      <c r="K52" s="433"/>
    </row>
    <row r="53" spans="1:11" ht="18" customHeight="1" x14ac:dyDescent="0.3">
      <c r="A53" s="431" t="s">
        <v>568</v>
      </c>
      <c r="B53" s="432"/>
      <c r="C53" s="432"/>
      <c r="D53" s="432"/>
      <c r="E53" s="433"/>
      <c r="G53" s="431" t="s">
        <v>575</v>
      </c>
      <c r="H53" s="432"/>
      <c r="I53" s="432"/>
      <c r="J53" s="432"/>
      <c r="K53" s="433"/>
    </row>
    <row r="54" spans="1:11" ht="18" customHeight="1" x14ac:dyDescent="0.3">
      <c r="A54" s="431" t="s">
        <v>569</v>
      </c>
      <c r="B54" s="432"/>
      <c r="C54" s="432"/>
      <c r="D54" s="432"/>
      <c r="E54" s="433"/>
      <c r="G54" s="431" t="s">
        <v>576</v>
      </c>
      <c r="H54" s="432"/>
      <c r="I54" s="432"/>
      <c r="J54" s="432"/>
      <c r="K54" s="433"/>
    </row>
    <row r="55" spans="1:11" ht="18" customHeight="1" x14ac:dyDescent="0.3">
      <c r="A55" s="431" t="s">
        <v>570</v>
      </c>
      <c r="B55" s="432"/>
      <c r="C55" s="432"/>
      <c r="D55" s="432"/>
      <c r="E55" s="433"/>
      <c r="G55" s="431" t="s">
        <v>577</v>
      </c>
      <c r="H55" s="432"/>
      <c r="I55" s="432"/>
      <c r="J55" s="432"/>
      <c r="K55" s="433"/>
    </row>
    <row r="56" spans="1:11" ht="18" customHeight="1" x14ac:dyDescent="0.3">
      <c r="A56" s="431" t="s">
        <v>571</v>
      </c>
      <c r="B56" s="432"/>
      <c r="C56" s="432"/>
      <c r="D56" s="432"/>
      <c r="E56" s="433"/>
      <c r="G56" s="431" t="s">
        <v>578</v>
      </c>
      <c r="H56" s="432"/>
      <c r="I56" s="432"/>
      <c r="J56" s="432"/>
      <c r="K56" s="433"/>
    </row>
    <row r="57" spans="1:11" ht="18" customHeight="1" x14ac:dyDescent="0.3">
      <c r="A57" s="431" t="s">
        <v>572</v>
      </c>
      <c r="B57" s="432"/>
      <c r="C57" s="432"/>
      <c r="D57" s="432"/>
      <c r="E57" s="433"/>
      <c r="G57" s="431" t="s">
        <v>579</v>
      </c>
      <c r="H57" s="432"/>
      <c r="I57" s="432"/>
      <c r="J57" s="432"/>
      <c r="K57" s="433"/>
    </row>
    <row r="58" spans="1:11" ht="18" customHeight="1" x14ac:dyDescent="0.3">
      <c r="A58" s="434" t="s">
        <v>573</v>
      </c>
      <c r="B58" s="435"/>
      <c r="C58" s="435"/>
      <c r="D58" s="435"/>
      <c r="E58" s="436"/>
      <c r="G58" s="434" t="s">
        <v>580</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&amp;"Calibri,Regular"&amp;12November 16, 2012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2" sqref="A62"/>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4" customFormat="1" ht="18" customHeight="1" x14ac:dyDescent="0.4">
      <c r="A1" s="199" t="s">
        <v>200</v>
      </c>
      <c r="B1" s="200"/>
      <c r="C1" s="200"/>
      <c r="D1" s="200"/>
      <c r="E1" s="201"/>
      <c r="F1" s="202"/>
      <c r="G1" s="199" t="s">
        <v>201</v>
      </c>
      <c r="H1" s="203"/>
      <c r="I1" s="203"/>
      <c r="J1" s="203"/>
      <c r="K1" s="201"/>
    </row>
    <row r="2" spans="1:11" s="158" customFormat="1" ht="18" customHeight="1" x14ac:dyDescent="0.2">
      <c r="A2" s="155" t="s">
        <v>407</v>
      </c>
      <c r="B2" s="156">
        <v>122</v>
      </c>
      <c r="C2" s="156">
        <v>91</v>
      </c>
      <c r="D2" s="156">
        <v>94</v>
      </c>
      <c r="E2" s="164">
        <f t="shared" ref="E2:E7" si="0">SUM(B2:D2)</f>
        <v>307</v>
      </c>
      <c r="F2" s="157"/>
      <c r="G2" s="155" t="s">
        <v>395</v>
      </c>
      <c r="H2" s="156">
        <v>140</v>
      </c>
      <c r="I2" s="156">
        <v>108</v>
      </c>
      <c r="J2" s="156">
        <v>96</v>
      </c>
      <c r="K2" s="161">
        <f t="shared" ref="K2:K7" si="1">SUM(H2:J2)</f>
        <v>344</v>
      </c>
    </row>
    <row r="3" spans="1:11" s="158" customFormat="1" ht="18" customHeight="1" x14ac:dyDescent="0.2">
      <c r="A3" s="155" t="s">
        <v>408</v>
      </c>
      <c r="B3" s="156">
        <v>86</v>
      </c>
      <c r="C3" s="156">
        <v>112</v>
      </c>
      <c r="D3" s="156">
        <v>125</v>
      </c>
      <c r="E3" s="164">
        <f t="shared" si="0"/>
        <v>323</v>
      </c>
      <c r="F3" s="157"/>
      <c r="G3" s="155" t="s">
        <v>396</v>
      </c>
      <c r="H3" s="156">
        <v>107</v>
      </c>
      <c r="I3" s="156">
        <v>112</v>
      </c>
      <c r="J3" s="156">
        <v>94</v>
      </c>
      <c r="K3" s="161">
        <f t="shared" si="1"/>
        <v>313</v>
      </c>
    </row>
    <row r="4" spans="1:11" s="158" customFormat="1" ht="18" customHeight="1" x14ac:dyDescent="0.2">
      <c r="A4" s="155" t="s">
        <v>409</v>
      </c>
      <c r="B4" s="156">
        <v>127</v>
      </c>
      <c r="C4" s="156">
        <v>110</v>
      </c>
      <c r="D4" s="156">
        <v>138</v>
      </c>
      <c r="E4" s="164">
        <f t="shared" si="0"/>
        <v>375</v>
      </c>
      <c r="F4" s="157"/>
      <c r="G4" s="155" t="s">
        <v>449</v>
      </c>
      <c r="H4" s="156">
        <v>117</v>
      </c>
      <c r="I4" s="156">
        <v>119</v>
      </c>
      <c r="J4" s="156">
        <v>147</v>
      </c>
      <c r="K4" s="161">
        <f t="shared" si="1"/>
        <v>383</v>
      </c>
    </row>
    <row r="5" spans="1:11" s="158" customFormat="1" ht="18" customHeight="1" x14ac:dyDescent="0.2">
      <c r="A5" s="155" t="s">
        <v>410</v>
      </c>
      <c r="B5" s="156">
        <v>115</v>
      </c>
      <c r="C5" s="156">
        <v>129</v>
      </c>
      <c r="D5" s="156">
        <v>104</v>
      </c>
      <c r="E5" s="164">
        <f t="shared" si="0"/>
        <v>348</v>
      </c>
      <c r="F5" s="157"/>
      <c r="G5" s="155" t="s">
        <v>398</v>
      </c>
      <c r="H5" s="156">
        <v>117</v>
      </c>
      <c r="I5" s="156">
        <v>122</v>
      </c>
      <c r="J5" s="156">
        <v>130</v>
      </c>
      <c r="K5" s="161">
        <f t="shared" si="1"/>
        <v>369</v>
      </c>
    </row>
    <row r="6" spans="1:11" s="158" customFormat="1" ht="18" customHeight="1" x14ac:dyDescent="0.2">
      <c r="A6" s="155" t="s">
        <v>411</v>
      </c>
      <c r="B6" s="156">
        <v>105</v>
      </c>
      <c r="C6" s="156">
        <v>127</v>
      </c>
      <c r="D6" s="156">
        <v>93</v>
      </c>
      <c r="E6" s="164">
        <f t="shared" si="0"/>
        <v>325</v>
      </c>
      <c r="F6" s="157"/>
      <c r="G6" s="155" t="s">
        <v>399</v>
      </c>
      <c r="H6" s="156">
        <v>102</v>
      </c>
      <c r="I6" s="156">
        <v>107</v>
      </c>
      <c r="J6" s="156">
        <v>150</v>
      </c>
      <c r="K6" s="161">
        <f t="shared" si="1"/>
        <v>359</v>
      </c>
    </row>
    <row r="7" spans="1:11" s="163" customFormat="1" ht="18" customHeight="1" x14ac:dyDescent="0.2">
      <c r="A7" s="159" t="s">
        <v>379</v>
      </c>
      <c r="B7" s="160">
        <f>SUM(B2:B6)</f>
        <v>555</v>
      </c>
      <c r="C7" s="207">
        <f>SUM(C2:C6)</f>
        <v>569</v>
      </c>
      <c r="D7" s="160">
        <f>SUM(D2:D6)</f>
        <v>554</v>
      </c>
      <c r="E7" s="161">
        <f t="shared" si="0"/>
        <v>1678</v>
      </c>
      <c r="F7" s="162"/>
      <c r="G7" s="159" t="s">
        <v>378</v>
      </c>
      <c r="H7" s="206">
        <f>SUM(H2:H6)</f>
        <v>583</v>
      </c>
      <c r="I7" s="161">
        <f>SUM(I2:I6)</f>
        <v>568</v>
      </c>
      <c r="J7" s="206">
        <f>SUM(J2:J6)</f>
        <v>617</v>
      </c>
      <c r="K7" s="206">
        <f t="shared" si="1"/>
        <v>1768</v>
      </c>
    </row>
    <row r="8" spans="1:11" s="204" customFormat="1" ht="18" customHeight="1" x14ac:dyDescent="0.4">
      <c r="A8" s="199" t="s">
        <v>208</v>
      </c>
      <c r="B8" s="200"/>
      <c r="C8" s="200"/>
      <c r="D8" s="200"/>
      <c r="E8" s="201"/>
      <c r="F8" s="202"/>
      <c r="G8" s="199" t="s">
        <v>209</v>
      </c>
      <c r="H8" s="203"/>
      <c r="I8" s="203"/>
      <c r="J8" s="203"/>
      <c r="K8" s="201"/>
    </row>
    <row r="9" spans="1:11" s="158" customFormat="1" ht="18" customHeight="1" x14ac:dyDescent="0.2">
      <c r="A9" s="155" t="s">
        <v>444</v>
      </c>
      <c r="B9" s="156">
        <v>117</v>
      </c>
      <c r="C9" s="156">
        <v>82</v>
      </c>
      <c r="D9" s="156">
        <v>89</v>
      </c>
      <c r="E9" s="164">
        <f t="shared" ref="E9:E14" si="2">SUM(B9:D9)</f>
        <v>288</v>
      </c>
      <c r="F9" s="157"/>
      <c r="G9" s="155" t="s">
        <v>387</v>
      </c>
      <c r="H9" s="156">
        <v>111</v>
      </c>
      <c r="I9" s="156">
        <v>137</v>
      </c>
      <c r="J9" s="156">
        <v>85</v>
      </c>
      <c r="K9" s="161">
        <f t="shared" ref="K9:K14" si="3">SUM(H9:J9)</f>
        <v>333</v>
      </c>
    </row>
    <row r="10" spans="1:11" s="158" customFormat="1" ht="18" customHeight="1" x14ac:dyDescent="0.2">
      <c r="A10" s="155" t="s">
        <v>445</v>
      </c>
      <c r="B10" s="156">
        <v>98</v>
      </c>
      <c r="C10" s="156">
        <v>118</v>
      </c>
      <c r="D10" s="156">
        <v>115</v>
      </c>
      <c r="E10" s="164">
        <f t="shared" si="2"/>
        <v>331</v>
      </c>
      <c r="F10" s="157"/>
      <c r="G10" s="155" t="s">
        <v>386</v>
      </c>
      <c r="H10" s="156">
        <v>113</v>
      </c>
      <c r="I10" s="156">
        <v>118</v>
      </c>
      <c r="J10" s="156">
        <v>96</v>
      </c>
      <c r="K10" s="161">
        <f t="shared" si="3"/>
        <v>327</v>
      </c>
    </row>
    <row r="11" spans="1:11" s="158" customFormat="1" ht="18" customHeight="1" x14ac:dyDescent="0.2">
      <c r="A11" s="155" t="s">
        <v>446</v>
      </c>
      <c r="B11" s="156">
        <v>115</v>
      </c>
      <c r="C11" s="156">
        <v>99</v>
      </c>
      <c r="D11" s="156">
        <v>110</v>
      </c>
      <c r="E11" s="164">
        <f t="shared" si="2"/>
        <v>324</v>
      </c>
      <c r="F11" s="157"/>
      <c r="G11" s="155" t="s">
        <v>389</v>
      </c>
      <c r="H11" s="156">
        <v>128</v>
      </c>
      <c r="I11" s="156">
        <v>105</v>
      </c>
      <c r="J11" s="156">
        <v>130</v>
      </c>
      <c r="K11" s="161">
        <f t="shared" si="3"/>
        <v>363</v>
      </c>
    </row>
    <row r="12" spans="1:11" s="158" customFormat="1" ht="18" customHeight="1" x14ac:dyDescent="0.2">
      <c r="A12" s="155" t="s">
        <v>447</v>
      </c>
      <c r="B12" s="156">
        <v>91</v>
      </c>
      <c r="C12" s="156">
        <v>131</v>
      </c>
      <c r="D12" s="156">
        <v>145</v>
      </c>
      <c r="E12" s="164">
        <f t="shared" si="2"/>
        <v>367</v>
      </c>
      <c r="F12" s="157"/>
      <c r="G12" s="155" t="s">
        <v>385</v>
      </c>
      <c r="H12" s="156">
        <v>98</v>
      </c>
      <c r="I12" s="156">
        <v>113</v>
      </c>
      <c r="J12" s="156">
        <v>106</v>
      </c>
      <c r="K12" s="161">
        <f t="shared" si="3"/>
        <v>317</v>
      </c>
    </row>
    <row r="13" spans="1:11" s="158" customFormat="1" ht="18" customHeight="1" x14ac:dyDescent="0.2">
      <c r="A13" s="155" t="s">
        <v>443</v>
      </c>
      <c r="B13" s="156">
        <v>109</v>
      </c>
      <c r="C13" s="156">
        <v>126</v>
      </c>
      <c r="D13" s="156">
        <v>131</v>
      </c>
      <c r="E13" s="164">
        <f t="shared" si="2"/>
        <v>366</v>
      </c>
      <c r="F13" s="157"/>
      <c r="G13" s="155" t="s">
        <v>388</v>
      </c>
      <c r="H13" s="156">
        <v>132</v>
      </c>
      <c r="I13" s="156">
        <v>128</v>
      </c>
      <c r="J13" s="156">
        <v>107</v>
      </c>
      <c r="K13" s="161">
        <f t="shared" si="3"/>
        <v>367</v>
      </c>
    </row>
    <row r="14" spans="1:11" s="163" customFormat="1" ht="18" customHeight="1" x14ac:dyDescent="0.2">
      <c r="A14" s="159" t="s">
        <v>379</v>
      </c>
      <c r="B14" s="160">
        <f>SUM(B9:B13)</f>
        <v>530</v>
      </c>
      <c r="C14" s="160">
        <f>SUM(C9:C13)</f>
        <v>556</v>
      </c>
      <c r="D14" s="207">
        <f>SUM(D9:D13)</f>
        <v>590</v>
      </c>
      <c r="E14" s="161">
        <f t="shared" si="2"/>
        <v>1676</v>
      </c>
      <c r="F14" s="162"/>
      <c r="G14" s="159" t="s">
        <v>378</v>
      </c>
      <c r="H14" s="206">
        <f>SUM(H9:H13)</f>
        <v>582</v>
      </c>
      <c r="I14" s="206">
        <f>SUM(I9:I13)</f>
        <v>601</v>
      </c>
      <c r="J14" s="161">
        <f>SUM(J9:J13)</f>
        <v>524</v>
      </c>
      <c r="K14" s="206">
        <f t="shared" si="3"/>
        <v>1707</v>
      </c>
    </row>
    <row r="15" spans="1:11" s="204" customFormat="1" ht="18" customHeight="1" x14ac:dyDescent="0.4">
      <c r="A15" s="199" t="s">
        <v>231</v>
      </c>
      <c r="B15" s="200"/>
      <c r="C15" s="200"/>
      <c r="D15" s="200"/>
      <c r="E15" s="201"/>
      <c r="F15" s="202"/>
      <c r="G15" s="199" t="s">
        <v>205</v>
      </c>
      <c r="H15" s="203"/>
      <c r="I15" s="203"/>
      <c r="J15" s="203"/>
      <c r="K15" s="201"/>
    </row>
    <row r="16" spans="1:11" s="158" customFormat="1" ht="18" customHeight="1" x14ac:dyDescent="0.2">
      <c r="A16" s="155" t="s">
        <v>391</v>
      </c>
      <c r="B16" s="156">
        <v>118</v>
      </c>
      <c r="C16" s="156">
        <v>114</v>
      </c>
      <c r="D16" s="156">
        <v>114</v>
      </c>
      <c r="E16" s="164">
        <f t="shared" ref="E16:E21" si="4">SUM(B16:D16)</f>
        <v>346</v>
      </c>
      <c r="F16" s="157"/>
      <c r="G16" s="155" t="s">
        <v>423</v>
      </c>
      <c r="H16" s="156">
        <v>136</v>
      </c>
      <c r="I16" s="156">
        <v>127</v>
      </c>
      <c r="J16" s="156">
        <v>122</v>
      </c>
      <c r="K16" s="161">
        <f t="shared" ref="K16:K21" si="5">SUM(H16:J16)</f>
        <v>385</v>
      </c>
    </row>
    <row r="17" spans="1:11" s="158" customFormat="1" ht="18" customHeight="1" x14ac:dyDescent="0.2">
      <c r="A17" s="155" t="s">
        <v>392</v>
      </c>
      <c r="B17" s="156">
        <v>105</v>
      </c>
      <c r="C17" s="156">
        <v>112</v>
      </c>
      <c r="D17" s="156">
        <v>114</v>
      </c>
      <c r="E17" s="164">
        <f t="shared" si="4"/>
        <v>331</v>
      </c>
      <c r="F17" s="157"/>
      <c r="G17" s="155" t="s">
        <v>424</v>
      </c>
      <c r="H17" s="156">
        <v>109</v>
      </c>
      <c r="I17" s="156">
        <v>109</v>
      </c>
      <c r="J17" s="156">
        <v>122</v>
      </c>
      <c r="K17" s="161">
        <f t="shared" si="5"/>
        <v>340</v>
      </c>
    </row>
    <row r="18" spans="1:11" s="158" customFormat="1" ht="17.25" customHeight="1" x14ac:dyDescent="0.2">
      <c r="A18" s="155" t="s">
        <v>562</v>
      </c>
      <c r="B18" s="156">
        <v>104</v>
      </c>
      <c r="C18" s="156">
        <v>132</v>
      </c>
      <c r="D18" s="156">
        <v>112</v>
      </c>
      <c r="E18" s="164">
        <f t="shared" si="4"/>
        <v>348</v>
      </c>
      <c r="F18" s="157"/>
      <c r="G18" s="155" t="s">
        <v>459</v>
      </c>
      <c r="H18" s="156">
        <v>145</v>
      </c>
      <c r="I18" s="156">
        <v>102</v>
      </c>
      <c r="J18" s="156">
        <v>125</v>
      </c>
      <c r="K18" s="161">
        <f t="shared" si="5"/>
        <v>372</v>
      </c>
    </row>
    <row r="19" spans="1:11" s="158" customFormat="1" ht="18" customHeight="1" x14ac:dyDescent="0.2">
      <c r="A19" s="155" t="s">
        <v>390</v>
      </c>
      <c r="B19" s="156">
        <v>104</v>
      </c>
      <c r="C19" s="156">
        <v>136</v>
      </c>
      <c r="D19" s="156">
        <v>113</v>
      </c>
      <c r="E19" s="164">
        <f t="shared" si="4"/>
        <v>353</v>
      </c>
      <c r="F19" s="157"/>
      <c r="G19" s="155" t="s">
        <v>427</v>
      </c>
      <c r="H19" s="156">
        <v>155</v>
      </c>
      <c r="I19" s="156">
        <v>156</v>
      </c>
      <c r="J19" s="156">
        <v>125</v>
      </c>
      <c r="K19" s="161">
        <f t="shared" si="5"/>
        <v>436</v>
      </c>
    </row>
    <row r="20" spans="1:11" s="158" customFormat="1" ht="18" customHeight="1" x14ac:dyDescent="0.2">
      <c r="A20" s="155" t="s">
        <v>394</v>
      </c>
      <c r="B20" s="156">
        <v>137</v>
      </c>
      <c r="C20" s="156">
        <v>104</v>
      </c>
      <c r="D20" s="156">
        <v>95</v>
      </c>
      <c r="E20" s="164">
        <f t="shared" si="4"/>
        <v>336</v>
      </c>
      <c r="F20" s="157"/>
      <c r="G20" s="155" t="s">
        <v>426</v>
      </c>
      <c r="H20" s="156">
        <v>132</v>
      </c>
      <c r="I20" s="156">
        <v>120</v>
      </c>
      <c r="J20" s="156">
        <v>105</v>
      </c>
      <c r="K20" s="161">
        <f t="shared" si="5"/>
        <v>357</v>
      </c>
    </row>
    <row r="21" spans="1:11" s="163" customFormat="1" ht="18" customHeight="1" x14ac:dyDescent="0.2">
      <c r="A21" s="159" t="s">
        <v>401</v>
      </c>
      <c r="B21" s="160">
        <f>SUM(B16:B20)</f>
        <v>568</v>
      </c>
      <c r="C21" s="160">
        <f>SUM(C16:C20)</f>
        <v>598</v>
      </c>
      <c r="D21" s="160">
        <f>SUM(D16:D20)</f>
        <v>548</v>
      </c>
      <c r="E21" s="161">
        <f t="shared" si="4"/>
        <v>1714</v>
      </c>
      <c r="F21" s="162"/>
      <c r="G21" s="159" t="s">
        <v>400</v>
      </c>
      <c r="H21" s="206">
        <f>SUM(H16:H20)</f>
        <v>677</v>
      </c>
      <c r="I21" s="206">
        <f>SUM(I16:I20)</f>
        <v>614</v>
      </c>
      <c r="J21" s="206">
        <f>SUM(J16:J20)</f>
        <v>599</v>
      </c>
      <c r="K21" s="206">
        <f t="shared" si="5"/>
        <v>1890</v>
      </c>
    </row>
    <row r="22" spans="1:11" s="204" customFormat="1" ht="18" customHeight="1" x14ac:dyDescent="0.4">
      <c r="A22" s="205" t="s">
        <v>203</v>
      </c>
      <c r="B22" s="203"/>
      <c r="C22" s="203"/>
      <c r="D22" s="203"/>
      <c r="E22" s="201"/>
      <c r="F22" s="202"/>
      <c r="G22" s="205" t="s">
        <v>198</v>
      </c>
      <c r="H22" s="203"/>
      <c r="I22" s="203"/>
      <c r="J22" s="203"/>
      <c r="K22" s="201"/>
    </row>
    <row r="23" spans="1:11" s="158" customFormat="1" ht="18" customHeight="1" x14ac:dyDescent="0.2">
      <c r="A23" s="155" t="s">
        <v>420</v>
      </c>
      <c r="B23" s="156">
        <v>99</v>
      </c>
      <c r="C23" s="156">
        <v>124</v>
      </c>
      <c r="D23" s="156">
        <v>114</v>
      </c>
      <c r="E23" s="161">
        <f t="shared" ref="E23:E28" si="6">SUM(B23:D23)</f>
        <v>337</v>
      </c>
      <c r="F23" s="157"/>
      <c r="G23" s="155" t="s">
        <v>405</v>
      </c>
      <c r="H23" s="156">
        <v>105</v>
      </c>
      <c r="I23" s="156">
        <v>133</v>
      </c>
      <c r="J23" s="156">
        <v>125</v>
      </c>
      <c r="K23" s="161">
        <f t="shared" ref="K23:K28" si="7">SUM(H23:J23)</f>
        <v>363</v>
      </c>
    </row>
    <row r="24" spans="1:11" s="158" customFormat="1" ht="18" customHeight="1" x14ac:dyDescent="0.2">
      <c r="A24" s="155" t="s">
        <v>419</v>
      </c>
      <c r="B24" s="156">
        <v>136</v>
      </c>
      <c r="C24" s="156">
        <v>141</v>
      </c>
      <c r="D24" s="156">
        <v>142</v>
      </c>
      <c r="E24" s="161">
        <f t="shared" si="6"/>
        <v>419</v>
      </c>
      <c r="F24" s="157"/>
      <c r="G24" s="155" t="s">
        <v>402</v>
      </c>
      <c r="H24" s="156">
        <v>101</v>
      </c>
      <c r="I24" s="156">
        <v>111</v>
      </c>
      <c r="J24" s="156">
        <v>107</v>
      </c>
      <c r="K24" s="161">
        <f t="shared" si="7"/>
        <v>319</v>
      </c>
    </row>
    <row r="25" spans="1:11" s="158" customFormat="1" ht="18" customHeight="1" x14ac:dyDescent="0.2">
      <c r="A25" s="155" t="s">
        <v>418</v>
      </c>
      <c r="B25" s="156">
        <v>85</v>
      </c>
      <c r="C25" s="156">
        <v>115</v>
      </c>
      <c r="D25" s="156">
        <v>124</v>
      </c>
      <c r="E25" s="161">
        <f t="shared" si="6"/>
        <v>324</v>
      </c>
      <c r="F25" s="157"/>
      <c r="G25" s="155" t="s">
        <v>404</v>
      </c>
      <c r="H25" s="156">
        <v>116</v>
      </c>
      <c r="I25" s="156">
        <v>109</v>
      </c>
      <c r="J25" s="156">
        <v>92</v>
      </c>
      <c r="K25" s="161">
        <f t="shared" si="7"/>
        <v>317</v>
      </c>
    </row>
    <row r="26" spans="1:11" s="158" customFormat="1" ht="18" customHeight="1" x14ac:dyDescent="0.2">
      <c r="A26" s="155" t="s">
        <v>421</v>
      </c>
      <c r="B26" s="156">
        <v>99</v>
      </c>
      <c r="C26" s="156">
        <v>108</v>
      </c>
      <c r="D26" s="156">
        <v>107</v>
      </c>
      <c r="E26" s="161">
        <f t="shared" si="6"/>
        <v>314</v>
      </c>
      <c r="F26" s="157"/>
      <c r="G26" s="155" t="s">
        <v>403</v>
      </c>
      <c r="H26" s="156">
        <v>123</v>
      </c>
      <c r="I26" s="156">
        <v>97</v>
      </c>
      <c r="J26" s="156">
        <v>130</v>
      </c>
      <c r="K26" s="161">
        <f t="shared" si="7"/>
        <v>350</v>
      </c>
    </row>
    <row r="27" spans="1:11" s="158" customFormat="1" ht="18" customHeight="1" x14ac:dyDescent="0.2">
      <c r="A27" s="155" t="s">
        <v>422</v>
      </c>
      <c r="B27" s="156">
        <v>118</v>
      </c>
      <c r="C27" s="156">
        <v>122</v>
      </c>
      <c r="D27" s="156">
        <v>114</v>
      </c>
      <c r="E27" s="161">
        <f t="shared" si="6"/>
        <v>354</v>
      </c>
      <c r="F27" s="157"/>
      <c r="G27" s="155" t="s">
        <v>406</v>
      </c>
      <c r="H27" s="156">
        <v>111</v>
      </c>
      <c r="I27" s="156">
        <v>126</v>
      </c>
      <c r="J27" s="156">
        <v>121</v>
      </c>
      <c r="K27" s="161">
        <f t="shared" si="7"/>
        <v>358</v>
      </c>
    </row>
    <row r="28" spans="1:11" s="163" customFormat="1" ht="18" customHeight="1" x14ac:dyDescent="0.2">
      <c r="A28" s="159" t="s">
        <v>378</v>
      </c>
      <c r="B28" s="161">
        <f>SUM(B23:B27)</f>
        <v>537</v>
      </c>
      <c r="C28" s="206">
        <f>SUM(C23:C27)</f>
        <v>610</v>
      </c>
      <c r="D28" s="206">
        <f>SUM(D23:D27)</f>
        <v>601</v>
      </c>
      <c r="E28" s="206">
        <f t="shared" si="6"/>
        <v>1748</v>
      </c>
      <c r="F28" s="162"/>
      <c r="G28" s="159" t="s">
        <v>379</v>
      </c>
      <c r="H28" s="206">
        <f>SUM(H23:H27)</f>
        <v>556</v>
      </c>
      <c r="I28" s="161">
        <f>SUM(I23:I27)</f>
        <v>576</v>
      </c>
      <c r="J28" s="161">
        <f>SUM(J23:J27)</f>
        <v>575</v>
      </c>
      <c r="K28" s="161">
        <f t="shared" si="7"/>
        <v>1707</v>
      </c>
    </row>
    <row r="29" spans="1:11" s="204" customFormat="1" ht="18" customHeight="1" x14ac:dyDescent="0.4">
      <c r="A29" s="205" t="s">
        <v>230</v>
      </c>
      <c r="B29" s="203"/>
      <c r="C29" s="203"/>
      <c r="D29" s="203"/>
      <c r="E29" s="201"/>
      <c r="F29" s="202"/>
      <c r="G29" s="205" t="s">
        <v>204</v>
      </c>
      <c r="H29" s="203"/>
      <c r="I29" s="203"/>
      <c r="J29" s="203"/>
      <c r="K29" s="201"/>
    </row>
    <row r="30" spans="1:11" s="158" customFormat="1" ht="18" customHeight="1" x14ac:dyDescent="0.2">
      <c r="A30" s="155" t="s">
        <v>384</v>
      </c>
      <c r="B30" s="156">
        <v>112</v>
      </c>
      <c r="C30" s="156">
        <v>131</v>
      </c>
      <c r="D30" s="156">
        <v>145</v>
      </c>
      <c r="E30" s="161">
        <f t="shared" ref="E30:E35" si="8">SUM(B30:D30)</f>
        <v>388</v>
      </c>
      <c r="F30" s="157"/>
      <c r="G30" s="155" t="s">
        <v>433</v>
      </c>
      <c r="H30" s="156">
        <v>127</v>
      </c>
      <c r="I30" s="156">
        <v>121</v>
      </c>
      <c r="J30" s="156">
        <v>114</v>
      </c>
      <c r="K30" s="161">
        <f t="shared" ref="K30:K35" si="9">SUM(H30:J30)</f>
        <v>362</v>
      </c>
    </row>
    <row r="31" spans="1:11" s="158" customFormat="1" ht="18" customHeight="1" x14ac:dyDescent="0.2">
      <c r="A31" s="155" t="s">
        <v>381</v>
      </c>
      <c r="B31" s="156">
        <v>115</v>
      </c>
      <c r="C31" s="156">
        <v>112</v>
      </c>
      <c r="D31" s="156">
        <v>103</v>
      </c>
      <c r="E31" s="161">
        <f t="shared" si="8"/>
        <v>330</v>
      </c>
      <c r="F31" s="157"/>
      <c r="G31" s="155" t="s">
        <v>434</v>
      </c>
      <c r="H31" s="156">
        <v>109</v>
      </c>
      <c r="I31" s="156">
        <v>109</v>
      </c>
      <c r="J31" s="156">
        <v>115</v>
      </c>
      <c r="K31" s="161">
        <f t="shared" si="9"/>
        <v>333</v>
      </c>
    </row>
    <row r="32" spans="1:11" s="158" customFormat="1" ht="18" customHeight="1" x14ac:dyDescent="0.2">
      <c r="A32" s="155" t="s">
        <v>448</v>
      </c>
      <c r="B32" s="156">
        <v>122</v>
      </c>
      <c r="C32" s="156">
        <v>151</v>
      </c>
      <c r="D32" s="156">
        <v>131</v>
      </c>
      <c r="E32" s="161">
        <f t="shared" si="8"/>
        <v>404</v>
      </c>
      <c r="F32" s="157"/>
      <c r="G32" s="155" t="s">
        <v>435</v>
      </c>
      <c r="H32" s="156">
        <v>111</v>
      </c>
      <c r="I32" s="156">
        <v>129</v>
      </c>
      <c r="J32" s="156">
        <v>115</v>
      </c>
      <c r="K32" s="161">
        <f t="shared" si="9"/>
        <v>355</v>
      </c>
    </row>
    <row r="33" spans="1:11" s="158" customFormat="1" ht="18" customHeight="1" x14ac:dyDescent="0.2">
      <c r="A33" s="155" t="s">
        <v>382</v>
      </c>
      <c r="B33" s="156">
        <v>122</v>
      </c>
      <c r="C33" s="156">
        <v>128</v>
      </c>
      <c r="D33" s="156">
        <v>134</v>
      </c>
      <c r="E33" s="161">
        <f t="shared" si="8"/>
        <v>384</v>
      </c>
      <c r="F33" s="157"/>
      <c r="G33" s="155" t="s">
        <v>436</v>
      </c>
      <c r="H33" s="156">
        <v>132</v>
      </c>
      <c r="I33" s="156">
        <v>138</v>
      </c>
      <c r="J33" s="156">
        <v>130</v>
      </c>
      <c r="K33" s="161">
        <f t="shared" si="9"/>
        <v>400</v>
      </c>
    </row>
    <row r="34" spans="1:11" s="158" customFormat="1" ht="18" customHeight="1" x14ac:dyDescent="0.2">
      <c r="A34" s="155" t="s">
        <v>383</v>
      </c>
      <c r="B34" s="156">
        <v>114</v>
      </c>
      <c r="C34" s="156">
        <v>119</v>
      </c>
      <c r="D34" s="156">
        <v>118</v>
      </c>
      <c r="E34" s="161">
        <f t="shared" si="8"/>
        <v>351</v>
      </c>
      <c r="F34" s="157"/>
      <c r="G34" s="155" t="s">
        <v>483</v>
      </c>
      <c r="H34" s="156">
        <v>106</v>
      </c>
      <c r="I34" s="156">
        <v>132</v>
      </c>
      <c r="J34" s="156">
        <v>117</v>
      </c>
      <c r="K34" s="161">
        <f t="shared" si="9"/>
        <v>355</v>
      </c>
    </row>
    <row r="35" spans="1:11" s="163" customFormat="1" ht="18" customHeight="1" x14ac:dyDescent="0.2">
      <c r="A35" s="159" t="s">
        <v>484</v>
      </c>
      <c r="B35" s="275">
        <f>SUM(B30:B34)</f>
        <v>585</v>
      </c>
      <c r="C35" s="206">
        <f>SUM(C30:C34)</f>
        <v>641</v>
      </c>
      <c r="D35" s="206">
        <f>SUM(D30:D34)</f>
        <v>631</v>
      </c>
      <c r="E35" s="206">
        <f t="shared" si="8"/>
        <v>1857</v>
      </c>
      <c r="F35" s="162"/>
      <c r="G35" s="159" t="s">
        <v>485</v>
      </c>
      <c r="H35" s="275">
        <f>SUM(H30:H34)</f>
        <v>585</v>
      </c>
      <c r="I35" s="161">
        <f>SUM(I30:I34)</f>
        <v>629</v>
      </c>
      <c r="J35" s="161">
        <f>SUM(J30:J34)</f>
        <v>591</v>
      </c>
      <c r="K35" s="161">
        <f t="shared" si="9"/>
        <v>1805</v>
      </c>
    </row>
    <row r="36" spans="1:11" s="204" customFormat="1" ht="18" customHeight="1" x14ac:dyDescent="0.4">
      <c r="A36" s="205" t="s">
        <v>202</v>
      </c>
      <c r="B36" s="203"/>
      <c r="C36" s="203"/>
      <c r="D36" s="203"/>
      <c r="E36" s="201"/>
      <c r="F36" s="202"/>
      <c r="G36" s="205" t="s">
        <v>207</v>
      </c>
      <c r="H36" s="203"/>
      <c r="I36" s="203"/>
      <c r="J36" s="203"/>
      <c r="K36" s="201"/>
    </row>
    <row r="37" spans="1:11" s="158" customFormat="1" ht="18" customHeight="1" x14ac:dyDescent="0.2">
      <c r="A37" s="155" t="s">
        <v>373</v>
      </c>
      <c r="B37" s="156">
        <v>133</v>
      </c>
      <c r="C37" s="156">
        <v>130</v>
      </c>
      <c r="D37" s="156">
        <v>116</v>
      </c>
      <c r="E37" s="161">
        <f t="shared" ref="E37:E42" si="10">SUM(B37:D37)</f>
        <v>379</v>
      </c>
      <c r="F37" s="157"/>
      <c r="G37" s="155" t="s">
        <v>413</v>
      </c>
      <c r="H37" s="156">
        <v>113</v>
      </c>
      <c r="I37" s="156">
        <v>110</v>
      </c>
      <c r="J37" s="156">
        <v>123</v>
      </c>
      <c r="K37" s="161">
        <f t="shared" ref="K37:K42" si="11">SUM(H37:J37)</f>
        <v>346</v>
      </c>
    </row>
    <row r="38" spans="1:11" s="158" customFormat="1" ht="18" customHeight="1" x14ac:dyDescent="0.2">
      <c r="A38" s="155" t="s">
        <v>488</v>
      </c>
      <c r="B38" s="156">
        <v>120</v>
      </c>
      <c r="C38" s="156">
        <v>151</v>
      </c>
      <c r="D38" s="156">
        <v>139</v>
      </c>
      <c r="E38" s="161">
        <f t="shared" si="10"/>
        <v>410</v>
      </c>
      <c r="F38" s="157"/>
      <c r="G38" s="155" t="s">
        <v>414</v>
      </c>
      <c r="H38" s="156">
        <v>115</v>
      </c>
      <c r="I38" s="156">
        <v>96</v>
      </c>
      <c r="J38" s="156">
        <v>112</v>
      </c>
      <c r="K38" s="161">
        <f t="shared" si="11"/>
        <v>323</v>
      </c>
    </row>
    <row r="39" spans="1:11" s="158" customFormat="1" ht="18" customHeight="1" x14ac:dyDescent="0.2">
      <c r="A39" s="155" t="s">
        <v>375</v>
      </c>
      <c r="B39" s="156">
        <v>140</v>
      </c>
      <c r="C39" s="156">
        <v>129</v>
      </c>
      <c r="D39" s="156">
        <v>126</v>
      </c>
      <c r="E39" s="161">
        <f t="shared" si="10"/>
        <v>395</v>
      </c>
      <c r="F39" s="157"/>
      <c r="G39" s="155" t="s">
        <v>415</v>
      </c>
      <c r="H39" s="156">
        <v>102</v>
      </c>
      <c r="I39" s="156">
        <v>138</v>
      </c>
      <c r="J39" s="156">
        <v>110</v>
      </c>
      <c r="K39" s="161">
        <f t="shared" si="11"/>
        <v>350</v>
      </c>
    </row>
    <row r="40" spans="1:11" s="158" customFormat="1" ht="18" customHeight="1" x14ac:dyDescent="0.2">
      <c r="A40" s="155" t="s">
        <v>376</v>
      </c>
      <c r="B40" s="156">
        <v>158</v>
      </c>
      <c r="C40" s="156">
        <v>132</v>
      </c>
      <c r="D40" s="156">
        <v>132</v>
      </c>
      <c r="E40" s="161">
        <f t="shared" si="10"/>
        <v>422</v>
      </c>
      <c r="F40" s="157"/>
      <c r="G40" s="155" t="s">
        <v>450</v>
      </c>
      <c r="H40" s="156">
        <v>110</v>
      </c>
      <c r="I40" s="156">
        <v>138</v>
      </c>
      <c r="J40" s="156">
        <v>120</v>
      </c>
      <c r="K40" s="161">
        <f t="shared" si="11"/>
        <v>368</v>
      </c>
    </row>
    <row r="41" spans="1:11" s="158" customFormat="1" ht="18" customHeight="1" x14ac:dyDescent="0.2">
      <c r="A41" s="155" t="s">
        <v>377</v>
      </c>
      <c r="B41" s="156">
        <v>138</v>
      </c>
      <c r="C41" s="156">
        <v>97</v>
      </c>
      <c r="D41" s="156">
        <v>131</v>
      </c>
      <c r="E41" s="161">
        <f t="shared" si="10"/>
        <v>366</v>
      </c>
      <c r="F41" s="157"/>
      <c r="G41" s="155" t="s">
        <v>417</v>
      </c>
      <c r="H41" s="156">
        <v>90</v>
      </c>
      <c r="I41" s="156">
        <v>123</v>
      </c>
      <c r="J41" s="156">
        <v>104</v>
      </c>
      <c r="K41" s="161">
        <f t="shared" si="11"/>
        <v>317</v>
      </c>
    </row>
    <row r="42" spans="1:11" s="163" customFormat="1" ht="18" customHeight="1" x14ac:dyDescent="0.2">
      <c r="A42" s="159" t="s">
        <v>400</v>
      </c>
      <c r="B42" s="206">
        <f>SUM(B37:B41)</f>
        <v>689</v>
      </c>
      <c r="C42" s="206">
        <f>SUM(C37:C41)</f>
        <v>639</v>
      </c>
      <c r="D42" s="206">
        <f>SUM(D37:D41)</f>
        <v>644</v>
      </c>
      <c r="E42" s="206">
        <f t="shared" si="10"/>
        <v>1972</v>
      </c>
      <c r="F42" s="162"/>
      <c r="G42" s="159" t="s">
        <v>401</v>
      </c>
      <c r="H42" s="161">
        <f>SUM(H37:H41)</f>
        <v>530</v>
      </c>
      <c r="I42" s="161">
        <f>SUM(I37:I41)</f>
        <v>605</v>
      </c>
      <c r="J42" s="161">
        <f>SUM(J37:J41)</f>
        <v>569</v>
      </c>
      <c r="K42" s="161">
        <f t="shared" si="11"/>
        <v>1704</v>
      </c>
    </row>
    <row r="43" spans="1:11" s="204" customFormat="1" ht="18" customHeight="1" x14ac:dyDescent="0.4">
      <c r="A43" s="205" t="s">
        <v>199</v>
      </c>
      <c r="B43" s="203"/>
      <c r="C43" s="203"/>
      <c r="D43" s="203"/>
      <c r="E43" s="201"/>
      <c r="F43" s="202"/>
      <c r="G43" s="205" t="s">
        <v>206</v>
      </c>
      <c r="H43" s="203"/>
      <c r="I43" s="203"/>
      <c r="J43" s="203"/>
      <c r="K43" s="201"/>
    </row>
    <row r="44" spans="1:11" s="158" customFormat="1" ht="18" customHeight="1" x14ac:dyDescent="0.2">
      <c r="A44" s="155" t="s">
        <v>440</v>
      </c>
      <c r="B44" s="156">
        <v>102</v>
      </c>
      <c r="C44" s="156">
        <v>111</v>
      </c>
      <c r="D44" s="156">
        <v>119</v>
      </c>
      <c r="E44" s="161">
        <f t="shared" ref="E44:E49" si="12">SUM(B44:D44)</f>
        <v>332</v>
      </c>
      <c r="F44" s="157"/>
      <c r="G44" s="155" t="s">
        <v>430</v>
      </c>
      <c r="H44" s="156">
        <v>111</v>
      </c>
      <c r="I44" s="156">
        <v>147</v>
      </c>
      <c r="J44" s="156">
        <v>126</v>
      </c>
      <c r="K44" s="161">
        <f>SUM(H44:J44)</f>
        <v>384</v>
      </c>
    </row>
    <row r="45" spans="1:11" s="158" customFormat="1" ht="18" customHeight="1" x14ac:dyDescent="0.2">
      <c r="A45" s="155" t="s">
        <v>438</v>
      </c>
      <c r="B45" s="156">
        <v>139</v>
      </c>
      <c r="C45" s="156">
        <v>130</v>
      </c>
      <c r="D45" s="156">
        <v>112</v>
      </c>
      <c r="E45" s="161">
        <f t="shared" si="12"/>
        <v>381</v>
      </c>
      <c r="F45" s="157"/>
      <c r="G45" s="155" t="s">
        <v>429</v>
      </c>
      <c r="H45" s="156">
        <v>106</v>
      </c>
      <c r="I45" s="156">
        <v>108</v>
      </c>
      <c r="J45" s="156">
        <v>105</v>
      </c>
      <c r="K45" s="161">
        <f>SUM(H45:J45)</f>
        <v>319</v>
      </c>
    </row>
    <row r="46" spans="1:11" s="158" customFormat="1" ht="18" customHeight="1" x14ac:dyDescent="0.2">
      <c r="A46" s="155" t="s">
        <v>439</v>
      </c>
      <c r="B46" s="156">
        <v>120</v>
      </c>
      <c r="C46" s="156">
        <v>119</v>
      </c>
      <c r="D46" s="156">
        <v>116</v>
      </c>
      <c r="E46" s="161">
        <f t="shared" si="12"/>
        <v>355</v>
      </c>
      <c r="F46" s="157"/>
      <c r="G46" s="155" t="s">
        <v>431</v>
      </c>
      <c r="H46" s="156">
        <v>122</v>
      </c>
      <c r="I46" s="156">
        <v>128</v>
      </c>
      <c r="J46" s="156">
        <v>130</v>
      </c>
      <c r="K46" s="161">
        <f>SUM(H46:J46)</f>
        <v>380</v>
      </c>
    </row>
    <row r="47" spans="1:11" s="158" customFormat="1" ht="18" customHeight="1" x14ac:dyDescent="0.2">
      <c r="A47" s="155" t="s">
        <v>442</v>
      </c>
      <c r="B47" s="156">
        <v>130</v>
      </c>
      <c r="C47" s="156">
        <v>127</v>
      </c>
      <c r="D47" s="156">
        <v>139</v>
      </c>
      <c r="E47" s="161">
        <f t="shared" si="12"/>
        <v>396</v>
      </c>
      <c r="F47" s="157"/>
      <c r="G47" s="155" t="s">
        <v>453</v>
      </c>
      <c r="H47" s="156">
        <v>121</v>
      </c>
      <c r="I47" s="156">
        <v>122</v>
      </c>
      <c r="J47" s="156">
        <v>117</v>
      </c>
      <c r="K47" s="161">
        <f>SUM(H47:J47)</f>
        <v>360</v>
      </c>
    </row>
    <row r="48" spans="1:11" s="158" customFormat="1" ht="18" customHeight="1" x14ac:dyDescent="0.2">
      <c r="A48" s="155" t="s">
        <v>441</v>
      </c>
      <c r="B48" s="156">
        <v>113</v>
      </c>
      <c r="C48" s="156">
        <v>105</v>
      </c>
      <c r="D48" s="156">
        <v>149</v>
      </c>
      <c r="E48" s="161">
        <f t="shared" si="12"/>
        <v>367</v>
      </c>
      <c r="F48" s="157"/>
      <c r="G48" s="155" t="s">
        <v>432</v>
      </c>
      <c r="H48" s="156">
        <v>113</v>
      </c>
      <c r="I48" s="156">
        <v>111</v>
      </c>
      <c r="J48" s="156">
        <v>137</v>
      </c>
      <c r="K48" s="161">
        <f>SUM(H48:J48)</f>
        <v>361</v>
      </c>
    </row>
    <row r="49" spans="1:11" s="163" customFormat="1" ht="18" customHeight="1" x14ac:dyDescent="0.2">
      <c r="A49" s="159" t="s">
        <v>378</v>
      </c>
      <c r="B49" s="206">
        <f>SUM(B44:B48)</f>
        <v>604</v>
      </c>
      <c r="C49" s="161">
        <f>SUM(C44:C48)</f>
        <v>592</v>
      </c>
      <c r="D49" s="206">
        <f>SUM(D44:D48)</f>
        <v>635</v>
      </c>
      <c r="E49" s="206">
        <f t="shared" si="12"/>
        <v>1831</v>
      </c>
      <c r="F49" s="162"/>
      <c r="G49" s="159" t="s">
        <v>379</v>
      </c>
      <c r="H49" s="161">
        <f>SUM(H44:H48)</f>
        <v>573</v>
      </c>
      <c r="I49" s="206">
        <f>SUM(I44:I48)</f>
        <v>616</v>
      </c>
      <c r="J49" s="161">
        <f>SUM(J44:J48)</f>
        <v>615</v>
      </c>
      <c r="K49" s="161">
        <f>SUM(K44:K48)</f>
        <v>1804</v>
      </c>
    </row>
    <row r="50" spans="1:11" ht="18" customHeight="1" x14ac:dyDescent="0.35">
      <c r="A50" s="437" t="s">
        <v>19</v>
      </c>
      <c r="B50" s="438"/>
      <c r="C50" s="438"/>
      <c r="D50" s="438"/>
      <c r="E50" s="439"/>
      <c r="F50" s="154" t="s">
        <v>455</v>
      </c>
      <c r="G50" s="437" t="s">
        <v>20</v>
      </c>
      <c r="H50" s="438"/>
      <c r="I50" s="438"/>
      <c r="J50" s="438"/>
      <c r="K50" s="439"/>
    </row>
    <row r="51" spans="1:11" ht="18" customHeight="1" x14ac:dyDescent="0.35">
      <c r="A51" s="443">
        <v>41243</v>
      </c>
      <c r="B51" s="444"/>
      <c r="C51" s="444"/>
      <c r="D51" s="444"/>
      <c r="E51" s="445"/>
      <c r="F51" s="154"/>
      <c r="G51" s="443">
        <f>A51+7</f>
        <v>41250</v>
      </c>
      <c r="H51" s="444"/>
      <c r="I51" s="444"/>
      <c r="J51" s="444"/>
      <c r="K51" s="445"/>
    </row>
    <row r="52" spans="1:11" ht="18" customHeight="1" x14ac:dyDescent="0.3">
      <c r="A52" s="431" t="s">
        <v>574</v>
      </c>
      <c r="B52" s="432"/>
      <c r="C52" s="432"/>
      <c r="D52" s="432"/>
      <c r="E52" s="433"/>
      <c r="G52" s="431" t="s">
        <v>581</v>
      </c>
      <c r="H52" s="432"/>
      <c r="I52" s="432"/>
      <c r="J52" s="432"/>
      <c r="K52" s="433"/>
    </row>
    <row r="53" spans="1:11" ht="18" customHeight="1" x14ac:dyDescent="0.3">
      <c r="A53" s="431" t="s">
        <v>575</v>
      </c>
      <c r="B53" s="432"/>
      <c r="C53" s="432"/>
      <c r="D53" s="432"/>
      <c r="E53" s="433"/>
      <c r="G53" s="431" t="s">
        <v>582</v>
      </c>
      <c r="H53" s="432"/>
      <c r="I53" s="432"/>
      <c r="J53" s="432"/>
      <c r="K53" s="433"/>
    </row>
    <row r="54" spans="1:11" ht="18" customHeight="1" x14ac:dyDescent="0.3">
      <c r="A54" s="431" t="s">
        <v>576</v>
      </c>
      <c r="B54" s="432"/>
      <c r="C54" s="432"/>
      <c r="D54" s="432"/>
      <c r="E54" s="433"/>
      <c r="G54" s="431" t="s">
        <v>583</v>
      </c>
      <c r="H54" s="432"/>
      <c r="I54" s="432"/>
      <c r="J54" s="432"/>
      <c r="K54" s="433"/>
    </row>
    <row r="55" spans="1:11" ht="18" customHeight="1" x14ac:dyDescent="0.3">
      <c r="A55" s="431" t="s">
        <v>577</v>
      </c>
      <c r="B55" s="432"/>
      <c r="C55" s="432"/>
      <c r="D55" s="432"/>
      <c r="E55" s="433"/>
      <c r="G55" s="431" t="s">
        <v>584</v>
      </c>
      <c r="H55" s="432"/>
      <c r="I55" s="432"/>
      <c r="J55" s="432"/>
      <c r="K55" s="433"/>
    </row>
    <row r="56" spans="1:11" ht="18" customHeight="1" x14ac:dyDescent="0.3">
      <c r="A56" s="431" t="s">
        <v>578</v>
      </c>
      <c r="B56" s="432"/>
      <c r="C56" s="432"/>
      <c r="D56" s="432"/>
      <c r="E56" s="433"/>
      <c r="G56" s="431" t="s">
        <v>585</v>
      </c>
      <c r="H56" s="432"/>
      <c r="I56" s="432"/>
      <c r="J56" s="432"/>
      <c r="K56" s="433"/>
    </row>
    <row r="57" spans="1:11" ht="18" customHeight="1" x14ac:dyDescent="0.3">
      <c r="A57" s="431" t="s">
        <v>579</v>
      </c>
      <c r="B57" s="432"/>
      <c r="C57" s="432"/>
      <c r="D57" s="432"/>
      <c r="E57" s="433"/>
      <c r="G57" s="431" t="s">
        <v>586</v>
      </c>
      <c r="H57" s="432"/>
      <c r="I57" s="432"/>
      <c r="J57" s="432"/>
      <c r="K57" s="433"/>
    </row>
    <row r="58" spans="1:11" ht="18" customHeight="1" x14ac:dyDescent="0.3">
      <c r="A58" s="434" t="s">
        <v>580</v>
      </c>
      <c r="B58" s="435"/>
      <c r="C58" s="435"/>
      <c r="D58" s="435"/>
      <c r="E58" s="436"/>
      <c r="G58" s="434" t="s">
        <v>587</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&amp;"Calibri,Regular"&amp;12November 23, 2012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workbookViewId="0">
      <selection activeCell="A64" sqref="A63:A64"/>
    </sheetView>
  </sheetViews>
  <sheetFormatPr defaultRowHeight="17.25" customHeight="1"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2" width="9.140625" style="158"/>
  </cols>
  <sheetData>
    <row r="1" spans="1:12" s="309" customFormat="1" ht="17.25" customHeight="1" x14ac:dyDescent="0.4">
      <c r="A1" s="199" t="s">
        <v>230</v>
      </c>
      <c r="B1" s="200"/>
      <c r="C1" s="200"/>
      <c r="D1" s="200"/>
      <c r="E1" s="201"/>
      <c r="F1" s="202"/>
      <c r="G1" s="199" t="s">
        <v>202</v>
      </c>
      <c r="H1" s="203"/>
      <c r="I1" s="203"/>
      <c r="J1" s="203"/>
      <c r="K1" s="201"/>
      <c r="L1" s="308"/>
    </row>
    <row r="2" spans="1:12" ht="17.25" customHeight="1" x14ac:dyDescent="0.2">
      <c r="A2" s="155" t="s">
        <v>384</v>
      </c>
      <c r="B2" s="156">
        <v>145</v>
      </c>
      <c r="C2" s="156">
        <v>143</v>
      </c>
      <c r="D2" s="156">
        <v>121</v>
      </c>
      <c r="E2" s="164">
        <f t="shared" ref="E2:E7" si="0">SUM(B2:D2)</f>
        <v>409</v>
      </c>
      <c r="F2" s="157"/>
      <c r="G2" s="155" t="s">
        <v>373</v>
      </c>
      <c r="H2" s="156">
        <v>145</v>
      </c>
      <c r="I2" s="156">
        <v>111</v>
      </c>
      <c r="J2" s="156">
        <v>110</v>
      </c>
      <c r="K2" s="161">
        <f t="shared" ref="K2:K7" si="1">SUM(H2:J2)</f>
        <v>366</v>
      </c>
    </row>
    <row r="3" spans="1:12" ht="17.25" customHeight="1" x14ac:dyDescent="0.2">
      <c r="A3" s="155" t="s">
        <v>381</v>
      </c>
      <c r="B3" s="156">
        <v>102</v>
      </c>
      <c r="C3" s="156">
        <v>132</v>
      </c>
      <c r="D3" s="156">
        <v>127</v>
      </c>
      <c r="E3" s="164">
        <f t="shared" si="0"/>
        <v>361</v>
      </c>
      <c r="F3" s="157"/>
      <c r="G3" s="155" t="s">
        <v>374</v>
      </c>
      <c r="H3" s="156">
        <v>149</v>
      </c>
      <c r="I3" s="156">
        <v>107</v>
      </c>
      <c r="J3" s="156">
        <v>116</v>
      </c>
      <c r="K3" s="161">
        <f t="shared" si="1"/>
        <v>372</v>
      </c>
    </row>
    <row r="4" spans="1:12" ht="17.25" customHeight="1" x14ac:dyDescent="0.2">
      <c r="A4" s="155" t="s">
        <v>448</v>
      </c>
      <c r="B4" s="156">
        <v>116</v>
      </c>
      <c r="C4" s="156">
        <v>129</v>
      </c>
      <c r="D4" s="156">
        <v>127</v>
      </c>
      <c r="E4" s="164">
        <f t="shared" si="0"/>
        <v>372</v>
      </c>
      <c r="F4" s="157"/>
      <c r="G4" s="155" t="s">
        <v>375</v>
      </c>
      <c r="H4" s="156">
        <v>92</v>
      </c>
      <c r="I4" s="156">
        <v>133</v>
      </c>
      <c r="J4" s="156">
        <v>107</v>
      </c>
      <c r="K4" s="161">
        <f t="shared" si="1"/>
        <v>332</v>
      </c>
    </row>
    <row r="5" spans="1:12" ht="17.25" customHeight="1" x14ac:dyDescent="0.2">
      <c r="A5" s="155" t="s">
        <v>382</v>
      </c>
      <c r="B5" s="156">
        <v>134</v>
      </c>
      <c r="C5" s="156">
        <v>133</v>
      </c>
      <c r="D5" s="156">
        <v>142</v>
      </c>
      <c r="E5" s="164">
        <f t="shared" si="0"/>
        <v>409</v>
      </c>
      <c r="F5" s="157"/>
      <c r="G5" s="155" t="s">
        <v>376</v>
      </c>
      <c r="H5" s="156">
        <v>137</v>
      </c>
      <c r="I5" s="156">
        <v>122</v>
      </c>
      <c r="J5" s="156">
        <v>134</v>
      </c>
      <c r="K5" s="161">
        <f t="shared" si="1"/>
        <v>393</v>
      </c>
    </row>
    <row r="6" spans="1:12" ht="17.25" customHeight="1" x14ac:dyDescent="0.2">
      <c r="A6" s="155" t="s">
        <v>383</v>
      </c>
      <c r="B6" s="156">
        <v>111</v>
      </c>
      <c r="C6" s="156">
        <v>115</v>
      </c>
      <c r="D6" s="156">
        <v>92</v>
      </c>
      <c r="E6" s="164">
        <f t="shared" si="0"/>
        <v>318</v>
      </c>
      <c r="F6" s="157"/>
      <c r="G6" s="155" t="s">
        <v>377</v>
      </c>
      <c r="H6" s="156">
        <v>152</v>
      </c>
      <c r="I6" s="156">
        <v>107</v>
      </c>
      <c r="J6" s="156">
        <v>125</v>
      </c>
      <c r="K6" s="161">
        <f t="shared" si="1"/>
        <v>384</v>
      </c>
    </row>
    <row r="7" spans="1:12" ht="17.25" customHeight="1" x14ac:dyDescent="0.2">
      <c r="A7" s="159" t="s">
        <v>378</v>
      </c>
      <c r="B7" s="160">
        <f>SUM(B2:B6)</f>
        <v>608</v>
      </c>
      <c r="C7" s="207">
        <f>SUM(C2:C6)</f>
        <v>652</v>
      </c>
      <c r="D7" s="207">
        <f>SUM(D2:D6)</f>
        <v>609</v>
      </c>
      <c r="E7" s="206">
        <f t="shared" si="0"/>
        <v>1869</v>
      </c>
      <c r="F7" s="162"/>
      <c r="G7" s="159" t="s">
        <v>379</v>
      </c>
      <c r="H7" s="206">
        <f>SUM(H2:H6)</f>
        <v>675</v>
      </c>
      <c r="I7" s="161">
        <f>SUM(I2:I6)</f>
        <v>580</v>
      </c>
      <c r="J7" s="161">
        <f>SUM(J2:J6)</f>
        <v>592</v>
      </c>
      <c r="K7" s="161">
        <f t="shared" si="1"/>
        <v>1847</v>
      </c>
    </row>
    <row r="8" spans="1:12" s="309" customFormat="1" ht="17.25" customHeight="1" x14ac:dyDescent="0.4">
      <c r="A8" s="199" t="s">
        <v>198</v>
      </c>
      <c r="B8" s="200"/>
      <c r="C8" s="200"/>
      <c r="D8" s="200"/>
      <c r="E8" s="201"/>
      <c r="F8" s="202"/>
      <c r="G8" s="199" t="s">
        <v>201</v>
      </c>
      <c r="H8" s="203"/>
      <c r="I8" s="203"/>
      <c r="J8" s="203"/>
      <c r="K8" s="201"/>
      <c r="L8" s="308"/>
    </row>
    <row r="9" spans="1:12" ht="17.25" customHeight="1" x14ac:dyDescent="0.2">
      <c r="A9" s="155" t="s">
        <v>566</v>
      </c>
      <c r="B9" s="156">
        <v>108</v>
      </c>
      <c r="C9" s="156">
        <v>104</v>
      </c>
      <c r="D9" s="156">
        <v>133</v>
      </c>
      <c r="E9" s="164">
        <f t="shared" ref="E9:E14" si="2">SUM(B9:D9)</f>
        <v>345</v>
      </c>
      <c r="F9" s="157"/>
      <c r="G9" s="155" t="s">
        <v>395</v>
      </c>
      <c r="H9" s="156">
        <v>103</v>
      </c>
      <c r="I9" s="156">
        <v>122</v>
      </c>
      <c r="J9" s="156">
        <v>132</v>
      </c>
      <c r="K9" s="161">
        <f t="shared" ref="K9:K14" si="3">SUM(H9:J9)</f>
        <v>357</v>
      </c>
    </row>
    <row r="10" spans="1:12" ht="17.25" customHeight="1" x14ac:dyDescent="0.2">
      <c r="A10" s="155" t="s">
        <v>402</v>
      </c>
      <c r="B10" s="156">
        <v>120</v>
      </c>
      <c r="C10" s="156">
        <v>114</v>
      </c>
      <c r="D10" s="156">
        <v>107</v>
      </c>
      <c r="E10" s="164">
        <f t="shared" si="2"/>
        <v>341</v>
      </c>
      <c r="F10" s="157"/>
      <c r="G10" s="155" t="s">
        <v>396</v>
      </c>
      <c r="H10" s="156">
        <v>98</v>
      </c>
      <c r="I10" s="156">
        <v>155</v>
      </c>
      <c r="J10" s="156">
        <v>122</v>
      </c>
      <c r="K10" s="161">
        <f t="shared" si="3"/>
        <v>375</v>
      </c>
    </row>
    <row r="11" spans="1:12" ht="17.25" customHeight="1" x14ac:dyDescent="0.2">
      <c r="A11" s="155" t="s">
        <v>404</v>
      </c>
      <c r="B11" s="156">
        <v>139</v>
      </c>
      <c r="C11" s="156">
        <v>146</v>
      </c>
      <c r="D11" s="156">
        <v>103</v>
      </c>
      <c r="E11" s="164">
        <f t="shared" si="2"/>
        <v>388</v>
      </c>
      <c r="F11" s="157"/>
      <c r="G11" s="155" t="s">
        <v>449</v>
      </c>
      <c r="H11" s="156">
        <v>106</v>
      </c>
      <c r="I11" s="156">
        <v>127</v>
      </c>
      <c r="J11" s="156">
        <v>137</v>
      </c>
      <c r="K11" s="161">
        <f t="shared" si="3"/>
        <v>370</v>
      </c>
    </row>
    <row r="12" spans="1:12" ht="17.25" customHeight="1" x14ac:dyDescent="0.2">
      <c r="A12" s="155" t="s">
        <v>403</v>
      </c>
      <c r="B12" s="156">
        <v>125</v>
      </c>
      <c r="C12" s="156">
        <v>134</v>
      </c>
      <c r="D12" s="156">
        <v>106</v>
      </c>
      <c r="E12" s="164">
        <f t="shared" si="2"/>
        <v>365</v>
      </c>
      <c r="F12" s="157"/>
      <c r="G12" s="155" t="s">
        <v>398</v>
      </c>
      <c r="H12" s="156">
        <v>107</v>
      </c>
      <c r="I12" s="156">
        <v>143</v>
      </c>
      <c r="J12" s="156">
        <v>94</v>
      </c>
      <c r="K12" s="161">
        <f t="shared" si="3"/>
        <v>344</v>
      </c>
    </row>
    <row r="13" spans="1:12" ht="17.25" customHeight="1" x14ac:dyDescent="0.2">
      <c r="A13" s="155" t="s">
        <v>406</v>
      </c>
      <c r="B13" s="156">
        <v>111</v>
      </c>
      <c r="C13" s="156">
        <v>110</v>
      </c>
      <c r="D13" s="156">
        <v>111</v>
      </c>
      <c r="E13" s="164">
        <f t="shared" si="2"/>
        <v>332</v>
      </c>
      <c r="F13" s="157"/>
      <c r="G13" s="155" t="s">
        <v>399</v>
      </c>
      <c r="H13" s="156">
        <v>137</v>
      </c>
      <c r="I13" s="156">
        <v>127</v>
      </c>
      <c r="J13" s="156">
        <v>124</v>
      </c>
      <c r="K13" s="161">
        <f t="shared" si="3"/>
        <v>388</v>
      </c>
    </row>
    <row r="14" spans="1:12" ht="17.25" customHeight="1" x14ac:dyDescent="0.2">
      <c r="A14" s="159" t="s">
        <v>379</v>
      </c>
      <c r="B14" s="207">
        <f>SUM(B9:B13)</f>
        <v>603</v>
      </c>
      <c r="C14" s="160">
        <f>SUM(C9:C13)</f>
        <v>608</v>
      </c>
      <c r="D14" s="160">
        <f>SUM(D9:D13)</f>
        <v>560</v>
      </c>
      <c r="E14" s="161">
        <f t="shared" si="2"/>
        <v>1771</v>
      </c>
      <c r="F14" s="162"/>
      <c r="G14" s="159" t="s">
        <v>378</v>
      </c>
      <c r="H14" s="161">
        <f>SUM(H9:H13)</f>
        <v>551</v>
      </c>
      <c r="I14" s="206">
        <f>SUM(I9:I13)</f>
        <v>674</v>
      </c>
      <c r="J14" s="206">
        <f>SUM(J9:J13)</f>
        <v>609</v>
      </c>
      <c r="K14" s="206">
        <f t="shared" si="3"/>
        <v>1834</v>
      </c>
    </row>
    <row r="15" spans="1:12" s="309" customFormat="1" ht="17.25" customHeight="1" x14ac:dyDescent="0.4">
      <c r="A15" s="199" t="s">
        <v>208</v>
      </c>
      <c r="B15" s="200"/>
      <c r="C15" s="200"/>
      <c r="D15" s="200"/>
      <c r="E15" s="201"/>
      <c r="F15" s="202"/>
      <c r="G15" s="199" t="s">
        <v>199</v>
      </c>
      <c r="H15" s="203"/>
      <c r="I15" s="203"/>
      <c r="J15" s="203"/>
      <c r="K15" s="201"/>
      <c r="L15" s="308"/>
    </row>
    <row r="16" spans="1:12" ht="17.25" customHeight="1" x14ac:dyDescent="0.2">
      <c r="A16" s="155" t="s">
        <v>444</v>
      </c>
      <c r="B16" s="156">
        <v>141</v>
      </c>
      <c r="C16" s="156">
        <v>105</v>
      </c>
      <c r="D16" s="156">
        <v>103</v>
      </c>
      <c r="E16" s="164">
        <f t="shared" ref="E16:E21" si="4">SUM(B16:D16)</f>
        <v>349</v>
      </c>
      <c r="F16" s="157"/>
      <c r="G16" s="155" t="s">
        <v>440</v>
      </c>
      <c r="H16" s="156">
        <v>127</v>
      </c>
      <c r="I16" s="156">
        <v>103</v>
      </c>
      <c r="J16" s="156">
        <v>122</v>
      </c>
      <c r="K16" s="161">
        <f t="shared" ref="K16:K21" si="5">SUM(H16:J16)</f>
        <v>352</v>
      </c>
    </row>
    <row r="17" spans="1:12" ht="17.25" customHeight="1" x14ac:dyDescent="0.2">
      <c r="A17" s="155" t="s">
        <v>445</v>
      </c>
      <c r="B17" s="156">
        <v>111</v>
      </c>
      <c r="C17" s="156">
        <v>97</v>
      </c>
      <c r="D17" s="156">
        <v>109</v>
      </c>
      <c r="E17" s="164">
        <f t="shared" si="4"/>
        <v>317</v>
      </c>
      <c r="F17" s="157"/>
      <c r="G17" s="155" t="s">
        <v>595</v>
      </c>
      <c r="H17" s="156">
        <v>97</v>
      </c>
      <c r="I17" s="156">
        <v>103</v>
      </c>
      <c r="J17" s="156">
        <v>132</v>
      </c>
      <c r="K17" s="161">
        <f t="shared" si="5"/>
        <v>332</v>
      </c>
    </row>
    <row r="18" spans="1:12" ht="17.25" customHeight="1" x14ac:dyDescent="0.2">
      <c r="A18" s="155" t="s">
        <v>446</v>
      </c>
      <c r="B18" s="156">
        <v>114</v>
      </c>
      <c r="C18" s="156">
        <v>111</v>
      </c>
      <c r="D18" s="156">
        <v>107</v>
      </c>
      <c r="E18" s="164">
        <f t="shared" si="4"/>
        <v>332</v>
      </c>
      <c r="F18" s="157"/>
      <c r="G18" s="155" t="s">
        <v>439</v>
      </c>
      <c r="H18" s="156">
        <v>108</v>
      </c>
      <c r="I18" s="156">
        <v>112</v>
      </c>
      <c r="J18" s="156">
        <v>126</v>
      </c>
      <c r="K18" s="161">
        <f t="shared" si="5"/>
        <v>346</v>
      </c>
    </row>
    <row r="19" spans="1:12" ht="17.25" customHeight="1" x14ac:dyDescent="0.2">
      <c r="A19" s="155" t="s">
        <v>447</v>
      </c>
      <c r="B19" s="156">
        <v>110</v>
      </c>
      <c r="C19" s="156">
        <v>102</v>
      </c>
      <c r="D19" s="156">
        <v>138</v>
      </c>
      <c r="E19" s="164">
        <f t="shared" si="4"/>
        <v>350</v>
      </c>
      <c r="F19" s="157"/>
      <c r="G19" s="155" t="s">
        <v>442</v>
      </c>
      <c r="H19" s="156">
        <v>96</v>
      </c>
      <c r="I19" s="156">
        <v>135</v>
      </c>
      <c r="J19" s="156">
        <v>133</v>
      </c>
      <c r="K19" s="161">
        <f t="shared" si="5"/>
        <v>364</v>
      </c>
    </row>
    <row r="20" spans="1:12" ht="17.25" customHeight="1" x14ac:dyDescent="0.2">
      <c r="A20" s="155" t="s">
        <v>443</v>
      </c>
      <c r="B20" s="156">
        <v>116</v>
      </c>
      <c r="C20" s="156">
        <v>118</v>
      </c>
      <c r="D20" s="156">
        <v>106</v>
      </c>
      <c r="E20" s="164">
        <f t="shared" si="4"/>
        <v>340</v>
      </c>
      <c r="F20" s="157"/>
      <c r="G20" s="155" t="s">
        <v>441</v>
      </c>
      <c r="H20" s="156">
        <v>122</v>
      </c>
      <c r="I20" s="156">
        <v>99</v>
      </c>
      <c r="J20" s="156">
        <v>124</v>
      </c>
      <c r="K20" s="161">
        <f t="shared" si="5"/>
        <v>345</v>
      </c>
    </row>
    <row r="21" spans="1:12" ht="17.25" customHeight="1" x14ac:dyDescent="0.2">
      <c r="A21" s="159" t="s">
        <v>379</v>
      </c>
      <c r="B21" s="207">
        <f>SUM(B16:B20)</f>
        <v>592</v>
      </c>
      <c r="C21" s="160">
        <f>SUM(C16:C20)</f>
        <v>533</v>
      </c>
      <c r="D21" s="160">
        <f>SUM(D16:D20)</f>
        <v>563</v>
      </c>
      <c r="E21" s="161">
        <f t="shared" si="4"/>
        <v>1688</v>
      </c>
      <c r="F21" s="162"/>
      <c r="G21" s="159" t="s">
        <v>378</v>
      </c>
      <c r="H21" s="161">
        <f>SUM(H16:H20)</f>
        <v>550</v>
      </c>
      <c r="I21" s="206">
        <f>SUM(I16:I20)</f>
        <v>552</v>
      </c>
      <c r="J21" s="206">
        <f>SUM(J16:J20)</f>
        <v>637</v>
      </c>
      <c r="K21" s="206">
        <f t="shared" si="5"/>
        <v>1739</v>
      </c>
    </row>
    <row r="22" spans="1:12" s="309" customFormat="1" ht="17.25" customHeight="1" x14ac:dyDescent="0.4">
      <c r="A22" s="205" t="s">
        <v>204</v>
      </c>
      <c r="B22" s="203"/>
      <c r="C22" s="203"/>
      <c r="D22" s="203"/>
      <c r="E22" s="201"/>
      <c r="F22" s="202"/>
      <c r="G22" s="205" t="s">
        <v>206</v>
      </c>
      <c r="H22" s="203"/>
      <c r="I22" s="203"/>
      <c r="J22" s="203"/>
      <c r="K22" s="201"/>
      <c r="L22" s="308"/>
    </row>
    <row r="23" spans="1:12" ht="17.25" customHeight="1" x14ac:dyDescent="0.2">
      <c r="A23" s="155" t="s">
        <v>433</v>
      </c>
      <c r="B23" s="156">
        <v>115</v>
      </c>
      <c r="C23" s="156">
        <v>111</v>
      </c>
      <c r="D23" s="156">
        <v>124</v>
      </c>
      <c r="E23" s="161">
        <f t="shared" ref="E23:E28" si="6">SUM(B23:D23)</f>
        <v>350</v>
      </c>
      <c r="F23" s="157"/>
      <c r="G23" s="155" t="s">
        <v>430</v>
      </c>
      <c r="H23" s="156">
        <v>145</v>
      </c>
      <c r="I23" s="156">
        <v>132</v>
      </c>
      <c r="J23" s="156">
        <v>149</v>
      </c>
      <c r="K23" s="161">
        <f t="shared" ref="K23:K28" si="7">SUM(H23:J23)</f>
        <v>426</v>
      </c>
    </row>
    <row r="24" spans="1:12" ht="17.25" customHeight="1" x14ac:dyDescent="0.2">
      <c r="A24" s="155" t="s">
        <v>434</v>
      </c>
      <c r="B24" s="156">
        <v>125</v>
      </c>
      <c r="C24" s="156">
        <v>114</v>
      </c>
      <c r="D24" s="156">
        <v>131</v>
      </c>
      <c r="E24" s="161">
        <f t="shared" si="6"/>
        <v>370</v>
      </c>
      <c r="F24" s="157"/>
      <c r="G24" s="155" t="s">
        <v>431</v>
      </c>
      <c r="H24" s="156">
        <v>115</v>
      </c>
      <c r="I24" s="156">
        <v>111</v>
      </c>
      <c r="J24" s="156">
        <v>124</v>
      </c>
      <c r="K24" s="161">
        <f t="shared" si="7"/>
        <v>350</v>
      </c>
    </row>
    <row r="25" spans="1:12" ht="17.25" customHeight="1" x14ac:dyDescent="0.2">
      <c r="A25" s="155" t="s">
        <v>435</v>
      </c>
      <c r="B25" s="156">
        <v>125</v>
      </c>
      <c r="C25" s="156">
        <v>114</v>
      </c>
      <c r="D25" s="156">
        <v>125</v>
      </c>
      <c r="E25" s="161">
        <f t="shared" si="6"/>
        <v>364</v>
      </c>
      <c r="F25" s="157"/>
      <c r="G25" s="155" t="s">
        <v>523</v>
      </c>
      <c r="H25" s="156">
        <v>162</v>
      </c>
      <c r="I25" s="156">
        <v>113</v>
      </c>
      <c r="J25" s="156">
        <v>119</v>
      </c>
      <c r="K25" s="161">
        <f t="shared" si="7"/>
        <v>394</v>
      </c>
    </row>
    <row r="26" spans="1:12" ht="17.25" customHeight="1" x14ac:dyDescent="0.2">
      <c r="A26" s="155" t="s">
        <v>436</v>
      </c>
      <c r="B26" s="156">
        <v>119</v>
      </c>
      <c r="C26" s="156">
        <v>125</v>
      </c>
      <c r="D26" s="156">
        <v>112</v>
      </c>
      <c r="E26" s="161">
        <f t="shared" si="6"/>
        <v>356</v>
      </c>
      <c r="F26" s="157"/>
      <c r="G26" s="155" t="s">
        <v>453</v>
      </c>
      <c r="H26" s="156">
        <v>116</v>
      </c>
      <c r="I26" s="156">
        <v>137</v>
      </c>
      <c r="J26" s="156">
        <v>115</v>
      </c>
      <c r="K26" s="161">
        <f t="shared" si="7"/>
        <v>368</v>
      </c>
    </row>
    <row r="27" spans="1:12" ht="17.25" customHeight="1" x14ac:dyDescent="0.2">
      <c r="A27" s="155" t="s">
        <v>437</v>
      </c>
      <c r="B27" s="156">
        <v>123</v>
      </c>
      <c r="C27" s="156">
        <v>118</v>
      </c>
      <c r="D27" s="156">
        <v>123</v>
      </c>
      <c r="E27" s="161">
        <f t="shared" si="6"/>
        <v>364</v>
      </c>
      <c r="F27" s="157"/>
      <c r="G27" s="155" t="s">
        <v>432</v>
      </c>
      <c r="H27" s="156">
        <v>135</v>
      </c>
      <c r="I27" s="156">
        <v>126</v>
      </c>
      <c r="J27" s="156">
        <v>117</v>
      </c>
      <c r="K27" s="161">
        <f t="shared" si="7"/>
        <v>378</v>
      </c>
    </row>
    <row r="28" spans="1:12" ht="17.25" customHeight="1" x14ac:dyDescent="0.2">
      <c r="A28" s="159" t="s">
        <v>401</v>
      </c>
      <c r="B28" s="161">
        <f>SUM(B23:B27)</f>
        <v>607</v>
      </c>
      <c r="C28" s="161">
        <f>SUM(C23:C27)</f>
        <v>582</v>
      </c>
      <c r="D28" s="161">
        <f>SUM(D23:D27)</f>
        <v>615</v>
      </c>
      <c r="E28" s="161">
        <f t="shared" si="6"/>
        <v>1804</v>
      </c>
      <c r="F28" s="162"/>
      <c r="G28" s="159" t="s">
        <v>400</v>
      </c>
      <c r="H28" s="206">
        <f>SUM(H23:H27)</f>
        <v>673</v>
      </c>
      <c r="I28" s="206">
        <f>SUM(I23:I27)</f>
        <v>619</v>
      </c>
      <c r="J28" s="206">
        <f>SUM(J23:J27)</f>
        <v>624</v>
      </c>
      <c r="K28" s="206">
        <f t="shared" si="7"/>
        <v>1916</v>
      </c>
    </row>
    <row r="29" spans="1:12" s="309" customFormat="1" ht="17.25" customHeight="1" x14ac:dyDescent="0.4">
      <c r="A29" s="205" t="s">
        <v>200</v>
      </c>
      <c r="B29" s="203"/>
      <c r="C29" s="203"/>
      <c r="D29" s="203"/>
      <c r="E29" s="201"/>
      <c r="F29" s="202"/>
      <c r="G29" s="205" t="s">
        <v>207</v>
      </c>
      <c r="H29" s="203"/>
      <c r="I29" s="203"/>
      <c r="J29" s="203"/>
      <c r="K29" s="201"/>
      <c r="L29" s="308"/>
    </row>
    <row r="30" spans="1:12" ht="17.25" customHeight="1" x14ac:dyDescent="0.2">
      <c r="A30" s="155" t="s">
        <v>407</v>
      </c>
      <c r="B30" s="156">
        <v>109</v>
      </c>
      <c r="C30" s="156">
        <v>101</v>
      </c>
      <c r="D30" s="156">
        <v>91</v>
      </c>
      <c r="E30" s="161">
        <f t="shared" ref="E30:E35" si="8">SUM(B30:D30)</f>
        <v>301</v>
      </c>
      <c r="F30" s="157"/>
      <c r="G30" s="155" t="s">
        <v>414</v>
      </c>
      <c r="H30" s="156">
        <v>94</v>
      </c>
      <c r="I30" s="156">
        <v>94</v>
      </c>
      <c r="J30" s="156">
        <v>89</v>
      </c>
      <c r="K30" s="161">
        <f t="shared" ref="K30:K35" si="9">SUM(H30:J30)</f>
        <v>277</v>
      </c>
    </row>
    <row r="31" spans="1:12" ht="17.25" customHeight="1" x14ac:dyDescent="0.2">
      <c r="A31" s="155" t="s">
        <v>408</v>
      </c>
      <c r="B31" s="156">
        <v>115</v>
      </c>
      <c r="C31" s="156">
        <v>115</v>
      </c>
      <c r="D31" s="156">
        <v>107</v>
      </c>
      <c r="E31" s="161">
        <f t="shared" si="8"/>
        <v>337</v>
      </c>
      <c r="F31" s="157"/>
      <c r="G31" s="155" t="s">
        <v>415</v>
      </c>
      <c r="H31" s="156">
        <v>100</v>
      </c>
      <c r="I31" s="156">
        <v>116</v>
      </c>
      <c r="J31" s="156">
        <v>123</v>
      </c>
      <c r="K31" s="161">
        <f t="shared" si="9"/>
        <v>339</v>
      </c>
    </row>
    <row r="32" spans="1:12" ht="17.25" customHeight="1" x14ac:dyDescent="0.2">
      <c r="A32" s="155" t="s">
        <v>409</v>
      </c>
      <c r="B32" s="156">
        <v>103</v>
      </c>
      <c r="C32" s="156">
        <v>117</v>
      </c>
      <c r="D32" s="156">
        <v>113</v>
      </c>
      <c r="E32" s="161">
        <f t="shared" si="8"/>
        <v>333</v>
      </c>
      <c r="F32" s="157"/>
      <c r="G32" s="155" t="s">
        <v>413</v>
      </c>
      <c r="H32" s="156">
        <v>118</v>
      </c>
      <c r="I32" s="156">
        <v>137</v>
      </c>
      <c r="J32" s="156">
        <v>118</v>
      </c>
      <c r="K32" s="161">
        <f t="shared" si="9"/>
        <v>373</v>
      </c>
    </row>
    <row r="33" spans="1:12" ht="17.25" customHeight="1" x14ac:dyDescent="0.2">
      <c r="A33" s="155" t="s">
        <v>410</v>
      </c>
      <c r="B33" s="156">
        <v>120</v>
      </c>
      <c r="C33" s="156">
        <v>94</v>
      </c>
      <c r="D33" s="156">
        <v>88</v>
      </c>
      <c r="E33" s="161">
        <f t="shared" si="8"/>
        <v>302</v>
      </c>
      <c r="F33" s="157"/>
      <c r="G33" s="155" t="s">
        <v>417</v>
      </c>
      <c r="H33" s="156">
        <v>129</v>
      </c>
      <c r="I33" s="156">
        <v>118</v>
      </c>
      <c r="J33" s="156">
        <v>90</v>
      </c>
      <c r="K33" s="161">
        <f t="shared" si="9"/>
        <v>337</v>
      </c>
    </row>
    <row r="34" spans="1:12" ht="17.25" customHeight="1" x14ac:dyDescent="0.2">
      <c r="A34" s="155" t="s">
        <v>411</v>
      </c>
      <c r="B34" s="156">
        <v>99</v>
      </c>
      <c r="C34" s="156">
        <v>119</v>
      </c>
      <c r="D34" s="156">
        <v>107</v>
      </c>
      <c r="E34" s="161">
        <f t="shared" si="8"/>
        <v>325</v>
      </c>
      <c r="F34" s="157"/>
      <c r="G34" s="155" t="s">
        <v>450</v>
      </c>
      <c r="H34" s="156">
        <v>102</v>
      </c>
      <c r="I34" s="156">
        <v>114</v>
      </c>
      <c r="J34" s="156">
        <v>100</v>
      </c>
      <c r="K34" s="161">
        <f t="shared" si="9"/>
        <v>316</v>
      </c>
    </row>
    <row r="35" spans="1:12" ht="17.25" customHeight="1" x14ac:dyDescent="0.2">
      <c r="A35" s="159" t="s">
        <v>379</v>
      </c>
      <c r="B35" s="206">
        <f>SUM(B30:B34)</f>
        <v>546</v>
      </c>
      <c r="C35" s="161">
        <f>SUM(C30:C34)</f>
        <v>546</v>
      </c>
      <c r="D35" s="161">
        <f>SUM(D30:D34)</f>
        <v>506</v>
      </c>
      <c r="E35" s="161">
        <f t="shared" si="8"/>
        <v>1598</v>
      </c>
      <c r="F35" s="162"/>
      <c r="G35" s="159" t="s">
        <v>378</v>
      </c>
      <c r="H35" s="161">
        <f>SUM(H30:H34)</f>
        <v>543</v>
      </c>
      <c r="I35" s="206">
        <f>SUM(I30:I34)</f>
        <v>579</v>
      </c>
      <c r="J35" s="206">
        <f>SUM(J30:J34)</f>
        <v>520</v>
      </c>
      <c r="K35" s="206">
        <f t="shared" si="9"/>
        <v>1642</v>
      </c>
    </row>
    <row r="36" spans="1:12" s="309" customFormat="1" ht="17.25" customHeight="1" x14ac:dyDescent="0.4">
      <c r="A36" s="205" t="s">
        <v>231</v>
      </c>
      <c r="B36" s="203"/>
      <c r="C36" s="203"/>
      <c r="D36" s="203"/>
      <c r="E36" s="201"/>
      <c r="F36" s="202"/>
      <c r="G36" s="205" t="s">
        <v>209</v>
      </c>
      <c r="H36" s="203"/>
      <c r="I36" s="203"/>
      <c r="J36" s="203"/>
      <c r="K36" s="201"/>
      <c r="L36" s="308"/>
    </row>
    <row r="37" spans="1:12" ht="17.25" customHeight="1" x14ac:dyDescent="0.2">
      <c r="A37" s="155" t="s">
        <v>391</v>
      </c>
      <c r="B37" s="156">
        <v>117</v>
      </c>
      <c r="C37" s="156">
        <v>122</v>
      </c>
      <c r="D37" s="156">
        <v>123</v>
      </c>
      <c r="E37" s="161">
        <f t="shared" ref="E37:E42" si="10">SUM(B37:D37)</f>
        <v>362</v>
      </c>
      <c r="F37" s="157"/>
      <c r="G37" s="155" t="s">
        <v>387</v>
      </c>
      <c r="H37" s="156">
        <v>117</v>
      </c>
      <c r="I37" s="156">
        <v>160</v>
      </c>
      <c r="J37" s="156">
        <v>98</v>
      </c>
      <c r="K37" s="161">
        <f t="shared" ref="K37:K42" si="11">SUM(H37:J37)</f>
        <v>375</v>
      </c>
    </row>
    <row r="38" spans="1:12" ht="17.25" customHeight="1" x14ac:dyDescent="0.2">
      <c r="A38" s="155" t="s">
        <v>392</v>
      </c>
      <c r="B38" s="156">
        <v>117</v>
      </c>
      <c r="C38" s="156">
        <v>113</v>
      </c>
      <c r="D38" s="156">
        <v>93</v>
      </c>
      <c r="E38" s="161">
        <f t="shared" si="10"/>
        <v>323</v>
      </c>
      <c r="F38" s="157"/>
      <c r="G38" s="155" t="s">
        <v>386</v>
      </c>
      <c r="H38" s="156">
        <v>166</v>
      </c>
      <c r="I38" s="156">
        <v>100</v>
      </c>
      <c r="J38" s="156">
        <v>107</v>
      </c>
      <c r="K38" s="161">
        <f t="shared" si="11"/>
        <v>373</v>
      </c>
    </row>
    <row r="39" spans="1:12" ht="17.25" customHeight="1" x14ac:dyDescent="0.2">
      <c r="A39" s="155" t="s">
        <v>390</v>
      </c>
      <c r="B39" s="156">
        <v>113</v>
      </c>
      <c r="C39" s="156">
        <v>106</v>
      </c>
      <c r="D39" s="156">
        <v>97</v>
      </c>
      <c r="E39" s="161">
        <f t="shared" si="10"/>
        <v>316</v>
      </c>
      <c r="F39" s="157"/>
      <c r="G39" s="155" t="s">
        <v>389</v>
      </c>
      <c r="H39" s="156">
        <v>154</v>
      </c>
      <c r="I39" s="156">
        <v>141</v>
      </c>
      <c r="J39" s="156">
        <v>115</v>
      </c>
      <c r="K39" s="161">
        <f t="shared" si="11"/>
        <v>410</v>
      </c>
    </row>
    <row r="40" spans="1:12" ht="17.25" customHeight="1" x14ac:dyDescent="0.2">
      <c r="A40" s="155" t="s">
        <v>394</v>
      </c>
      <c r="B40" s="156">
        <v>101</v>
      </c>
      <c r="C40" s="156">
        <v>98</v>
      </c>
      <c r="D40" s="156">
        <v>134</v>
      </c>
      <c r="E40" s="161">
        <f t="shared" si="10"/>
        <v>333</v>
      </c>
      <c r="F40" s="157"/>
      <c r="G40" s="155" t="s">
        <v>385</v>
      </c>
      <c r="H40" s="156">
        <v>112</v>
      </c>
      <c r="I40" s="156">
        <v>120</v>
      </c>
      <c r="J40" s="156">
        <v>163</v>
      </c>
      <c r="K40" s="161">
        <f t="shared" si="11"/>
        <v>395</v>
      </c>
    </row>
    <row r="41" spans="1:12" ht="17.25" customHeight="1" x14ac:dyDescent="0.2">
      <c r="A41" s="155" t="s">
        <v>543</v>
      </c>
      <c r="B41" s="156">
        <v>115</v>
      </c>
      <c r="C41" s="156">
        <v>115</v>
      </c>
      <c r="D41" s="156">
        <v>138</v>
      </c>
      <c r="E41" s="161">
        <f t="shared" si="10"/>
        <v>368</v>
      </c>
      <c r="F41" s="157"/>
      <c r="G41" s="155" t="s">
        <v>388</v>
      </c>
      <c r="H41" s="156">
        <v>130</v>
      </c>
      <c r="I41" s="156">
        <v>125</v>
      </c>
      <c r="J41" s="156">
        <v>110</v>
      </c>
      <c r="K41" s="161">
        <f t="shared" si="11"/>
        <v>365</v>
      </c>
    </row>
    <row r="42" spans="1:12" ht="17.25" customHeight="1" x14ac:dyDescent="0.2">
      <c r="A42" s="159" t="s">
        <v>401</v>
      </c>
      <c r="B42" s="161">
        <f>SUM(B37:B41)</f>
        <v>563</v>
      </c>
      <c r="C42" s="161">
        <f>SUM(C37:C41)</f>
        <v>554</v>
      </c>
      <c r="D42" s="161">
        <f>SUM(D37:D41)</f>
        <v>585</v>
      </c>
      <c r="E42" s="161">
        <f t="shared" si="10"/>
        <v>1702</v>
      </c>
      <c r="F42" s="162"/>
      <c r="G42" s="159" t="s">
        <v>400</v>
      </c>
      <c r="H42" s="206">
        <f>SUM(H37:H41)</f>
        <v>679</v>
      </c>
      <c r="I42" s="206">
        <f>SUM(I37:I41)</f>
        <v>646</v>
      </c>
      <c r="J42" s="206">
        <f>SUM(J37:J41)</f>
        <v>593</v>
      </c>
      <c r="K42" s="206">
        <f t="shared" si="11"/>
        <v>1918</v>
      </c>
    </row>
    <row r="43" spans="1:12" s="309" customFormat="1" ht="17.25" customHeight="1" x14ac:dyDescent="0.4">
      <c r="A43" s="205" t="s">
        <v>205</v>
      </c>
      <c r="B43" s="203"/>
      <c r="C43" s="203"/>
      <c r="D43" s="203"/>
      <c r="E43" s="201"/>
      <c r="F43" s="202"/>
      <c r="G43" s="205" t="s">
        <v>203</v>
      </c>
      <c r="H43" s="203"/>
      <c r="I43" s="203"/>
      <c r="J43" s="203"/>
      <c r="K43" s="201"/>
      <c r="L43" s="308"/>
    </row>
    <row r="44" spans="1:12" ht="17.25" customHeight="1" x14ac:dyDescent="0.2">
      <c r="A44" s="155" t="s">
        <v>423</v>
      </c>
      <c r="B44" s="156">
        <v>147</v>
      </c>
      <c r="C44" s="156">
        <v>98</v>
      </c>
      <c r="D44" s="156">
        <v>139</v>
      </c>
      <c r="E44" s="161">
        <f t="shared" ref="E44:E49" si="12">SUM(B44:D44)</f>
        <v>384</v>
      </c>
      <c r="F44" s="157"/>
      <c r="G44" s="155" t="s">
        <v>420</v>
      </c>
      <c r="H44" s="156">
        <v>119</v>
      </c>
      <c r="I44" s="156">
        <v>127</v>
      </c>
      <c r="J44" s="156">
        <v>119</v>
      </c>
      <c r="K44" s="161">
        <f>SUM(H44:J44)</f>
        <v>365</v>
      </c>
    </row>
    <row r="45" spans="1:12" ht="17.25" customHeight="1" x14ac:dyDescent="0.2">
      <c r="A45" s="155" t="s">
        <v>451</v>
      </c>
      <c r="B45" s="156">
        <v>107</v>
      </c>
      <c r="C45" s="156">
        <v>98</v>
      </c>
      <c r="D45" s="156">
        <v>116</v>
      </c>
      <c r="E45" s="161">
        <f t="shared" si="12"/>
        <v>321</v>
      </c>
      <c r="F45" s="157"/>
      <c r="G45" s="155" t="s">
        <v>419</v>
      </c>
      <c r="H45" s="156">
        <v>118</v>
      </c>
      <c r="I45" s="156">
        <v>109</v>
      </c>
      <c r="J45" s="156">
        <v>87</v>
      </c>
      <c r="K45" s="161">
        <f>SUM(H45:J45)</f>
        <v>314</v>
      </c>
    </row>
    <row r="46" spans="1:12" ht="17.25" customHeight="1" x14ac:dyDescent="0.2">
      <c r="A46" s="155" t="s">
        <v>459</v>
      </c>
      <c r="B46" s="156">
        <v>150</v>
      </c>
      <c r="C46" s="156">
        <v>108</v>
      </c>
      <c r="D46" s="156">
        <v>124</v>
      </c>
      <c r="E46" s="161">
        <f t="shared" si="12"/>
        <v>382</v>
      </c>
      <c r="F46" s="157"/>
      <c r="G46" s="155" t="s">
        <v>418</v>
      </c>
      <c r="H46" s="156">
        <v>113</v>
      </c>
      <c r="I46" s="156">
        <v>124</v>
      </c>
      <c r="J46" s="156">
        <v>119</v>
      </c>
      <c r="K46" s="161">
        <f>SUM(H46:J46)</f>
        <v>356</v>
      </c>
    </row>
    <row r="47" spans="1:12" ht="17.25" customHeight="1" x14ac:dyDescent="0.2">
      <c r="A47" s="155" t="s">
        <v>427</v>
      </c>
      <c r="B47" s="156">
        <v>121</v>
      </c>
      <c r="C47" s="156">
        <v>111</v>
      </c>
      <c r="D47" s="156">
        <v>120</v>
      </c>
      <c r="E47" s="161">
        <f t="shared" si="12"/>
        <v>352</v>
      </c>
      <c r="F47" s="157"/>
      <c r="G47" s="155" t="s">
        <v>421</v>
      </c>
      <c r="H47" s="156">
        <v>123</v>
      </c>
      <c r="I47" s="156">
        <v>104</v>
      </c>
      <c r="J47" s="156">
        <v>134</v>
      </c>
      <c r="K47" s="161">
        <f>SUM(H47:J47)</f>
        <v>361</v>
      </c>
    </row>
    <row r="48" spans="1:12" ht="17.25" customHeight="1" x14ac:dyDescent="0.2">
      <c r="A48" s="155" t="s">
        <v>426</v>
      </c>
      <c r="B48" s="156">
        <v>125</v>
      </c>
      <c r="C48" s="156">
        <v>128</v>
      </c>
      <c r="D48" s="156">
        <v>108</v>
      </c>
      <c r="E48" s="161">
        <f t="shared" si="12"/>
        <v>361</v>
      </c>
      <c r="F48" s="157"/>
      <c r="G48" s="155" t="s">
        <v>422</v>
      </c>
      <c r="H48" s="156">
        <v>110</v>
      </c>
      <c r="I48" s="156">
        <v>118</v>
      </c>
      <c r="J48" s="156">
        <v>112</v>
      </c>
      <c r="K48" s="161">
        <f>SUM(H48:J48)</f>
        <v>340</v>
      </c>
    </row>
    <row r="49" spans="1:11" customFormat="1" ht="17.25" customHeight="1" x14ac:dyDescent="0.2">
      <c r="A49" s="159" t="s">
        <v>378</v>
      </c>
      <c r="B49" s="206">
        <f>SUM(B44:B48)</f>
        <v>650</v>
      </c>
      <c r="C49" s="161">
        <f>SUM(C44:C48)</f>
        <v>543</v>
      </c>
      <c r="D49" s="206">
        <f>SUM(D44:D48)</f>
        <v>607</v>
      </c>
      <c r="E49" s="206">
        <f t="shared" si="12"/>
        <v>1800</v>
      </c>
      <c r="F49" s="162"/>
      <c r="G49" s="159" t="s">
        <v>379</v>
      </c>
      <c r="H49" s="161">
        <f>SUM(H44:H48)</f>
        <v>583</v>
      </c>
      <c r="I49" s="206">
        <f>SUM(I44:I48)</f>
        <v>582</v>
      </c>
      <c r="J49" s="161">
        <f>SUM(J44:J48)</f>
        <v>571</v>
      </c>
      <c r="K49" s="161">
        <f>SUM(K44:K48)</f>
        <v>1736</v>
      </c>
    </row>
    <row r="50" spans="1:11" customFormat="1" ht="17.25" customHeight="1" x14ac:dyDescent="0.35">
      <c r="A50" s="437" t="s">
        <v>20</v>
      </c>
      <c r="B50" s="438"/>
      <c r="C50" s="438"/>
      <c r="D50" s="438"/>
      <c r="E50" s="439"/>
      <c r="F50" s="154" t="s">
        <v>455</v>
      </c>
      <c r="G50" s="437" t="s">
        <v>21</v>
      </c>
      <c r="H50" s="438"/>
      <c r="I50" s="438"/>
      <c r="J50" s="438"/>
      <c r="K50" s="439"/>
    </row>
    <row r="51" spans="1:11" customFormat="1" ht="17.25" customHeight="1" x14ac:dyDescent="0.35">
      <c r="A51" s="443">
        <v>41250</v>
      </c>
      <c r="B51" s="444"/>
      <c r="C51" s="444"/>
      <c r="D51" s="444"/>
      <c r="E51" s="445"/>
      <c r="F51" s="154"/>
      <c r="G51" s="443">
        <f>A51+7</f>
        <v>41257</v>
      </c>
      <c r="H51" s="444"/>
      <c r="I51" s="444"/>
      <c r="J51" s="444"/>
      <c r="K51" s="445"/>
    </row>
    <row r="52" spans="1:11" customFormat="1" ht="17.25" customHeight="1" x14ac:dyDescent="0.3">
      <c r="A52" s="431" t="s">
        <v>581</v>
      </c>
      <c r="B52" s="432"/>
      <c r="C52" s="432"/>
      <c r="D52" s="432"/>
      <c r="E52" s="433"/>
      <c r="F52" s="150"/>
      <c r="G52" s="431" t="s">
        <v>588</v>
      </c>
      <c r="H52" s="432"/>
      <c r="I52" s="432"/>
      <c r="J52" s="432"/>
      <c r="K52" s="433"/>
    </row>
    <row r="53" spans="1:11" customFormat="1" ht="17.25" customHeight="1" x14ac:dyDescent="0.3">
      <c r="A53" s="431" t="s">
        <v>582</v>
      </c>
      <c r="B53" s="432"/>
      <c r="C53" s="432"/>
      <c r="D53" s="432"/>
      <c r="E53" s="433"/>
      <c r="F53" s="150"/>
      <c r="G53" s="431" t="s">
        <v>589</v>
      </c>
      <c r="H53" s="432"/>
      <c r="I53" s="432"/>
      <c r="J53" s="432"/>
      <c r="K53" s="433"/>
    </row>
    <row r="54" spans="1:11" customFormat="1" ht="17.25" customHeight="1" x14ac:dyDescent="0.3">
      <c r="A54" s="431" t="s">
        <v>583</v>
      </c>
      <c r="B54" s="432"/>
      <c r="C54" s="432"/>
      <c r="D54" s="432"/>
      <c r="E54" s="433"/>
      <c r="F54" s="150"/>
      <c r="G54" s="431" t="s">
        <v>590</v>
      </c>
      <c r="H54" s="432"/>
      <c r="I54" s="432"/>
      <c r="J54" s="432"/>
      <c r="K54" s="433"/>
    </row>
    <row r="55" spans="1:11" customFormat="1" ht="17.25" customHeight="1" x14ac:dyDescent="0.3">
      <c r="A55" s="431" t="s">
        <v>584</v>
      </c>
      <c r="B55" s="432"/>
      <c r="C55" s="432"/>
      <c r="D55" s="432"/>
      <c r="E55" s="433"/>
      <c r="F55" s="150"/>
      <c r="G55" s="431" t="s">
        <v>591</v>
      </c>
      <c r="H55" s="432"/>
      <c r="I55" s="432"/>
      <c r="J55" s="432"/>
      <c r="K55" s="433"/>
    </row>
    <row r="56" spans="1:11" customFormat="1" ht="17.25" customHeight="1" x14ac:dyDescent="0.3">
      <c r="A56" s="431" t="s">
        <v>585</v>
      </c>
      <c r="B56" s="432"/>
      <c r="C56" s="432"/>
      <c r="D56" s="432"/>
      <c r="E56" s="433"/>
      <c r="F56" s="150"/>
      <c r="G56" s="431" t="s">
        <v>592</v>
      </c>
      <c r="H56" s="432"/>
      <c r="I56" s="432"/>
      <c r="J56" s="432"/>
      <c r="K56" s="433"/>
    </row>
    <row r="57" spans="1:11" customFormat="1" ht="17.25" customHeight="1" x14ac:dyDescent="0.3">
      <c r="A57" s="431" t="s">
        <v>586</v>
      </c>
      <c r="B57" s="432"/>
      <c r="C57" s="432"/>
      <c r="D57" s="432"/>
      <c r="E57" s="433"/>
      <c r="F57" s="150"/>
      <c r="G57" s="431" t="s">
        <v>593</v>
      </c>
      <c r="H57" s="432"/>
      <c r="I57" s="432"/>
      <c r="J57" s="432"/>
      <c r="K57" s="433"/>
    </row>
    <row r="58" spans="1:11" customFormat="1" ht="17.25" customHeight="1" x14ac:dyDescent="0.3">
      <c r="A58" s="434" t="s">
        <v>587</v>
      </c>
      <c r="B58" s="435"/>
      <c r="C58" s="435"/>
      <c r="D58" s="435"/>
      <c r="E58" s="436"/>
      <c r="F58" s="150"/>
      <c r="G58" s="434" t="s">
        <v>594</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70" orientation="portrait" r:id="rId1"/>
  <headerFooter>
    <oddHeader>&amp;C&amp;"Calibri,Bold"&amp;16Men's Friday Pro League&amp;"Arial,Regular"&amp;10
&amp;"Calibri,Regular"&amp;12November 30, 2012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zoomScaleNormal="100" workbookViewId="0">
      <selection activeCell="A60" sqref="A60"/>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8"/>
  </cols>
  <sheetData>
    <row r="1" spans="1:11" s="308" customFormat="1" ht="17.25" customHeight="1" x14ac:dyDescent="0.4">
      <c r="A1" s="199" t="s">
        <v>199</v>
      </c>
      <c r="B1" s="200"/>
      <c r="C1" s="200"/>
      <c r="D1" s="200"/>
      <c r="E1" s="201"/>
      <c r="F1" s="202"/>
      <c r="G1" s="199" t="s">
        <v>204</v>
      </c>
      <c r="H1" s="203"/>
      <c r="I1" s="203"/>
      <c r="J1" s="203"/>
      <c r="K1" s="201"/>
    </row>
    <row r="2" spans="1:11" ht="17.25" customHeight="1" x14ac:dyDescent="0.2">
      <c r="A2" s="155" t="s">
        <v>440</v>
      </c>
      <c r="B2" s="156">
        <v>122</v>
      </c>
      <c r="C2" s="156">
        <v>115</v>
      </c>
      <c r="D2" s="156">
        <v>125</v>
      </c>
      <c r="E2" s="164">
        <f t="shared" ref="E2:E7" si="0">SUM(B2:D2)</f>
        <v>362</v>
      </c>
      <c r="F2" s="157"/>
      <c r="G2" s="155" t="s">
        <v>433</v>
      </c>
      <c r="H2" s="156">
        <v>120</v>
      </c>
      <c r="I2" s="156">
        <v>123</v>
      </c>
      <c r="J2" s="156">
        <v>109</v>
      </c>
      <c r="K2" s="161">
        <f t="shared" ref="K2:K7" si="1">SUM(H2:J2)</f>
        <v>352</v>
      </c>
    </row>
    <row r="3" spans="1:11" ht="17.25" customHeight="1" x14ac:dyDescent="0.2">
      <c r="A3" s="155" t="s">
        <v>438</v>
      </c>
      <c r="B3" s="156">
        <v>119</v>
      </c>
      <c r="C3" s="156">
        <v>120</v>
      </c>
      <c r="D3" s="156">
        <v>140</v>
      </c>
      <c r="E3" s="164">
        <f t="shared" si="0"/>
        <v>379</v>
      </c>
      <c r="F3" s="157"/>
      <c r="G3" s="155" t="s">
        <v>434</v>
      </c>
      <c r="H3" s="156">
        <v>125</v>
      </c>
      <c r="I3" s="156">
        <v>93</v>
      </c>
      <c r="J3" s="156">
        <v>101</v>
      </c>
      <c r="K3" s="161">
        <f t="shared" si="1"/>
        <v>319</v>
      </c>
    </row>
    <row r="4" spans="1:11" ht="17.25" customHeight="1" x14ac:dyDescent="0.2">
      <c r="A4" s="155" t="s">
        <v>439</v>
      </c>
      <c r="B4" s="156">
        <v>147</v>
      </c>
      <c r="C4" s="156">
        <v>138</v>
      </c>
      <c r="D4" s="156">
        <v>110</v>
      </c>
      <c r="E4" s="164">
        <f t="shared" si="0"/>
        <v>395</v>
      </c>
      <c r="F4" s="157"/>
      <c r="G4" s="155" t="s">
        <v>435</v>
      </c>
      <c r="H4" s="156">
        <v>123</v>
      </c>
      <c r="I4" s="156">
        <v>135</v>
      </c>
      <c r="J4" s="156">
        <v>105</v>
      </c>
      <c r="K4" s="161">
        <f t="shared" si="1"/>
        <v>363</v>
      </c>
    </row>
    <row r="5" spans="1:11" ht="17.25" customHeight="1" x14ac:dyDescent="0.2">
      <c r="A5" s="155" t="s">
        <v>442</v>
      </c>
      <c r="B5" s="156">
        <v>130</v>
      </c>
      <c r="C5" s="156">
        <v>134</v>
      </c>
      <c r="D5" s="156">
        <v>147</v>
      </c>
      <c r="E5" s="164">
        <f t="shared" si="0"/>
        <v>411</v>
      </c>
      <c r="F5" s="157"/>
      <c r="G5" s="155" t="s">
        <v>436</v>
      </c>
      <c r="H5" s="156">
        <v>133</v>
      </c>
      <c r="I5" s="156">
        <v>116</v>
      </c>
      <c r="J5" s="156">
        <v>142</v>
      </c>
      <c r="K5" s="161">
        <f t="shared" si="1"/>
        <v>391</v>
      </c>
    </row>
    <row r="6" spans="1:11" ht="17.25" customHeight="1" x14ac:dyDescent="0.2">
      <c r="A6" s="155" t="s">
        <v>441</v>
      </c>
      <c r="B6" s="156">
        <v>145</v>
      </c>
      <c r="C6" s="156">
        <v>127</v>
      </c>
      <c r="D6" s="156">
        <v>118</v>
      </c>
      <c r="E6" s="164">
        <f t="shared" si="0"/>
        <v>390</v>
      </c>
      <c r="F6" s="157"/>
      <c r="G6" s="155" t="s">
        <v>437</v>
      </c>
      <c r="H6" s="156">
        <v>113</v>
      </c>
      <c r="I6" s="156">
        <v>144</v>
      </c>
      <c r="J6" s="156">
        <v>132</v>
      </c>
      <c r="K6" s="161">
        <f t="shared" si="1"/>
        <v>389</v>
      </c>
    </row>
    <row r="7" spans="1:11" ht="17.25" customHeight="1" x14ac:dyDescent="0.2">
      <c r="A7" s="159" t="s">
        <v>400</v>
      </c>
      <c r="B7" s="207">
        <f>SUM(B2:B6)</f>
        <v>663</v>
      </c>
      <c r="C7" s="207">
        <f>SUM(C2:C6)</f>
        <v>634</v>
      </c>
      <c r="D7" s="207">
        <f>SUM(D2:D6)</f>
        <v>640</v>
      </c>
      <c r="E7" s="206">
        <f t="shared" si="0"/>
        <v>1937</v>
      </c>
      <c r="F7" s="162"/>
      <c r="G7" s="159" t="s">
        <v>401</v>
      </c>
      <c r="H7" s="161">
        <f>SUM(H2:H6)</f>
        <v>614</v>
      </c>
      <c r="I7" s="161">
        <f>SUM(I2:I6)</f>
        <v>611</v>
      </c>
      <c r="J7" s="161">
        <f>SUM(J2:J6)</f>
        <v>589</v>
      </c>
      <c r="K7" s="161">
        <f t="shared" si="1"/>
        <v>1814</v>
      </c>
    </row>
    <row r="8" spans="1:11" s="308" customFormat="1" ht="17.25" customHeight="1" x14ac:dyDescent="0.4">
      <c r="A8" s="199" t="s">
        <v>200</v>
      </c>
      <c r="B8" s="200"/>
      <c r="C8" s="200"/>
      <c r="D8" s="200"/>
      <c r="E8" s="201"/>
      <c r="F8" s="202"/>
      <c r="G8" s="199" t="s">
        <v>206</v>
      </c>
      <c r="H8" s="203"/>
      <c r="I8" s="203"/>
      <c r="J8" s="203"/>
      <c r="K8" s="201"/>
    </row>
    <row r="9" spans="1:11" ht="17.25" customHeight="1" x14ac:dyDescent="0.2">
      <c r="A9" s="155" t="s">
        <v>407</v>
      </c>
      <c r="B9" s="156">
        <v>133</v>
      </c>
      <c r="C9" s="156">
        <v>136</v>
      </c>
      <c r="D9" s="156">
        <v>95</v>
      </c>
      <c r="E9" s="164">
        <f t="shared" ref="E9:E14" si="2">SUM(B9:D9)</f>
        <v>364</v>
      </c>
      <c r="F9" s="157"/>
      <c r="G9" s="155" t="s">
        <v>430</v>
      </c>
      <c r="H9" s="156">
        <v>138</v>
      </c>
      <c r="I9" s="156">
        <v>118</v>
      </c>
      <c r="J9" s="156">
        <v>105</v>
      </c>
      <c r="K9" s="161">
        <f t="shared" ref="K9:K14" si="3">SUM(H9:J9)</f>
        <v>361</v>
      </c>
    </row>
    <row r="10" spans="1:11" ht="17.25" customHeight="1" x14ac:dyDescent="0.2">
      <c r="A10" s="155" t="s">
        <v>408</v>
      </c>
      <c r="B10" s="156">
        <v>106</v>
      </c>
      <c r="C10" s="156">
        <v>115</v>
      </c>
      <c r="D10" s="156">
        <v>115</v>
      </c>
      <c r="E10" s="164">
        <f t="shared" si="2"/>
        <v>336</v>
      </c>
      <c r="F10" s="157"/>
      <c r="G10" s="155" t="s">
        <v>429</v>
      </c>
      <c r="H10" s="156">
        <v>107</v>
      </c>
      <c r="I10" s="156">
        <v>107</v>
      </c>
      <c r="J10" s="156">
        <v>112</v>
      </c>
      <c r="K10" s="161">
        <f t="shared" si="3"/>
        <v>326</v>
      </c>
    </row>
    <row r="11" spans="1:11" ht="17.25" customHeight="1" x14ac:dyDescent="0.2">
      <c r="A11" s="155" t="s">
        <v>409</v>
      </c>
      <c r="B11" s="156">
        <v>142</v>
      </c>
      <c r="C11" s="156">
        <v>112</v>
      </c>
      <c r="D11" s="156">
        <v>125</v>
      </c>
      <c r="E11" s="164">
        <f t="shared" si="2"/>
        <v>379</v>
      </c>
      <c r="F11" s="157"/>
      <c r="G11" s="155" t="s">
        <v>431</v>
      </c>
      <c r="H11" s="156">
        <v>123</v>
      </c>
      <c r="I11" s="156">
        <v>161</v>
      </c>
      <c r="J11" s="156">
        <v>145</v>
      </c>
      <c r="K11" s="161">
        <f t="shared" si="3"/>
        <v>429</v>
      </c>
    </row>
    <row r="12" spans="1:11" ht="17.25" customHeight="1" x14ac:dyDescent="0.2">
      <c r="A12" s="155" t="s">
        <v>410</v>
      </c>
      <c r="B12" s="156">
        <v>118</v>
      </c>
      <c r="C12" s="156">
        <v>125</v>
      </c>
      <c r="D12" s="156">
        <v>148</v>
      </c>
      <c r="E12" s="164">
        <f t="shared" si="2"/>
        <v>391</v>
      </c>
      <c r="F12" s="157"/>
      <c r="G12" s="155" t="s">
        <v>453</v>
      </c>
      <c r="H12" s="156">
        <v>118</v>
      </c>
      <c r="I12" s="156">
        <v>154</v>
      </c>
      <c r="J12" s="156">
        <v>113</v>
      </c>
      <c r="K12" s="161">
        <f t="shared" si="3"/>
        <v>385</v>
      </c>
    </row>
    <row r="13" spans="1:11" ht="17.25" customHeight="1" x14ac:dyDescent="0.2">
      <c r="A13" s="155" t="s">
        <v>411</v>
      </c>
      <c r="B13" s="156">
        <v>137</v>
      </c>
      <c r="C13" s="156">
        <v>114</v>
      </c>
      <c r="D13" s="156">
        <v>117</v>
      </c>
      <c r="E13" s="164">
        <f t="shared" si="2"/>
        <v>368</v>
      </c>
      <c r="F13" s="157"/>
      <c r="G13" s="155" t="s">
        <v>432</v>
      </c>
      <c r="H13" s="156">
        <v>111</v>
      </c>
      <c r="I13" s="156">
        <v>116</v>
      </c>
      <c r="J13" s="156">
        <v>100</v>
      </c>
      <c r="K13" s="161">
        <f t="shared" si="3"/>
        <v>327</v>
      </c>
    </row>
    <row r="14" spans="1:11" ht="17.25" customHeight="1" x14ac:dyDescent="0.2">
      <c r="A14" s="159" t="s">
        <v>378</v>
      </c>
      <c r="B14" s="207">
        <f>SUM(B9:B13)</f>
        <v>636</v>
      </c>
      <c r="C14" s="160">
        <f>SUM(C9:C13)</f>
        <v>602</v>
      </c>
      <c r="D14" s="207">
        <f>SUM(D9:D13)</f>
        <v>600</v>
      </c>
      <c r="E14" s="206">
        <f t="shared" si="2"/>
        <v>1838</v>
      </c>
      <c r="F14" s="162"/>
      <c r="G14" s="159" t="s">
        <v>379</v>
      </c>
      <c r="H14" s="161">
        <f>SUM(H9:H13)</f>
        <v>597</v>
      </c>
      <c r="I14" s="206">
        <f>SUM(I9:I13)</f>
        <v>656</v>
      </c>
      <c r="J14" s="161">
        <f>SUM(J9:J13)</f>
        <v>575</v>
      </c>
      <c r="K14" s="161">
        <f t="shared" si="3"/>
        <v>1828</v>
      </c>
    </row>
    <row r="15" spans="1:11" s="308" customFormat="1" ht="17.25" customHeight="1" x14ac:dyDescent="0.4">
      <c r="A15" s="199" t="s">
        <v>209</v>
      </c>
      <c r="B15" s="200"/>
      <c r="C15" s="200"/>
      <c r="D15" s="200"/>
      <c r="E15" s="201"/>
      <c r="F15" s="202"/>
      <c r="G15" s="199" t="s">
        <v>230</v>
      </c>
      <c r="H15" s="203"/>
      <c r="I15" s="203"/>
      <c r="J15" s="203"/>
      <c r="K15" s="201"/>
    </row>
    <row r="16" spans="1:11" ht="17.25" customHeight="1" x14ac:dyDescent="0.2">
      <c r="A16" s="155" t="s">
        <v>387</v>
      </c>
      <c r="B16" s="156">
        <v>103</v>
      </c>
      <c r="C16" s="156">
        <v>102</v>
      </c>
      <c r="D16" s="156">
        <v>140</v>
      </c>
      <c r="E16" s="164">
        <f t="shared" ref="E16:E21" si="4">SUM(B16:D16)</f>
        <v>345</v>
      </c>
      <c r="F16" s="157"/>
      <c r="G16" s="155" t="s">
        <v>384</v>
      </c>
      <c r="H16" s="156">
        <v>140</v>
      </c>
      <c r="I16" s="156">
        <v>136</v>
      </c>
      <c r="J16" s="156">
        <v>118</v>
      </c>
      <c r="K16" s="161">
        <f t="shared" ref="K16:K21" si="5">SUM(H16:J16)</f>
        <v>394</v>
      </c>
    </row>
    <row r="17" spans="1:11" ht="17.25" customHeight="1" x14ac:dyDescent="0.2">
      <c r="A17" s="155" t="s">
        <v>386</v>
      </c>
      <c r="B17" s="156">
        <v>103</v>
      </c>
      <c r="C17" s="156">
        <v>119</v>
      </c>
      <c r="D17" s="156">
        <v>151</v>
      </c>
      <c r="E17" s="164">
        <f t="shared" si="4"/>
        <v>373</v>
      </c>
      <c r="F17" s="157"/>
      <c r="G17" s="155" t="s">
        <v>381</v>
      </c>
      <c r="H17" s="156">
        <v>115</v>
      </c>
      <c r="I17" s="156">
        <v>97</v>
      </c>
      <c r="J17" s="156">
        <v>105</v>
      </c>
      <c r="K17" s="161">
        <f t="shared" si="5"/>
        <v>317</v>
      </c>
    </row>
    <row r="18" spans="1:11" ht="17.25" customHeight="1" x14ac:dyDescent="0.2">
      <c r="A18" s="155" t="s">
        <v>389</v>
      </c>
      <c r="B18" s="156">
        <v>120</v>
      </c>
      <c r="C18" s="156">
        <v>144</v>
      </c>
      <c r="D18" s="156">
        <v>123</v>
      </c>
      <c r="E18" s="164">
        <f t="shared" si="4"/>
        <v>387</v>
      </c>
      <c r="F18" s="157"/>
      <c r="G18" s="155" t="s">
        <v>448</v>
      </c>
      <c r="H18" s="156">
        <v>132</v>
      </c>
      <c r="I18" s="156">
        <v>143</v>
      </c>
      <c r="J18" s="156">
        <v>140</v>
      </c>
      <c r="K18" s="161">
        <f t="shared" si="5"/>
        <v>415</v>
      </c>
    </row>
    <row r="19" spans="1:11" ht="17.25" customHeight="1" x14ac:dyDescent="0.2">
      <c r="A19" s="155" t="s">
        <v>385</v>
      </c>
      <c r="B19" s="156">
        <v>111</v>
      </c>
      <c r="C19" s="156">
        <v>128</v>
      </c>
      <c r="D19" s="156">
        <v>117</v>
      </c>
      <c r="E19" s="164">
        <f t="shared" si="4"/>
        <v>356</v>
      </c>
      <c r="F19" s="157"/>
      <c r="G19" s="155" t="s">
        <v>382</v>
      </c>
      <c r="H19" s="156">
        <v>141</v>
      </c>
      <c r="I19" s="156">
        <v>101</v>
      </c>
      <c r="J19" s="156">
        <v>93</v>
      </c>
      <c r="K19" s="161">
        <f t="shared" si="5"/>
        <v>335</v>
      </c>
    </row>
    <row r="20" spans="1:11" ht="17.25" customHeight="1" x14ac:dyDescent="0.2">
      <c r="A20" s="155" t="s">
        <v>388</v>
      </c>
      <c r="B20" s="156">
        <v>106</v>
      </c>
      <c r="C20" s="156">
        <v>126</v>
      </c>
      <c r="D20" s="156">
        <v>152</v>
      </c>
      <c r="E20" s="164">
        <f t="shared" si="4"/>
        <v>384</v>
      </c>
      <c r="F20" s="157"/>
      <c r="G20" s="155" t="s">
        <v>383</v>
      </c>
      <c r="H20" s="156">
        <v>111</v>
      </c>
      <c r="I20" s="156">
        <v>109</v>
      </c>
      <c r="J20" s="156">
        <v>123</v>
      </c>
      <c r="K20" s="161">
        <f t="shared" si="5"/>
        <v>343</v>
      </c>
    </row>
    <row r="21" spans="1:11" ht="17.25" customHeight="1" x14ac:dyDescent="0.2">
      <c r="A21" s="159" t="s">
        <v>378</v>
      </c>
      <c r="B21" s="160">
        <f>SUM(B16:B20)</f>
        <v>543</v>
      </c>
      <c r="C21" s="207">
        <f>SUM(C16:C20)</f>
        <v>619</v>
      </c>
      <c r="D21" s="207">
        <f>SUM(D16:D20)</f>
        <v>683</v>
      </c>
      <c r="E21" s="206">
        <f t="shared" si="4"/>
        <v>1845</v>
      </c>
      <c r="F21" s="162"/>
      <c r="G21" s="159" t="s">
        <v>379</v>
      </c>
      <c r="H21" s="206">
        <f>SUM(H16:H20)</f>
        <v>639</v>
      </c>
      <c r="I21" s="161">
        <f>SUM(I16:I20)</f>
        <v>586</v>
      </c>
      <c r="J21" s="161">
        <f>SUM(J16:J20)</f>
        <v>579</v>
      </c>
      <c r="K21" s="161">
        <f t="shared" si="5"/>
        <v>1804</v>
      </c>
    </row>
    <row r="22" spans="1:11" s="308" customFormat="1" ht="17.25" customHeight="1" x14ac:dyDescent="0.4">
      <c r="A22" s="205" t="s">
        <v>202</v>
      </c>
      <c r="B22" s="203"/>
      <c r="C22" s="203"/>
      <c r="D22" s="203"/>
      <c r="E22" s="201"/>
      <c r="F22" s="202"/>
      <c r="G22" s="205" t="s">
        <v>201</v>
      </c>
      <c r="H22" s="203"/>
      <c r="I22" s="203"/>
      <c r="J22" s="203"/>
      <c r="K22" s="201"/>
    </row>
    <row r="23" spans="1:11" ht="17.25" customHeight="1" x14ac:dyDescent="0.2">
      <c r="A23" s="155" t="s">
        <v>373</v>
      </c>
      <c r="B23" s="156">
        <v>87</v>
      </c>
      <c r="C23" s="156">
        <v>101</v>
      </c>
      <c r="D23" s="156">
        <v>149</v>
      </c>
      <c r="E23" s="161">
        <f t="shared" ref="E23:E28" si="6">SUM(B23:D23)</f>
        <v>337</v>
      </c>
      <c r="F23" s="157"/>
      <c r="G23" s="155" t="s">
        <v>599</v>
      </c>
      <c r="H23" s="156">
        <v>126</v>
      </c>
      <c r="I23" s="156">
        <v>167</v>
      </c>
      <c r="J23" s="156">
        <v>107</v>
      </c>
      <c r="K23" s="161">
        <f t="shared" ref="K23:K28" si="7">SUM(H23:J23)</f>
        <v>400</v>
      </c>
    </row>
    <row r="24" spans="1:11" ht="17.25" customHeight="1" x14ac:dyDescent="0.2">
      <c r="A24" s="155" t="s">
        <v>374</v>
      </c>
      <c r="B24" s="156">
        <v>134</v>
      </c>
      <c r="C24" s="156">
        <v>115</v>
      </c>
      <c r="D24" s="156">
        <v>98</v>
      </c>
      <c r="E24" s="161">
        <f t="shared" si="6"/>
        <v>347</v>
      </c>
      <c r="F24" s="157"/>
      <c r="G24" s="155" t="s">
        <v>396</v>
      </c>
      <c r="H24" s="156">
        <v>158</v>
      </c>
      <c r="I24" s="156">
        <v>112</v>
      </c>
      <c r="J24" s="156">
        <v>125</v>
      </c>
      <c r="K24" s="161">
        <f t="shared" si="7"/>
        <v>395</v>
      </c>
    </row>
    <row r="25" spans="1:11" ht="17.25" customHeight="1" x14ac:dyDescent="0.2">
      <c r="A25" s="155" t="s">
        <v>375</v>
      </c>
      <c r="B25" s="156">
        <v>126</v>
      </c>
      <c r="C25" s="156">
        <v>105</v>
      </c>
      <c r="D25" s="156">
        <v>119</v>
      </c>
      <c r="E25" s="161">
        <f t="shared" si="6"/>
        <v>350</v>
      </c>
      <c r="F25" s="157"/>
      <c r="G25" s="155" t="s">
        <v>449</v>
      </c>
      <c r="H25" s="156">
        <v>107</v>
      </c>
      <c r="I25" s="156">
        <v>100</v>
      </c>
      <c r="J25" s="156">
        <v>103</v>
      </c>
      <c r="K25" s="161">
        <f t="shared" si="7"/>
        <v>310</v>
      </c>
    </row>
    <row r="26" spans="1:11" ht="17.25" customHeight="1" x14ac:dyDescent="0.2">
      <c r="A26" s="155" t="s">
        <v>376</v>
      </c>
      <c r="B26" s="156">
        <v>114</v>
      </c>
      <c r="C26" s="156">
        <v>148</v>
      </c>
      <c r="D26" s="156">
        <v>156</v>
      </c>
      <c r="E26" s="161">
        <f t="shared" si="6"/>
        <v>418</v>
      </c>
      <c r="F26" s="157"/>
      <c r="G26" s="155" t="s">
        <v>398</v>
      </c>
      <c r="H26" s="156">
        <v>119</v>
      </c>
      <c r="I26" s="156">
        <v>113</v>
      </c>
      <c r="J26" s="156">
        <v>120</v>
      </c>
      <c r="K26" s="161">
        <f t="shared" si="7"/>
        <v>352</v>
      </c>
    </row>
    <row r="27" spans="1:11" ht="17.25" customHeight="1" x14ac:dyDescent="0.2">
      <c r="A27" s="155" t="s">
        <v>377</v>
      </c>
      <c r="B27" s="156">
        <v>122</v>
      </c>
      <c r="C27" s="156">
        <v>127</v>
      </c>
      <c r="D27" s="156">
        <v>90</v>
      </c>
      <c r="E27" s="161">
        <f t="shared" si="6"/>
        <v>339</v>
      </c>
      <c r="F27" s="157"/>
      <c r="G27" s="155" t="s">
        <v>399</v>
      </c>
      <c r="H27" s="156">
        <v>117</v>
      </c>
      <c r="I27" s="156">
        <v>122</v>
      </c>
      <c r="J27" s="156">
        <v>111</v>
      </c>
      <c r="K27" s="161">
        <f t="shared" si="7"/>
        <v>350</v>
      </c>
    </row>
    <row r="28" spans="1:11" ht="17.25" customHeight="1" x14ac:dyDescent="0.2">
      <c r="A28" s="159" t="s">
        <v>379</v>
      </c>
      <c r="B28" s="161">
        <f>SUM(B23:B27)</f>
        <v>583</v>
      </c>
      <c r="C28" s="161">
        <f>SUM(C23:C27)</f>
        <v>596</v>
      </c>
      <c r="D28" s="206">
        <f>SUM(D23:D27)</f>
        <v>612</v>
      </c>
      <c r="E28" s="161">
        <f t="shared" si="6"/>
        <v>1791</v>
      </c>
      <c r="F28" s="162"/>
      <c r="G28" s="159" t="s">
        <v>378</v>
      </c>
      <c r="H28" s="206">
        <f>SUM(H23:H27)</f>
        <v>627</v>
      </c>
      <c r="I28" s="206">
        <f>SUM(I23:I27)</f>
        <v>614</v>
      </c>
      <c r="J28" s="161">
        <f>SUM(J23:J27)</f>
        <v>566</v>
      </c>
      <c r="K28" s="206">
        <f t="shared" si="7"/>
        <v>1807</v>
      </c>
    </row>
    <row r="29" spans="1:11" s="308" customFormat="1" ht="17.25" customHeight="1" x14ac:dyDescent="0.4">
      <c r="A29" s="205" t="s">
        <v>198</v>
      </c>
      <c r="B29" s="203"/>
      <c r="C29" s="203"/>
      <c r="D29" s="203"/>
      <c r="E29" s="201"/>
      <c r="F29" s="202"/>
      <c r="G29" s="205" t="s">
        <v>205</v>
      </c>
      <c r="H29" s="203"/>
      <c r="I29" s="203"/>
      <c r="J29" s="203"/>
      <c r="K29" s="201"/>
    </row>
    <row r="30" spans="1:11" ht="17.25" customHeight="1" x14ac:dyDescent="0.2">
      <c r="A30" s="155" t="s">
        <v>405</v>
      </c>
      <c r="B30" s="156">
        <v>137</v>
      </c>
      <c r="C30" s="156">
        <v>95</v>
      </c>
      <c r="D30" s="156">
        <v>111</v>
      </c>
      <c r="E30" s="161">
        <f t="shared" ref="E30:E35" si="8">SUM(B30:D30)</f>
        <v>343</v>
      </c>
      <c r="F30" s="157"/>
      <c r="G30" s="155" t="s">
        <v>423</v>
      </c>
      <c r="H30" s="156">
        <v>117</v>
      </c>
      <c r="I30" s="156">
        <v>95</v>
      </c>
      <c r="J30" s="156">
        <v>100</v>
      </c>
      <c r="K30" s="161">
        <f t="shared" ref="K30:K35" si="9">SUM(H30:J30)</f>
        <v>312</v>
      </c>
    </row>
    <row r="31" spans="1:11" ht="17.25" customHeight="1" x14ac:dyDescent="0.2">
      <c r="A31" s="155" t="s">
        <v>402</v>
      </c>
      <c r="B31" s="156">
        <v>102</v>
      </c>
      <c r="C31" s="156">
        <v>125</v>
      </c>
      <c r="D31" s="156">
        <v>106</v>
      </c>
      <c r="E31" s="161">
        <f t="shared" si="8"/>
        <v>333</v>
      </c>
      <c r="F31" s="157"/>
      <c r="G31" s="155" t="s">
        <v>451</v>
      </c>
      <c r="H31" s="156">
        <v>114</v>
      </c>
      <c r="I31" s="156">
        <v>140</v>
      </c>
      <c r="J31" s="156">
        <v>121</v>
      </c>
      <c r="K31" s="161">
        <f t="shared" si="9"/>
        <v>375</v>
      </c>
    </row>
    <row r="32" spans="1:11" ht="17.25" customHeight="1" x14ac:dyDescent="0.2">
      <c r="A32" s="155" t="s">
        <v>406</v>
      </c>
      <c r="B32" s="156">
        <v>133</v>
      </c>
      <c r="C32" s="156">
        <v>103</v>
      </c>
      <c r="D32" s="156">
        <v>126</v>
      </c>
      <c r="E32" s="161">
        <f t="shared" si="8"/>
        <v>362</v>
      </c>
      <c r="F32" s="157"/>
      <c r="G32" s="155" t="s">
        <v>459</v>
      </c>
      <c r="H32" s="156">
        <v>132</v>
      </c>
      <c r="I32" s="156">
        <v>106</v>
      </c>
      <c r="J32" s="156">
        <v>98</v>
      </c>
      <c r="K32" s="161">
        <f t="shared" si="9"/>
        <v>336</v>
      </c>
    </row>
    <row r="33" spans="1:11" ht="17.25" customHeight="1" x14ac:dyDescent="0.2">
      <c r="A33" s="155" t="s">
        <v>403</v>
      </c>
      <c r="B33" s="156">
        <v>109</v>
      </c>
      <c r="C33" s="156">
        <v>105</v>
      </c>
      <c r="D33" s="156">
        <v>107</v>
      </c>
      <c r="E33" s="161">
        <f t="shared" si="8"/>
        <v>321</v>
      </c>
      <c r="F33" s="157"/>
      <c r="G33" s="155" t="s">
        <v>427</v>
      </c>
      <c r="H33" s="156">
        <v>114</v>
      </c>
      <c r="I33" s="156">
        <v>118</v>
      </c>
      <c r="J33" s="156">
        <v>108</v>
      </c>
      <c r="K33" s="161">
        <f t="shared" si="9"/>
        <v>340</v>
      </c>
    </row>
    <row r="34" spans="1:11" ht="17.25" customHeight="1" x14ac:dyDescent="0.2">
      <c r="A34" s="155" t="s">
        <v>404</v>
      </c>
      <c r="B34" s="156">
        <v>143</v>
      </c>
      <c r="C34" s="156">
        <v>98</v>
      </c>
      <c r="D34" s="156">
        <v>116</v>
      </c>
      <c r="E34" s="161">
        <f t="shared" si="8"/>
        <v>357</v>
      </c>
      <c r="F34" s="157"/>
      <c r="G34" s="155" t="s">
        <v>426</v>
      </c>
      <c r="H34" s="156">
        <v>136</v>
      </c>
      <c r="I34" s="156">
        <v>105</v>
      </c>
      <c r="J34" s="156">
        <v>107</v>
      </c>
      <c r="K34" s="161">
        <f t="shared" si="9"/>
        <v>348</v>
      </c>
    </row>
    <row r="35" spans="1:11" ht="17.25" customHeight="1" x14ac:dyDescent="0.2">
      <c r="A35" s="159" t="s">
        <v>378</v>
      </c>
      <c r="B35" s="206">
        <f>SUM(B30:B34)</f>
        <v>624</v>
      </c>
      <c r="C35" s="161">
        <f>SUM(C30:C34)</f>
        <v>526</v>
      </c>
      <c r="D35" s="206">
        <f>SUM(D30:D34)</f>
        <v>566</v>
      </c>
      <c r="E35" s="206">
        <f t="shared" si="8"/>
        <v>1716</v>
      </c>
      <c r="F35" s="162"/>
      <c r="G35" s="159" t="s">
        <v>379</v>
      </c>
      <c r="H35" s="161">
        <f>SUM(H30:H34)</f>
        <v>613</v>
      </c>
      <c r="I35" s="206">
        <f>SUM(I30:I34)</f>
        <v>564</v>
      </c>
      <c r="J35" s="161">
        <f>SUM(J30:J34)</f>
        <v>534</v>
      </c>
      <c r="K35" s="161">
        <f t="shared" si="9"/>
        <v>1711</v>
      </c>
    </row>
    <row r="36" spans="1:11" s="308" customFormat="1" ht="17.25" customHeight="1" x14ac:dyDescent="0.4">
      <c r="A36" s="205" t="s">
        <v>203</v>
      </c>
      <c r="B36" s="203"/>
      <c r="C36" s="203"/>
      <c r="D36" s="203"/>
      <c r="E36" s="201"/>
      <c r="F36" s="202"/>
      <c r="G36" s="205" t="s">
        <v>208</v>
      </c>
      <c r="H36" s="203"/>
      <c r="I36" s="203"/>
      <c r="J36" s="203"/>
      <c r="K36" s="201"/>
    </row>
    <row r="37" spans="1:11" ht="17.25" customHeight="1" x14ac:dyDescent="0.2">
      <c r="A37" s="155" t="s">
        <v>420</v>
      </c>
      <c r="B37" s="156">
        <v>136</v>
      </c>
      <c r="C37" s="156">
        <v>125</v>
      </c>
      <c r="D37" s="156">
        <v>108</v>
      </c>
      <c r="E37" s="161">
        <f t="shared" ref="E37:E42" si="10">SUM(B37:D37)</f>
        <v>369</v>
      </c>
      <c r="F37" s="157"/>
      <c r="G37" s="155" t="s">
        <v>469</v>
      </c>
      <c r="H37" s="156">
        <v>107</v>
      </c>
      <c r="I37" s="156">
        <v>126</v>
      </c>
      <c r="J37" s="156">
        <v>123</v>
      </c>
      <c r="K37" s="161">
        <f t="shared" ref="K37:K42" si="11">SUM(H37:J37)</f>
        <v>356</v>
      </c>
    </row>
    <row r="38" spans="1:11" ht="17.25" customHeight="1" x14ac:dyDescent="0.2">
      <c r="A38" s="155" t="s">
        <v>419</v>
      </c>
      <c r="B38" s="156">
        <v>113</v>
      </c>
      <c r="C38" s="156">
        <v>104</v>
      </c>
      <c r="D38" s="156">
        <v>150</v>
      </c>
      <c r="E38" s="161">
        <f t="shared" si="10"/>
        <v>367</v>
      </c>
      <c r="F38" s="157"/>
      <c r="G38" s="155" t="s">
        <v>446</v>
      </c>
      <c r="H38" s="156">
        <v>87</v>
      </c>
      <c r="I38" s="156">
        <v>123</v>
      </c>
      <c r="J38" s="156">
        <v>84</v>
      </c>
      <c r="K38" s="161">
        <f t="shared" si="11"/>
        <v>294</v>
      </c>
    </row>
    <row r="39" spans="1:11" ht="17.25" customHeight="1" x14ac:dyDescent="0.2">
      <c r="A39" s="155" t="s">
        <v>418</v>
      </c>
      <c r="B39" s="156">
        <v>97</v>
      </c>
      <c r="C39" s="156">
        <v>125</v>
      </c>
      <c r="D39" s="156">
        <v>116</v>
      </c>
      <c r="E39" s="161">
        <f t="shared" si="10"/>
        <v>338</v>
      </c>
      <c r="F39" s="157"/>
      <c r="G39" s="155" t="s">
        <v>598</v>
      </c>
      <c r="H39" s="156">
        <v>108</v>
      </c>
      <c r="I39" s="156">
        <v>116</v>
      </c>
      <c r="J39" s="156">
        <v>113</v>
      </c>
      <c r="K39" s="161">
        <f t="shared" si="11"/>
        <v>337</v>
      </c>
    </row>
    <row r="40" spans="1:11" ht="17.25" customHeight="1" x14ac:dyDescent="0.2">
      <c r="A40" s="155" t="s">
        <v>421</v>
      </c>
      <c r="B40" s="156">
        <v>121</v>
      </c>
      <c r="C40" s="156">
        <v>113</v>
      </c>
      <c r="D40" s="156">
        <v>110</v>
      </c>
      <c r="E40" s="161">
        <f t="shared" si="10"/>
        <v>344</v>
      </c>
      <c r="F40" s="157"/>
      <c r="G40" s="155" t="s">
        <v>444</v>
      </c>
      <c r="H40" s="156">
        <v>115</v>
      </c>
      <c r="I40" s="156">
        <v>148</v>
      </c>
      <c r="J40" s="156">
        <v>112</v>
      </c>
      <c r="K40" s="161">
        <f t="shared" si="11"/>
        <v>375</v>
      </c>
    </row>
    <row r="41" spans="1:11" ht="17.25" customHeight="1" x14ac:dyDescent="0.2">
      <c r="A41" s="155" t="s">
        <v>422</v>
      </c>
      <c r="B41" s="156">
        <v>109</v>
      </c>
      <c r="C41" s="156">
        <v>148</v>
      </c>
      <c r="D41" s="156">
        <v>127</v>
      </c>
      <c r="E41" s="161">
        <f t="shared" si="10"/>
        <v>384</v>
      </c>
      <c r="F41" s="157"/>
      <c r="G41" s="155" t="s">
        <v>447</v>
      </c>
      <c r="H41" s="156">
        <v>118</v>
      </c>
      <c r="I41" s="156">
        <v>155</v>
      </c>
      <c r="J41" s="156">
        <v>118</v>
      </c>
      <c r="K41" s="161">
        <f t="shared" si="11"/>
        <v>391</v>
      </c>
    </row>
    <row r="42" spans="1:11" ht="17.25" customHeight="1" x14ac:dyDescent="0.2">
      <c r="A42" s="159" t="s">
        <v>378</v>
      </c>
      <c r="B42" s="206">
        <f>SUM(B37:B41)</f>
        <v>576</v>
      </c>
      <c r="C42" s="161">
        <f>SUM(C37:C41)</f>
        <v>615</v>
      </c>
      <c r="D42" s="206">
        <f>SUM(D37:D41)</f>
        <v>611</v>
      </c>
      <c r="E42" s="206">
        <f t="shared" si="10"/>
        <v>1802</v>
      </c>
      <c r="F42" s="162"/>
      <c r="G42" s="159" t="s">
        <v>379</v>
      </c>
      <c r="H42" s="161">
        <f>SUM(H37:H41)</f>
        <v>535</v>
      </c>
      <c r="I42" s="206">
        <f>SUM(I37:I41)</f>
        <v>668</v>
      </c>
      <c r="J42" s="161">
        <f>SUM(J37:J41)</f>
        <v>550</v>
      </c>
      <c r="K42" s="161">
        <f t="shared" si="11"/>
        <v>1753</v>
      </c>
    </row>
    <row r="43" spans="1:11" s="308" customFormat="1" ht="17.25" customHeight="1" x14ac:dyDescent="0.4">
      <c r="A43" s="205" t="s">
        <v>231</v>
      </c>
      <c r="B43" s="203"/>
      <c r="C43" s="203"/>
      <c r="D43" s="203"/>
      <c r="E43" s="201"/>
      <c r="F43" s="202"/>
      <c r="G43" s="205" t="s">
        <v>207</v>
      </c>
      <c r="H43" s="203"/>
      <c r="I43" s="203"/>
      <c r="J43" s="203"/>
      <c r="K43" s="201"/>
    </row>
    <row r="44" spans="1:11" ht="17.25" customHeight="1" x14ac:dyDescent="0.2">
      <c r="A44" s="155" t="s">
        <v>562</v>
      </c>
      <c r="B44" s="156">
        <v>103</v>
      </c>
      <c r="C44" s="156">
        <v>125</v>
      </c>
      <c r="D44" s="156">
        <v>132</v>
      </c>
      <c r="E44" s="161">
        <f t="shared" ref="E44:E49" si="12">SUM(B44:D44)</f>
        <v>360</v>
      </c>
      <c r="F44" s="157"/>
      <c r="G44" s="155" t="s">
        <v>414</v>
      </c>
      <c r="H44" s="156">
        <v>118</v>
      </c>
      <c r="I44" s="156">
        <v>110</v>
      </c>
      <c r="J44" s="156">
        <v>98</v>
      </c>
      <c r="K44" s="161">
        <f>SUM(H44:J44)</f>
        <v>326</v>
      </c>
    </row>
    <row r="45" spans="1:11" ht="17.25" customHeight="1" x14ac:dyDescent="0.2">
      <c r="A45" s="155" t="s">
        <v>392</v>
      </c>
      <c r="B45" s="156">
        <v>80</v>
      </c>
      <c r="C45" s="156">
        <v>116</v>
      </c>
      <c r="D45" s="156">
        <v>112</v>
      </c>
      <c r="E45" s="161">
        <f t="shared" si="12"/>
        <v>308</v>
      </c>
      <c r="F45" s="157"/>
      <c r="G45" s="155" t="s">
        <v>415</v>
      </c>
      <c r="H45" s="156">
        <v>136</v>
      </c>
      <c r="I45" s="156">
        <v>105</v>
      </c>
      <c r="J45" s="156">
        <v>118</v>
      </c>
      <c r="K45" s="161">
        <f>SUM(H45:J45)</f>
        <v>359</v>
      </c>
    </row>
    <row r="46" spans="1:11" ht="17.25" customHeight="1" x14ac:dyDescent="0.2">
      <c r="A46" s="155" t="s">
        <v>394</v>
      </c>
      <c r="B46" s="156">
        <v>140</v>
      </c>
      <c r="C46" s="156">
        <v>118</v>
      </c>
      <c r="D46" s="156">
        <v>94</v>
      </c>
      <c r="E46" s="161">
        <f t="shared" si="12"/>
        <v>352</v>
      </c>
      <c r="F46" s="157"/>
      <c r="G46" s="155" t="s">
        <v>413</v>
      </c>
      <c r="H46" s="156">
        <v>110</v>
      </c>
      <c r="I46" s="156">
        <v>106</v>
      </c>
      <c r="J46" s="156">
        <v>118</v>
      </c>
      <c r="K46" s="161">
        <f>SUM(H46:J46)</f>
        <v>334</v>
      </c>
    </row>
    <row r="47" spans="1:11" ht="17.25" customHeight="1" x14ac:dyDescent="0.2">
      <c r="A47" s="155" t="s">
        <v>390</v>
      </c>
      <c r="B47" s="156">
        <v>112</v>
      </c>
      <c r="C47" s="156">
        <v>102</v>
      </c>
      <c r="D47" s="156">
        <v>93</v>
      </c>
      <c r="E47" s="161">
        <f t="shared" si="12"/>
        <v>307</v>
      </c>
      <c r="F47" s="157"/>
      <c r="G47" s="155" t="s">
        <v>417</v>
      </c>
      <c r="H47" s="156">
        <v>112</v>
      </c>
      <c r="I47" s="156">
        <v>94</v>
      </c>
      <c r="J47" s="156">
        <v>83</v>
      </c>
      <c r="K47" s="161">
        <f>SUM(H47:J47)</f>
        <v>289</v>
      </c>
    </row>
    <row r="48" spans="1:11" ht="17.25" customHeight="1" x14ac:dyDescent="0.2">
      <c r="A48" s="155" t="s">
        <v>391</v>
      </c>
      <c r="B48" s="156">
        <v>106</v>
      </c>
      <c r="C48" s="156">
        <v>110</v>
      </c>
      <c r="D48" s="156">
        <v>86</v>
      </c>
      <c r="E48" s="161">
        <f t="shared" si="12"/>
        <v>302</v>
      </c>
      <c r="F48" s="157"/>
      <c r="G48" s="155" t="s">
        <v>450</v>
      </c>
      <c r="H48" s="156">
        <v>132</v>
      </c>
      <c r="I48" s="156">
        <v>132</v>
      </c>
      <c r="J48" s="156">
        <v>98</v>
      </c>
      <c r="K48" s="161">
        <f>SUM(H48:J48)</f>
        <v>362</v>
      </c>
    </row>
    <row r="49" spans="1:11" ht="17.25" customHeight="1" x14ac:dyDescent="0.2">
      <c r="A49" s="159" t="s">
        <v>412</v>
      </c>
      <c r="B49" s="161">
        <f>SUM(B44:B48)</f>
        <v>541</v>
      </c>
      <c r="C49" s="206">
        <f>SUM(C44:C48)</f>
        <v>571</v>
      </c>
      <c r="D49" s="206">
        <f>SUM(D44:D48)</f>
        <v>517</v>
      </c>
      <c r="E49" s="161">
        <f t="shared" si="12"/>
        <v>1629</v>
      </c>
      <c r="F49" s="162"/>
      <c r="G49" s="159" t="s">
        <v>412</v>
      </c>
      <c r="H49" s="206">
        <f>SUM(H44:H48)</f>
        <v>608</v>
      </c>
      <c r="I49" s="161">
        <f>SUM(I44:I48)</f>
        <v>547</v>
      </c>
      <c r="J49" s="161">
        <f>SUM(J44:J48)</f>
        <v>515</v>
      </c>
      <c r="K49" s="206">
        <f>SUM(K44:K48)</f>
        <v>1670</v>
      </c>
    </row>
    <row r="50" spans="1:11" ht="19.5" x14ac:dyDescent="0.35">
      <c r="A50" s="437" t="s">
        <v>21</v>
      </c>
      <c r="B50" s="438"/>
      <c r="C50" s="438"/>
      <c r="D50" s="438"/>
      <c r="E50" s="439"/>
      <c r="F50" s="154" t="s">
        <v>455</v>
      </c>
      <c r="G50" s="437" t="s">
        <v>22</v>
      </c>
      <c r="H50" s="438"/>
      <c r="I50" s="438"/>
      <c r="J50" s="438"/>
      <c r="K50" s="439"/>
    </row>
    <row r="51" spans="1:11" ht="19.5" x14ac:dyDescent="0.35">
      <c r="A51" s="443">
        <v>41257</v>
      </c>
      <c r="B51" s="444"/>
      <c r="C51" s="444"/>
      <c r="D51" s="444"/>
      <c r="E51" s="445"/>
      <c r="F51" s="154"/>
      <c r="G51" s="443">
        <f>A51+7</f>
        <v>41264</v>
      </c>
      <c r="H51" s="444"/>
      <c r="I51" s="444"/>
      <c r="J51" s="444"/>
      <c r="K51" s="445"/>
    </row>
    <row r="52" spans="1:11" ht="19.5" x14ac:dyDescent="0.3">
      <c r="A52" s="431" t="s">
        <v>588</v>
      </c>
      <c r="B52" s="432"/>
      <c r="C52" s="432"/>
      <c r="D52" s="432"/>
      <c r="E52" s="433"/>
      <c r="G52" s="431" t="s">
        <v>600</v>
      </c>
      <c r="H52" s="432"/>
      <c r="I52" s="432"/>
      <c r="J52" s="432"/>
      <c r="K52" s="433"/>
    </row>
    <row r="53" spans="1:11" ht="19.5" x14ac:dyDescent="0.3">
      <c r="A53" s="431" t="s">
        <v>589</v>
      </c>
      <c r="B53" s="432"/>
      <c r="C53" s="432"/>
      <c r="D53" s="432"/>
      <c r="E53" s="433"/>
      <c r="G53" s="431" t="s">
        <v>601</v>
      </c>
      <c r="H53" s="432"/>
      <c r="I53" s="432"/>
      <c r="J53" s="432"/>
      <c r="K53" s="433"/>
    </row>
    <row r="54" spans="1:11" ht="19.5" x14ac:dyDescent="0.3">
      <c r="A54" s="431" t="s">
        <v>590</v>
      </c>
      <c r="B54" s="432"/>
      <c r="C54" s="432"/>
      <c r="D54" s="432"/>
      <c r="E54" s="433"/>
      <c r="G54" s="431" t="s">
        <v>602</v>
      </c>
      <c r="H54" s="432"/>
      <c r="I54" s="432"/>
      <c r="J54" s="432"/>
      <c r="K54" s="433"/>
    </row>
    <row r="55" spans="1:11" ht="19.5" x14ac:dyDescent="0.3">
      <c r="A55" s="431" t="s">
        <v>591</v>
      </c>
      <c r="B55" s="432"/>
      <c r="C55" s="432"/>
      <c r="D55" s="432"/>
      <c r="E55" s="433"/>
      <c r="G55" s="431" t="s">
        <v>603</v>
      </c>
      <c r="H55" s="432"/>
      <c r="I55" s="432"/>
      <c r="J55" s="432"/>
      <c r="K55" s="433"/>
    </row>
    <row r="56" spans="1:11" ht="19.5" x14ac:dyDescent="0.3">
      <c r="A56" s="431" t="s">
        <v>592</v>
      </c>
      <c r="B56" s="432"/>
      <c r="C56" s="432"/>
      <c r="D56" s="432"/>
      <c r="E56" s="433"/>
      <c r="G56" s="431" t="s">
        <v>604</v>
      </c>
      <c r="H56" s="432"/>
      <c r="I56" s="432"/>
      <c r="J56" s="432"/>
      <c r="K56" s="433"/>
    </row>
    <row r="57" spans="1:11" ht="19.5" x14ac:dyDescent="0.3">
      <c r="A57" s="431" t="s">
        <v>593</v>
      </c>
      <c r="B57" s="432"/>
      <c r="C57" s="432"/>
      <c r="D57" s="432"/>
      <c r="E57" s="433"/>
      <c r="G57" s="431" t="s">
        <v>605</v>
      </c>
      <c r="H57" s="432"/>
      <c r="I57" s="432"/>
      <c r="J57" s="432"/>
      <c r="K57" s="433"/>
    </row>
    <row r="58" spans="1:11" ht="19.5" x14ac:dyDescent="0.3">
      <c r="A58" s="434" t="s">
        <v>594</v>
      </c>
      <c r="B58" s="435"/>
      <c r="C58" s="435"/>
      <c r="D58" s="435"/>
      <c r="E58" s="436"/>
      <c r="G58" s="434" t="s">
        <v>606</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9" orientation="portrait" r:id="rId1"/>
  <headerFooter>
    <oddHeader>&amp;C&amp;"Calibri,Bold"&amp;16Men's Friday Pro League&amp;"Arial,Regular"&amp;10
&amp;"Calibri,Regular"&amp;12December 7, 2012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46" workbookViewId="0">
      <selection activeCell="A52" sqref="A52:E58"/>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8"/>
  </cols>
  <sheetData>
    <row r="1" spans="1:11" s="308" customFormat="1" ht="17.25" customHeight="1" x14ac:dyDescent="0.4">
      <c r="A1" s="199" t="s">
        <v>208</v>
      </c>
      <c r="B1" s="200"/>
      <c r="C1" s="200"/>
      <c r="D1" s="200"/>
      <c r="E1" s="201"/>
      <c r="F1" s="202"/>
      <c r="G1" s="199" t="s">
        <v>206</v>
      </c>
      <c r="H1" s="203"/>
      <c r="I1" s="203"/>
      <c r="J1" s="203"/>
      <c r="K1" s="201"/>
    </row>
    <row r="2" spans="1:11" ht="17.25" customHeight="1" x14ac:dyDescent="0.2">
      <c r="A2" s="155" t="s">
        <v>443</v>
      </c>
      <c r="B2" s="156">
        <v>154</v>
      </c>
      <c r="C2" s="156">
        <v>128</v>
      </c>
      <c r="D2" s="156">
        <v>126</v>
      </c>
      <c r="E2" s="164">
        <f t="shared" ref="E2:E7" si="0">SUM(B2:D2)</f>
        <v>408</v>
      </c>
      <c r="F2" s="157"/>
      <c r="G2" s="155" t="s">
        <v>430</v>
      </c>
      <c r="H2" s="156">
        <v>112</v>
      </c>
      <c r="I2" s="156">
        <v>109</v>
      </c>
      <c r="J2" s="156">
        <v>95</v>
      </c>
      <c r="K2" s="161">
        <f t="shared" ref="K2:K7" si="1">SUM(H2:J2)</f>
        <v>316</v>
      </c>
    </row>
    <row r="3" spans="1:11" ht="17.25" customHeight="1" x14ac:dyDescent="0.2">
      <c r="A3" s="155" t="s">
        <v>446</v>
      </c>
      <c r="B3" s="156">
        <v>107</v>
      </c>
      <c r="C3" s="156">
        <v>103</v>
      </c>
      <c r="D3" s="156">
        <v>119</v>
      </c>
      <c r="E3" s="164">
        <f t="shared" si="0"/>
        <v>329</v>
      </c>
      <c r="F3" s="157"/>
      <c r="G3" s="155" t="s">
        <v>431</v>
      </c>
      <c r="H3" s="156">
        <v>119</v>
      </c>
      <c r="I3" s="156">
        <v>110</v>
      </c>
      <c r="J3" s="156">
        <v>121</v>
      </c>
      <c r="K3" s="161">
        <f t="shared" si="1"/>
        <v>350</v>
      </c>
    </row>
    <row r="4" spans="1:11" ht="17.25" customHeight="1" x14ac:dyDescent="0.2">
      <c r="A4" s="155" t="s">
        <v>609</v>
      </c>
      <c r="B4" s="156">
        <v>126</v>
      </c>
      <c r="C4" s="156">
        <v>138</v>
      </c>
      <c r="D4" s="156">
        <v>99</v>
      </c>
      <c r="E4" s="164">
        <f t="shared" si="0"/>
        <v>363</v>
      </c>
      <c r="F4" s="157"/>
      <c r="G4" s="155" t="s">
        <v>523</v>
      </c>
      <c r="H4" s="156">
        <v>132</v>
      </c>
      <c r="I4" s="156">
        <v>126</v>
      </c>
      <c r="J4" s="156">
        <v>169</v>
      </c>
      <c r="K4" s="161">
        <f t="shared" si="1"/>
        <v>427</v>
      </c>
    </row>
    <row r="5" spans="1:11" ht="17.25" customHeight="1" x14ac:dyDescent="0.2">
      <c r="A5" s="155" t="s">
        <v>468</v>
      </c>
      <c r="B5" s="156">
        <v>135</v>
      </c>
      <c r="C5" s="156">
        <v>114</v>
      </c>
      <c r="D5" s="156">
        <v>104</v>
      </c>
      <c r="E5" s="164">
        <f t="shared" si="0"/>
        <v>353</v>
      </c>
      <c r="F5" s="157"/>
      <c r="G5" s="155" t="s">
        <v>453</v>
      </c>
      <c r="H5" s="156">
        <v>106</v>
      </c>
      <c r="I5" s="156">
        <v>117</v>
      </c>
      <c r="J5" s="156">
        <v>126</v>
      </c>
      <c r="K5" s="161">
        <f t="shared" si="1"/>
        <v>349</v>
      </c>
    </row>
    <row r="6" spans="1:11" ht="17.25" customHeight="1" x14ac:dyDescent="0.2">
      <c r="A6" s="155" t="s">
        <v>447</v>
      </c>
      <c r="B6" s="156">
        <v>127</v>
      </c>
      <c r="C6" s="156">
        <v>104</v>
      </c>
      <c r="D6" s="156">
        <v>136</v>
      </c>
      <c r="E6" s="164">
        <f t="shared" si="0"/>
        <v>367</v>
      </c>
      <c r="F6" s="157"/>
      <c r="G6" s="155" t="s">
        <v>432</v>
      </c>
      <c r="H6" s="156">
        <v>112</v>
      </c>
      <c r="I6" s="156">
        <v>136</v>
      </c>
      <c r="J6" s="156">
        <v>109</v>
      </c>
      <c r="K6" s="161">
        <f t="shared" si="1"/>
        <v>357</v>
      </c>
    </row>
    <row r="7" spans="1:11" ht="17.25" customHeight="1" x14ac:dyDescent="0.2">
      <c r="A7" s="159" t="s">
        <v>412</v>
      </c>
      <c r="B7" s="207">
        <f>SUM(B2:B6)</f>
        <v>649</v>
      </c>
      <c r="C7" s="160">
        <f>SUM(C2:C6)</f>
        <v>587</v>
      </c>
      <c r="D7" s="160">
        <f>SUM(D2:D6)</f>
        <v>584</v>
      </c>
      <c r="E7" s="206">
        <f t="shared" si="0"/>
        <v>1820</v>
      </c>
      <c r="F7" s="162"/>
      <c r="G7" s="159" t="s">
        <v>412</v>
      </c>
      <c r="H7" s="161">
        <f>SUM(H2:H6)</f>
        <v>581</v>
      </c>
      <c r="I7" s="206">
        <f>SUM(I2:I6)</f>
        <v>598</v>
      </c>
      <c r="J7" s="206">
        <f>SUM(J2:J6)</f>
        <v>620</v>
      </c>
      <c r="K7" s="161">
        <f t="shared" si="1"/>
        <v>1799</v>
      </c>
    </row>
    <row r="8" spans="1:11" s="308" customFormat="1" ht="17.25" customHeight="1" x14ac:dyDescent="0.4">
      <c r="A8" s="199" t="s">
        <v>207</v>
      </c>
      <c r="B8" s="200"/>
      <c r="C8" s="200"/>
      <c r="D8" s="200"/>
      <c r="E8" s="201"/>
      <c r="F8" s="202"/>
      <c r="G8" s="199" t="s">
        <v>204</v>
      </c>
      <c r="H8" s="203"/>
      <c r="I8" s="203"/>
      <c r="J8" s="203"/>
      <c r="K8" s="201"/>
    </row>
    <row r="9" spans="1:11" ht="17.25" customHeight="1" x14ac:dyDescent="0.2">
      <c r="A9" s="155" t="s">
        <v>496</v>
      </c>
      <c r="B9" s="156">
        <v>104</v>
      </c>
      <c r="C9" s="156">
        <v>124</v>
      </c>
      <c r="D9" s="156">
        <v>120</v>
      </c>
      <c r="E9" s="164">
        <f t="shared" ref="E9:E14" si="2">SUM(B9:D9)</f>
        <v>348</v>
      </c>
      <c r="F9" s="157"/>
      <c r="G9" s="155" t="s">
        <v>437</v>
      </c>
      <c r="H9" s="156">
        <v>106</v>
      </c>
      <c r="I9" s="156">
        <v>128</v>
      </c>
      <c r="J9" s="156">
        <v>122</v>
      </c>
      <c r="K9" s="161">
        <f t="shared" ref="K9:K14" si="3">SUM(H9:J9)</f>
        <v>356</v>
      </c>
    </row>
    <row r="10" spans="1:11" ht="17.25" customHeight="1" x14ac:dyDescent="0.2">
      <c r="A10" s="155" t="s">
        <v>417</v>
      </c>
      <c r="B10" s="156">
        <v>120</v>
      </c>
      <c r="C10" s="156">
        <v>118</v>
      </c>
      <c r="D10" s="156">
        <v>153</v>
      </c>
      <c r="E10" s="164">
        <f t="shared" si="2"/>
        <v>391</v>
      </c>
      <c r="F10" s="157"/>
      <c r="G10" s="155" t="s">
        <v>435</v>
      </c>
      <c r="H10" s="156">
        <v>117</v>
      </c>
      <c r="I10" s="156">
        <v>105</v>
      </c>
      <c r="J10" s="156">
        <v>140</v>
      </c>
      <c r="K10" s="161">
        <f t="shared" si="3"/>
        <v>362</v>
      </c>
    </row>
    <row r="11" spans="1:11" ht="17.25" customHeight="1" x14ac:dyDescent="0.2">
      <c r="A11" s="155" t="s">
        <v>415</v>
      </c>
      <c r="B11" s="156">
        <v>130</v>
      </c>
      <c r="C11" s="156">
        <v>131</v>
      </c>
      <c r="D11" s="156">
        <v>132</v>
      </c>
      <c r="E11" s="164">
        <f t="shared" si="2"/>
        <v>393</v>
      </c>
      <c r="F11" s="157"/>
      <c r="G11" s="155" t="s">
        <v>434</v>
      </c>
      <c r="H11" s="156">
        <v>124</v>
      </c>
      <c r="I11" s="156">
        <v>119</v>
      </c>
      <c r="J11" s="156">
        <v>141</v>
      </c>
      <c r="K11" s="161">
        <f t="shared" si="3"/>
        <v>384</v>
      </c>
    </row>
    <row r="12" spans="1:11" ht="17.25" customHeight="1" x14ac:dyDescent="0.2">
      <c r="A12" s="155" t="s">
        <v>413</v>
      </c>
      <c r="B12" s="156">
        <v>110</v>
      </c>
      <c r="C12" s="156">
        <v>123</v>
      </c>
      <c r="D12" s="156">
        <v>99</v>
      </c>
      <c r="E12" s="164">
        <f t="shared" si="2"/>
        <v>332</v>
      </c>
      <c r="F12" s="157"/>
      <c r="G12" s="155" t="s">
        <v>433</v>
      </c>
      <c r="H12" s="156">
        <v>126</v>
      </c>
      <c r="I12" s="156">
        <v>119</v>
      </c>
      <c r="J12" s="156">
        <v>124</v>
      </c>
      <c r="K12" s="161">
        <f t="shared" si="3"/>
        <v>369</v>
      </c>
    </row>
    <row r="13" spans="1:11" ht="17.25" customHeight="1" x14ac:dyDescent="0.2">
      <c r="A13" s="155" t="s">
        <v>450</v>
      </c>
      <c r="B13" s="156">
        <v>109</v>
      </c>
      <c r="C13" s="156">
        <v>143</v>
      </c>
      <c r="D13" s="156">
        <v>132</v>
      </c>
      <c r="E13" s="164">
        <f t="shared" si="2"/>
        <v>384</v>
      </c>
      <c r="F13" s="157"/>
      <c r="G13" s="155" t="s">
        <v>436</v>
      </c>
      <c r="H13" s="156">
        <v>137</v>
      </c>
      <c r="I13" s="156">
        <v>145</v>
      </c>
      <c r="J13" s="156">
        <v>130</v>
      </c>
      <c r="K13" s="161">
        <f t="shared" si="3"/>
        <v>412</v>
      </c>
    </row>
    <row r="14" spans="1:11" ht="17.25" customHeight="1" x14ac:dyDescent="0.2">
      <c r="A14" s="159" t="s">
        <v>379</v>
      </c>
      <c r="B14" s="160">
        <f>SUM(B9:B13)</f>
        <v>573</v>
      </c>
      <c r="C14" s="207">
        <f>SUM(C9:C13)</f>
        <v>639</v>
      </c>
      <c r="D14" s="160">
        <f>SUM(D9:D13)</f>
        <v>636</v>
      </c>
      <c r="E14" s="161">
        <f t="shared" si="2"/>
        <v>1848</v>
      </c>
      <c r="F14" s="162"/>
      <c r="G14" s="159" t="s">
        <v>378</v>
      </c>
      <c r="H14" s="206">
        <f>SUM(H9:H13)</f>
        <v>610</v>
      </c>
      <c r="I14" s="161">
        <f>SUM(I9:I13)</f>
        <v>616</v>
      </c>
      <c r="J14" s="206">
        <f>SUM(J9:J13)</f>
        <v>657</v>
      </c>
      <c r="K14" s="206">
        <f t="shared" si="3"/>
        <v>1883</v>
      </c>
    </row>
    <row r="15" spans="1:11" s="308" customFormat="1" ht="17.25" customHeight="1" x14ac:dyDescent="0.4">
      <c r="A15" s="199" t="s">
        <v>231</v>
      </c>
      <c r="B15" s="200"/>
      <c r="C15" s="200"/>
      <c r="D15" s="200"/>
      <c r="E15" s="201"/>
      <c r="F15" s="202"/>
      <c r="G15" s="199" t="s">
        <v>202</v>
      </c>
      <c r="H15" s="203"/>
      <c r="I15" s="203"/>
      <c r="J15" s="203"/>
      <c r="K15" s="201"/>
    </row>
    <row r="16" spans="1:11" ht="17.25" customHeight="1" x14ac:dyDescent="0.2">
      <c r="A16" s="155" t="s">
        <v>562</v>
      </c>
      <c r="B16" s="156">
        <v>121</v>
      </c>
      <c r="C16" s="156">
        <v>123</v>
      </c>
      <c r="D16" s="156">
        <v>110</v>
      </c>
      <c r="E16" s="164">
        <f t="shared" ref="E16:E21" si="4">SUM(B16:D16)</f>
        <v>354</v>
      </c>
      <c r="F16" s="157"/>
      <c r="G16" s="155" t="s">
        <v>373</v>
      </c>
      <c r="H16" s="156">
        <v>134</v>
      </c>
      <c r="I16" s="156">
        <v>125</v>
      </c>
      <c r="J16" s="156">
        <v>138</v>
      </c>
      <c r="K16" s="161">
        <f t="shared" ref="K16:K21" si="5">SUM(H16:J16)</f>
        <v>397</v>
      </c>
    </row>
    <row r="17" spans="1:11" ht="17.25" customHeight="1" x14ac:dyDescent="0.2">
      <c r="A17" s="155" t="s">
        <v>392</v>
      </c>
      <c r="B17" s="156">
        <v>99</v>
      </c>
      <c r="C17" s="156">
        <v>111</v>
      </c>
      <c r="D17" s="156">
        <v>114</v>
      </c>
      <c r="E17" s="164">
        <f t="shared" si="4"/>
        <v>324</v>
      </c>
      <c r="F17" s="157"/>
      <c r="G17" s="155" t="s">
        <v>374</v>
      </c>
      <c r="H17" s="156">
        <v>110</v>
      </c>
      <c r="I17" s="156">
        <v>116</v>
      </c>
      <c r="J17" s="156">
        <v>111</v>
      </c>
      <c r="K17" s="161">
        <f t="shared" si="5"/>
        <v>337</v>
      </c>
    </row>
    <row r="18" spans="1:11" ht="17.25" customHeight="1" x14ac:dyDescent="0.2">
      <c r="A18" s="155" t="s">
        <v>394</v>
      </c>
      <c r="B18" s="156">
        <v>132</v>
      </c>
      <c r="C18" s="156">
        <v>121</v>
      </c>
      <c r="D18" s="156">
        <v>128</v>
      </c>
      <c r="E18" s="164">
        <f t="shared" si="4"/>
        <v>381</v>
      </c>
      <c r="F18" s="157"/>
      <c r="G18" s="155" t="s">
        <v>375</v>
      </c>
      <c r="H18" s="156">
        <v>165</v>
      </c>
      <c r="I18" s="156">
        <v>97</v>
      </c>
      <c r="J18" s="156">
        <v>112</v>
      </c>
      <c r="K18" s="161">
        <f t="shared" si="5"/>
        <v>374</v>
      </c>
    </row>
    <row r="19" spans="1:11" ht="17.25" customHeight="1" x14ac:dyDescent="0.2">
      <c r="A19" s="155" t="s">
        <v>391</v>
      </c>
      <c r="B19" s="156">
        <v>114</v>
      </c>
      <c r="C19" s="156">
        <v>118</v>
      </c>
      <c r="D19" s="156">
        <v>130</v>
      </c>
      <c r="E19" s="164">
        <f t="shared" si="4"/>
        <v>362</v>
      </c>
      <c r="F19" s="157"/>
      <c r="G19" s="155" t="s">
        <v>376</v>
      </c>
      <c r="H19" s="156">
        <v>160</v>
      </c>
      <c r="I19" s="156">
        <v>128</v>
      </c>
      <c r="J19" s="156">
        <v>136</v>
      </c>
      <c r="K19" s="161">
        <f t="shared" si="5"/>
        <v>424</v>
      </c>
    </row>
    <row r="20" spans="1:11" ht="17.25" customHeight="1" x14ac:dyDescent="0.2">
      <c r="A20" s="155" t="s">
        <v>390</v>
      </c>
      <c r="B20" s="156">
        <v>134</v>
      </c>
      <c r="C20" s="156">
        <v>119</v>
      </c>
      <c r="D20" s="156">
        <v>97</v>
      </c>
      <c r="E20" s="164">
        <f t="shared" si="4"/>
        <v>350</v>
      </c>
      <c r="F20" s="157"/>
      <c r="G20" s="155" t="s">
        <v>377</v>
      </c>
      <c r="H20" s="156">
        <v>144</v>
      </c>
      <c r="I20" s="156">
        <v>128</v>
      </c>
      <c r="J20" s="156">
        <v>148</v>
      </c>
      <c r="K20" s="161">
        <f t="shared" si="5"/>
        <v>420</v>
      </c>
    </row>
    <row r="21" spans="1:11" ht="17.25" customHeight="1" x14ac:dyDescent="0.2">
      <c r="A21" s="159" t="s">
        <v>401</v>
      </c>
      <c r="B21" s="160">
        <f>SUM(B16:B20)</f>
        <v>600</v>
      </c>
      <c r="C21" s="160">
        <f>SUM(C16:C20)</f>
        <v>592</v>
      </c>
      <c r="D21" s="160">
        <f>SUM(D16:D20)</f>
        <v>579</v>
      </c>
      <c r="E21" s="161">
        <f t="shared" si="4"/>
        <v>1771</v>
      </c>
      <c r="F21" s="162"/>
      <c r="G21" s="159" t="s">
        <v>400</v>
      </c>
      <c r="H21" s="206">
        <f>SUM(H16:H20)</f>
        <v>713</v>
      </c>
      <c r="I21" s="206">
        <f>SUM(I16:I20)</f>
        <v>594</v>
      </c>
      <c r="J21" s="206">
        <f>SUM(J16:J20)</f>
        <v>645</v>
      </c>
      <c r="K21" s="206">
        <f t="shared" si="5"/>
        <v>1952</v>
      </c>
    </row>
    <row r="22" spans="1:11" s="308" customFormat="1" ht="17.25" customHeight="1" x14ac:dyDescent="0.4">
      <c r="A22" s="205" t="s">
        <v>230</v>
      </c>
      <c r="B22" s="203"/>
      <c r="C22" s="203"/>
      <c r="D22" s="203"/>
      <c r="E22" s="201"/>
      <c r="F22" s="202"/>
      <c r="G22" s="205" t="s">
        <v>198</v>
      </c>
      <c r="H22" s="203"/>
      <c r="I22" s="203"/>
      <c r="J22" s="203"/>
      <c r="K22" s="201"/>
    </row>
    <row r="23" spans="1:11" ht="17.25" customHeight="1" x14ac:dyDescent="0.2">
      <c r="A23" s="155" t="s">
        <v>384</v>
      </c>
      <c r="B23" s="156">
        <v>133</v>
      </c>
      <c r="C23" s="156">
        <v>103</v>
      </c>
      <c r="D23" s="156">
        <v>118</v>
      </c>
      <c r="E23" s="161">
        <f t="shared" ref="E23:E28" si="6">SUM(B23:D23)</f>
        <v>354</v>
      </c>
      <c r="F23" s="157"/>
      <c r="G23" s="155" t="s">
        <v>405</v>
      </c>
      <c r="H23" s="156">
        <v>104</v>
      </c>
      <c r="I23" s="156">
        <v>108</v>
      </c>
      <c r="J23" s="156">
        <v>103</v>
      </c>
      <c r="K23" s="161">
        <f t="shared" ref="K23:K28" si="7">SUM(H23:J23)</f>
        <v>315</v>
      </c>
    </row>
    <row r="24" spans="1:11" ht="17.25" customHeight="1" x14ac:dyDescent="0.2">
      <c r="A24" s="155" t="s">
        <v>381</v>
      </c>
      <c r="B24" s="156">
        <v>135</v>
      </c>
      <c r="C24" s="156">
        <v>102</v>
      </c>
      <c r="D24" s="156">
        <v>115</v>
      </c>
      <c r="E24" s="161">
        <f t="shared" si="6"/>
        <v>352</v>
      </c>
      <c r="F24" s="157"/>
      <c r="G24" s="155" t="s">
        <v>402</v>
      </c>
      <c r="H24" s="156">
        <v>99</v>
      </c>
      <c r="I24" s="156">
        <v>106</v>
      </c>
      <c r="J24" s="156">
        <v>92</v>
      </c>
      <c r="K24" s="161">
        <f t="shared" si="7"/>
        <v>297</v>
      </c>
    </row>
    <row r="25" spans="1:11" ht="17.25" customHeight="1" x14ac:dyDescent="0.2">
      <c r="A25" s="155" t="s">
        <v>448</v>
      </c>
      <c r="B25" s="156">
        <v>132</v>
      </c>
      <c r="C25" s="156">
        <v>124</v>
      </c>
      <c r="D25" s="156">
        <v>113</v>
      </c>
      <c r="E25" s="161">
        <f t="shared" si="6"/>
        <v>369</v>
      </c>
      <c r="F25" s="157"/>
      <c r="G25" s="155" t="s">
        <v>406</v>
      </c>
      <c r="H25" s="156">
        <v>117</v>
      </c>
      <c r="I25" s="156">
        <v>127</v>
      </c>
      <c r="J25" s="156">
        <v>111</v>
      </c>
      <c r="K25" s="161">
        <f t="shared" si="7"/>
        <v>355</v>
      </c>
    </row>
    <row r="26" spans="1:11" ht="17.25" customHeight="1" x14ac:dyDescent="0.2">
      <c r="A26" s="155" t="s">
        <v>382</v>
      </c>
      <c r="B26" s="156">
        <v>127</v>
      </c>
      <c r="C26" s="156">
        <v>141</v>
      </c>
      <c r="D26" s="156">
        <v>123</v>
      </c>
      <c r="E26" s="161">
        <f t="shared" si="6"/>
        <v>391</v>
      </c>
      <c r="F26" s="157"/>
      <c r="G26" s="155" t="s">
        <v>403</v>
      </c>
      <c r="H26" s="156">
        <v>90</v>
      </c>
      <c r="I26" s="156">
        <v>115</v>
      </c>
      <c r="J26" s="156">
        <v>139</v>
      </c>
      <c r="K26" s="161">
        <f t="shared" si="7"/>
        <v>344</v>
      </c>
    </row>
    <row r="27" spans="1:11" ht="17.25" customHeight="1" x14ac:dyDescent="0.2">
      <c r="A27" s="155" t="s">
        <v>383</v>
      </c>
      <c r="B27" s="156">
        <v>105</v>
      </c>
      <c r="C27" s="156">
        <v>110</v>
      </c>
      <c r="D27" s="156">
        <v>96</v>
      </c>
      <c r="E27" s="161">
        <f t="shared" si="6"/>
        <v>311</v>
      </c>
      <c r="F27" s="157"/>
      <c r="G27" s="155" t="s">
        <v>404</v>
      </c>
      <c r="H27" s="156">
        <v>108</v>
      </c>
      <c r="I27" s="156">
        <v>123</v>
      </c>
      <c r="J27" s="156">
        <v>99</v>
      </c>
      <c r="K27" s="161">
        <f t="shared" si="7"/>
        <v>330</v>
      </c>
    </row>
    <row r="28" spans="1:11" ht="17.25" customHeight="1" x14ac:dyDescent="0.2">
      <c r="A28" s="159" t="s">
        <v>400</v>
      </c>
      <c r="B28" s="206">
        <f>SUM(B23:B27)</f>
        <v>632</v>
      </c>
      <c r="C28" s="206">
        <f>SUM(C23:C27)</f>
        <v>580</v>
      </c>
      <c r="D28" s="206">
        <f>SUM(D23:D27)</f>
        <v>565</v>
      </c>
      <c r="E28" s="206">
        <f t="shared" si="6"/>
        <v>1777</v>
      </c>
      <c r="F28" s="162"/>
      <c r="G28" s="159" t="s">
        <v>401</v>
      </c>
      <c r="H28" s="161">
        <f>SUM(H23:H27)</f>
        <v>518</v>
      </c>
      <c r="I28" s="161">
        <f>SUM(I23:I27)</f>
        <v>579</v>
      </c>
      <c r="J28" s="161">
        <f>SUM(J23:J27)</f>
        <v>544</v>
      </c>
      <c r="K28" s="161">
        <f t="shared" si="7"/>
        <v>1641</v>
      </c>
    </row>
    <row r="29" spans="1:11" s="308" customFormat="1" ht="17.25" customHeight="1" x14ac:dyDescent="0.4">
      <c r="A29" s="205" t="s">
        <v>201</v>
      </c>
      <c r="B29" s="203"/>
      <c r="C29" s="203"/>
      <c r="D29" s="203"/>
      <c r="E29" s="201"/>
      <c r="F29" s="202"/>
      <c r="G29" s="205" t="s">
        <v>203</v>
      </c>
      <c r="H29" s="203"/>
      <c r="I29" s="203"/>
      <c r="J29" s="203"/>
      <c r="K29" s="201"/>
    </row>
    <row r="30" spans="1:11" ht="17.25" customHeight="1" x14ac:dyDescent="0.2">
      <c r="A30" s="155" t="s">
        <v>395</v>
      </c>
      <c r="B30" s="156">
        <v>121</v>
      </c>
      <c r="C30" s="156">
        <v>150</v>
      </c>
      <c r="D30" s="156">
        <v>99</v>
      </c>
      <c r="E30" s="161">
        <f t="shared" ref="E30:E35" si="8">SUM(B30:D30)</f>
        <v>370</v>
      </c>
      <c r="F30" s="157"/>
      <c r="G30" s="155" t="s">
        <v>420</v>
      </c>
      <c r="H30" s="156">
        <v>121</v>
      </c>
      <c r="I30" s="156">
        <v>119</v>
      </c>
      <c r="J30" s="156">
        <v>105</v>
      </c>
      <c r="K30" s="161">
        <f t="shared" ref="K30:K35" si="9">SUM(H30:J30)</f>
        <v>345</v>
      </c>
    </row>
    <row r="31" spans="1:11" ht="17.25" customHeight="1" x14ac:dyDescent="0.2">
      <c r="A31" s="155" t="s">
        <v>396</v>
      </c>
      <c r="B31" s="156">
        <v>115</v>
      </c>
      <c r="C31" s="156">
        <v>111</v>
      </c>
      <c r="D31" s="156">
        <v>119</v>
      </c>
      <c r="E31" s="161">
        <f t="shared" si="8"/>
        <v>345</v>
      </c>
      <c r="F31" s="157"/>
      <c r="G31" s="155" t="s">
        <v>419</v>
      </c>
      <c r="H31" s="156">
        <v>135</v>
      </c>
      <c r="I31" s="156">
        <v>119</v>
      </c>
      <c r="J31" s="156">
        <v>156</v>
      </c>
      <c r="K31" s="161">
        <f t="shared" si="9"/>
        <v>410</v>
      </c>
    </row>
    <row r="32" spans="1:11" ht="17.25" customHeight="1" x14ac:dyDescent="0.2">
      <c r="A32" s="155" t="s">
        <v>449</v>
      </c>
      <c r="B32" s="156">
        <v>131</v>
      </c>
      <c r="C32" s="156">
        <v>107</v>
      </c>
      <c r="D32" s="156">
        <v>128</v>
      </c>
      <c r="E32" s="161">
        <f t="shared" si="8"/>
        <v>366</v>
      </c>
      <c r="F32" s="157"/>
      <c r="G32" s="155" t="s">
        <v>418</v>
      </c>
      <c r="H32" s="156">
        <v>136</v>
      </c>
      <c r="I32" s="156">
        <v>105</v>
      </c>
      <c r="J32" s="156">
        <v>150</v>
      </c>
      <c r="K32" s="161">
        <f t="shared" si="9"/>
        <v>391</v>
      </c>
    </row>
    <row r="33" spans="1:11" ht="17.25" customHeight="1" x14ac:dyDescent="0.2">
      <c r="A33" s="155" t="s">
        <v>398</v>
      </c>
      <c r="B33" s="156">
        <v>113</v>
      </c>
      <c r="C33" s="156">
        <v>118</v>
      </c>
      <c r="D33" s="156">
        <v>120</v>
      </c>
      <c r="E33" s="161">
        <f t="shared" si="8"/>
        <v>351</v>
      </c>
      <c r="F33" s="157"/>
      <c r="G33" s="155" t="s">
        <v>421</v>
      </c>
      <c r="H33" s="156">
        <v>119</v>
      </c>
      <c r="I33" s="156">
        <v>125</v>
      </c>
      <c r="J33" s="156">
        <v>146</v>
      </c>
      <c r="K33" s="161">
        <f t="shared" si="9"/>
        <v>390</v>
      </c>
    </row>
    <row r="34" spans="1:11" ht="17.25" customHeight="1" x14ac:dyDescent="0.2">
      <c r="A34" s="155" t="s">
        <v>399</v>
      </c>
      <c r="B34" s="156">
        <v>136</v>
      </c>
      <c r="C34" s="156">
        <v>143</v>
      </c>
      <c r="D34" s="156">
        <v>117</v>
      </c>
      <c r="E34" s="161">
        <f t="shared" si="8"/>
        <v>396</v>
      </c>
      <c r="F34" s="157"/>
      <c r="G34" s="155" t="s">
        <v>422</v>
      </c>
      <c r="H34" s="156">
        <v>108</v>
      </c>
      <c r="I34" s="156">
        <v>127</v>
      </c>
      <c r="J34" s="156">
        <v>135</v>
      </c>
      <c r="K34" s="161">
        <f t="shared" si="9"/>
        <v>370</v>
      </c>
    </row>
    <row r="35" spans="1:11" ht="17.25" customHeight="1" x14ac:dyDescent="0.2">
      <c r="A35" s="159" t="s">
        <v>379</v>
      </c>
      <c r="B35" s="161">
        <f>SUM(B30:B34)</f>
        <v>616</v>
      </c>
      <c r="C35" s="206">
        <f>SUM(C30:C34)</f>
        <v>629</v>
      </c>
      <c r="D35" s="161">
        <f>SUM(D30:D34)</f>
        <v>583</v>
      </c>
      <c r="E35" s="161">
        <f t="shared" si="8"/>
        <v>1828</v>
      </c>
      <c r="F35" s="162"/>
      <c r="G35" s="159" t="s">
        <v>378</v>
      </c>
      <c r="H35" s="206">
        <f>SUM(H30:H34)</f>
        <v>619</v>
      </c>
      <c r="I35" s="161">
        <f>SUM(I30:I34)</f>
        <v>595</v>
      </c>
      <c r="J35" s="206">
        <f>SUM(J30:J34)</f>
        <v>692</v>
      </c>
      <c r="K35" s="206">
        <f t="shared" si="9"/>
        <v>1906</v>
      </c>
    </row>
    <row r="36" spans="1:11" s="308" customFormat="1" ht="17.25" customHeight="1" x14ac:dyDescent="0.4">
      <c r="A36" s="205" t="s">
        <v>205</v>
      </c>
      <c r="B36" s="203"/>
      <c r="C36" s="203"/>
      <c r="D36" s="203"/>
      <c r="E36" s="201"/>
      <c r="F36" s="202"/>
      <c r="G36" s="205" t="s">
        <v>199</v>
      </c>
      <c r="H36" s="203"/>
      <c r="I36" s="203"/>
      <c r="J36" s="203"/>
      <c r="K36" s="201"/>
    </row>
    <row r="37" spans="1:11" ht="17.25" customHeight="1" x14ac:dyDescent="0.2">
      <c r="A37" s="155" t="s">
        <v>423</v>
      </c>
      <c r="B37" s="156">
        <v>111</v>
      </c>
      <c r="C37" s="156">
        <v>129</v>
      </c>
      <c r="D37" s="156">
        <v>105</v>
      </c>
      <c r="E37" s="161">
        <f t="shared" ref="E37:E42" si="10">SUM(B37:D37)</f>
        <v>345</v>
      </c>
      <c r="F37" s="157"/>
      <c r="G37" s="155" t="s">
        <v>440</v>
      </c>
      <c r="H37" s="156">
        <v>106</v>
      </c>
      <c r="I37" s="156">
        <v>133</v>
      </c>
      <c r="J37" s="156">
        <v>95</v>
      </c>
      <c r="K37" s="161">
        <f t="shared" ref="K37:K42" si="11">SUM(H37:J37)</f>
        <v>334</v>
      </c>
    </row>
    <row r="38" spans="1:11" ht="17.25" customHeight="1" x14ac:dyDescent="0.2">
      <c r="A38" s="155" t="s">
        <v>451</v>
      </c>
      <c r="B38" s="156">
        <v>137</v>
      </c>
      <c r="C38" s="156">
        <v>120</v>
      </c>
      <c r="D38" s="156">
        <v>104</v>
      </c>
      <c r="E38" s="161">
        <f t="shared" si="10"/>
        <v>361</v>
      </c>
      <c r="F38" s="157"/>
      <c r="G38" s="155" t="s">
        <v>438</v>
      </c>
      <c r="H38" s="156">
        <v>127</v>
      </c>
      <c r="I38" s="156">
        <v>106</v>
      </c>
      <c r="J38" s="156">
        <v>122</v>
      </c>
      <c r="K38" s="161">
        <f t="shared" si="11"/>
        <v>355</v>
      </c>
    </row>
    <row r="39" spans="1:11" ht="17.25" customHeight="1" x14ac:dyDescent="0.2">
      <c r="A39" s="155" t="s">
        <v>459</v>
      </c>
      <c r="B39" s="156">
        <v>147</v>
      </c>
      <c r="C39" s="156">
        <v>89</v>
      </c>
      <c r="D39" s="156">
        <v>117</v>
      </c>
      <c r="E39" s="161">
        <f t="shared" si="10"/>
        <v>353</v>
      </c>
      <c r="F39" s="157"/>
      <c r="G39" s="155" t="s">
        <v>439</v>
      </c>
      <c r="H39" s="156">
        <v>100</v>
      </c>
      <c r="I39" s="156">
        <v>115</v>
      </c>
      <c r="J39" s="156">
        <v>113</v>
      </c>
      <c r="K39" s="161">
        <f t="shared" si="11"/>
        <v>328</v>
      </c>
    </row>
    <row r="40" spans="1:11" ht="17.25" customHeight="1" x14ac:dyDescent="0.2">
      <c r="A40" s="155" t="s">
        <v>427</v>
      </c>
      <c r="B40" s="156">
        <v>126</v>
      </c>
      <c r="C40" s="156">
        <v>104</v>
      </c>
      <c r="D40" s="156">
        <v>102</v>
      </c>
      <c r="E40" s="161">
        <f t="shared" si="10"/>
        <v>332</v>
      </c>
      <c r="F40" s="157"/>
      <c r="G40" s="155" t="s">
        <v>442</v>
      </c>
      <c r="H40" s="156">
        <v>141</v>
      </c>
      <c r="I40" s="156">
        <v>120</v>
      </c>
      <c r="J40" s="156">
        <v>116</v>
      </c>
      <c r="K40" s="161">
        <f t="shared" si="11"/>
        <v>377</v>
      </c>
    </row>
    <row r="41" spans="1:11" ht="17.25" customHeight="1" x14ac:dyDescent="0.2">
      <c r="A41" s="155" t="s">
        <v>426</v>
      </c>
      <c r="B41" s="156">
        <v>116</v>
      </c>
      <c r="C41" s="156">
        <v>112</v>
      </c>
      <c r="D41" s="156">
        <v>125</v>
      </c>
      <c r="E41" s="161">
        <f t="shared" si="10"/>
        <v>353</v>
      </c>
      <c r="F41" s="157"/>
      <c r="G41" s="155" t="s">
        <v>441</v>
      </c>
      <c r="H41" s="156">
        <v>115</v>
      </c>
      <c r="I41" s="156">
        <v>108</v>
      </c>
      <c r="J41" s="156">
        <v>117</v>
      </c>
      <c r="K41" s="161">
        <f t="shared" si="11"/>
        <v>340</v>
      </c>
    </row>
    <row r="42" spans="1:11" ht="17.25" customHeight="1" x14ac:dyDescent="0.2">
      <c r="A42" s="159" t="s">
        <v>412</v>
      </c>
      <c r="B42" s="206">
        <f>SUM(B37:B41)</f>
        <v>637</v>
      </c>
      <c r="C42" s="161">
        <f>SUM(C37:C41)</f>
        <v>554</v>
      </c>
      <c r="D42" s="161">
        <f>SUM(D37:D41)</f>
        <v>553</v>
      </c>
      <c r="E42" s="206">
        <f t="shared" si="10"/>
        <v>1744</v>
      </c>
      <c r="F42" s="162"/>
      <c r="G42" s="159" t="s">
        <v>412</v>
      </c>
      <c r="H42" s="161">
        <f>SUM(H37:H41)</f>
        <v>589</v>
      </c>
      <c r="I42" s="206">
        <f>SUM(I37:I41)</f>
        <v>582</v>
      </c>
      <c r="J42" s="206">
        <f>SUM(J37:J41)</f>
        <v>563</v>
      </c>
      <c r="K42" s="161">
        <f t="shared" si="11"/>
        <v>1734</v>
      </c>
    </row>
    <row r="43" spans="1:11" s="308" customFormat="1" ht="17.25" customHeight="1" x14ac:dyDescent="0.4">
      <c r="A43" s="205" t="s">
        <v>200</v>
      </c>
      <c r="B43" s="203"/>
      <c r="C43" s="203"/>
      <c r="D43" s="203"/>
      <c r="E43" s="201"/>
      <c r="F43" s="202"/>
      <c r="G43" s="205" t="s">
        <v>209</v>
      </c>
      <c r="H43" s="203"/>
      <c r="I43" s="203"/>
      <c r="J43" s="203"/>
      <c r="K43" s="201"/>
    </row>
    <row r="44" spans="1:11" ht="17.25" customHeight="1" x14ac:dyDescent="0.2">
      <c r="A44" s="155" t="s">
        <v>407</v>
      </c>
      <c r="B44" s="156">
        <v>132</v>
      </c>
      <c r="C44" s="156">
        <v>131</v>
      </c>
      <c r="D44" s="156">
        <v>122</v>
      </c>
      <c r="E44" s="161">
        <f t="shared" ref="E44:E49" si="12">SUM(B44:D44)</f>
        <v>385</v>
      </c>
      <c r="F44" s="157"/>
      <c r="G44" s="155" t="s">
        <v>387</v>
      </c>
      <c r="H44" s="156">
        <v>101</v>
      </c>
      <c r="I44" s="156">
        <v>116</v>
      </c>
      <c r="J44" s="156">
        <v>111</v>
      </c>
      <c r="K44" s="161">
        <f>SUM(H44:J44)</f>
        <v>328</v>
      </c>
    </row>
    <row r="45" spans="1:11" ht="17.25" customHeight="1" x14ac:dyDescent="0.2">
      <c r="A45" s="155" t="s">
        <v>408</v>
      </c>
      <c r="B45" s="156">
        <v>108</v>
      </c>
      <c r="C45" s="156">
        <v>183</v>
      </c>
      <c r="D45" s="156">
        <v>134</v>
      </c>
      <c r="E45" s="161">
        <f t="shared" si="12"/>
        <v>425</v>
      </c>
      <c r="F45" s="157"/>
      <c r="G45" s="155" t="s">
        <v>386</v>
      </c>
      <c r="H45" s="156">
        <v>108</v>
      </c>
      <c r="I45" s="156">
        <v>124</v>
      </c>
      <c r="J45" s="156">
        <v>123</v>
      </c>
      <c r="K45" s="161">
        <f>SUM(H45:J45)</f>
        <v>355</v>
      </c>
    </row>
    <row r="46" spans="1:11" ht="17.25" customHeight="1" x14ac:dyDescent="0.2">
      <c r="A46" s="155" t="s">
        <v>409</v>
      </c>
      <c r="B46" s="156">
        <v>150</v>
      </c>
      <c r="C46" s="156">
        <v>137</v>
      </c>
      <c r="D46" s="156">
        <v>142</v>
      </c>
      <c r="E46" s="161">
        <f t="shared" si="12"/>
        <v>429</v>
      </c>
      <c r="F46" s="157"/>
      <c r="G46" s="155" t="s">
        <v>389</v>
      </c>
      <c r="H46" s="156">
        <v>113</v>
      </c>
      <c r="I46" s="156">
        <v>136</v>
      </c>
      <c r="J46" s="156">
        <v>120</v>
      </c>
      <c r="K46" s="161">
        <f>SUM(H46:J46)</f>
        <v>369</v>
      </c>
    </row>
    <row r="47" spans="1:11" ht="17.25" customHeight="1" x14ac:dyDescent="0.2">
      <c r="A47" s="155" t="s">
        <v>410</v>
      </c>
      <c r="B47" s="156">
        <v>131</v>
      </c>
      <c r="C47" s="156">
        <v>107</v>
      </c>
      <c r="D47" s="156">
        <v>149</v>
      </c>
      <c r="E47" s="161">
        <f t="shared" si="12"/>
        <v>387</v>
      </c>
      <c r="F47" s="157"/>
      <c r="G47" s="155" t="s">
        <v>385</v>
      </c>
      <c r="H47" s="156">
        <v>128</v>
      </c>
      <c r="I47" s="156">
        <v>98</v>
      </c>
      <c r="J47" s="156">
        <v>113</v>
      </c>
      <c r="K47" s="161">
        <f>SUM(H47:J47)</f>
        <v>339</v>
      </c>
    </row>
    <row r="48" spans="1:11" ht="17.25" customHeight="1" x14ac:dyDescent="0.2">
      <c r="A48" s="155" t="s">
        <v>411</v>
      </c>
      <c r="B48" s="156">
        <v>148</v>
      </c>
      <c r="C48" s="156">
        <v>108</v>
      </c>
      <c r="D48" s="156">
        <v>101</v>
      </c>
      <c r="E48" s="161">
        <f t="shared" si="12"/>
        <v>357</v>
      </c>
      <c r="F48" s="157"/>
      <c r="G48" s="155" t="s">
        <v>388</v>
      </c>
      <c r="H48" s="156">
        <v>120</v>
      </c>
      <c r="I48" s="156">
        <v>130</v>
      </c>
      <c r="J48" s="156">
        <v>105</v>
      </c>
      <c r="K48" s="161">
        <f>SUM(H48:J48)</f>
        <v>355</v>
      </c>
    </row>
    <row r="49" spans="1:11" ht="17.25" customHeight="1" x14ac:dyDescent="0.2">
      <c r="A49" s="159" t="s">
        <v>400</v>
      </c>
      <c r="B49" s="206">
        <f>SUM(B44:B48)</f>
        <v>669</v>
      </c>
      <c r="C49" s="206">
        <f>SUM(C44:C48)</f>
        <v>666</v>
      </c>
      <c r="D49" s="206">
        <f>SUM(D44:D48)</f>
        <v>648</v>
      </c>
      <c r="E49" s="206">
        <f t="shared" si="12"/>
        <v>1983</v>
      </c>
      <c r="F49" s="162"/>
      <c r="G49" s="159" t="s">
        <v>401</v>
      </c>
      <c r="H49" s="161">
        <f>SUM(H44:H48)</f>
        <v>570</v>
      </c>
      <c r="I49" s="161">
        <f>SUM(I44:I48)</f>
        <v>604</v>
      </c>
      <c r="J49" s="161">
        <f>SUM(J44:J48)</f>
        <v>572</v>
      </c>
      <c r="K49" s="161">
        <f>SUM(K44:K48)</f>
        <v>1746</v>
      </c>
    </row>
    <row r="50" spans="1:11" ht="19.5" x14ac:dyDescent="0.35">
      <c r="A50" s="437" t="s">
        <v>22</v>
      </c>
      <c r="B50" s="438"/>
      <c r="C50" s="438"/>
      <c r="D50" s="438"/>
      <c r="E50" s="439"/>
      <c r="F50" s="154" t="s">
        <v>455</v>
      </c>
      <c r="G50" s="437" t="s">
        <v>23</v>
      </c>
      <c r="H50" s="438"/>
      <c r="I50" s="438"/>
      <c r="J50" s="438"/>
      <c r="K50" s="439"/>
    </row>
    <row r="51" spans="1:11" ht="19.5" x14ac:dyDescent="0.35">
      <c r="A51" s="443">
        <v>41264</v>
      </c>
      <c r="B51" s="444"/>
      <c r="C51" s="444"/>
      <c r="D51" s="444"/>
      <c r="E51" s="445"/>
      <c r="F51" s="154"/>
      <c r="G51" s="443">
        <f>A51+7</f>
        <v>41271</v>
      </c>
      <c r="H51" s="444"/>
      <c r="I51" s="444"/>
      <c r="J51" s="444"/>
      <c r="K51" s="445"/>
    </row>
    <row r="52" spans="1:11" ht="19.5" x14ac:dyDescent="0.3">
      <c r="A52" s="431" t="s">
        <v>600</v>
      </c>
      <c r="B52" s="432"/>
      <c r="C52" s="432"/>
      <c r="D52" s="432"/>
      <c r="E52" s="433"/>
      <c r="G52" s="431" t="s">
        <v>610</v>
      </c>
      <c r="H52" s="432"/>
      <c r="I52" s="432"/>
      <c r="J52" s="432"/>
      <c r="K52" s="433"/>
    </row>
    <row r="53" spans="1:11" ht="19.5" x14ac:dyDescent="0.3">
      <c r="A53" s="431" t="s">
        <v>601</v>
      </c>
      <c r="B53" s="432"/>
      <c r="C53" s="432"/>
      <c r="D53" s="432"/>
      <c r="E53" s="433"/>
      <c r="G53" s="431" t="s">
        <v>611</v>
      </c>
      <c r="H53" s="432"/>
      <c r="I53" s="432"/>
      <c r="J53" s="432"/>
      <c r="K53" s="433"/>
    </row>
    <row r="54" spans="1:11" ht="19.5" x14ac:dyDescent="0.3">
      <c r="A54" s="431" t="s">
        <v>602</v>
      </c>
      <c r="B54" s="432"/>
      <c r="C54" s="432"/>
      <c r="D54" s="432"/>
      <c r="E54" s="433"/>
      <c r="G54" s="431" t="s">
        <v>612</v>
      </c>
      <c r="H54" s="432"/>
      <c r="I54" s="432"/>
      <c r="J54" s="432"/>
      <c r="K54" s="433"/>
    </row>
    <row r="55" spans="1:11" ht="19.5" x14ac:dyDescent="0.3">
      <c r="A55" s="431" t="s">
        <v>603</v>
      </c>
      <c r="B55" s="432"/>
      <c r="C55" s="432"/>
      <c r="D55" s="432"/>
      <c r="E55" s="433"/>
      <c r="G55" s="431" t="s">
        <v>613</v>
      </c>
      <c r="H55" s="432"/>
      <c r="I55" s="432"/>
      <c r="J55" s="432"/>
      <c r="K55" s="433"/>
    </row>
    <row r="56" spans="1:11" ht="19.5" x14ac:dyDescent="0.3">
      <c r="A56" s="431" t="s">
        <v>604</v>
      </c>
      <c r="B56" s="432"/>
      <c r="C56" s="432"/>
      <c r="D56" s="432"/>
      <c r="E56" s="433"/>
      <c r="G56" s="431" t="s">
        <v>614</v>
      </c>
      <c r="H56" s="432"/>
      <c r="I56" s="432"/>
      <c r="J56" s="432"/>
      <c r="K56" s="433"/>
    </row>
    <row r="57" spans="1:11" ht="19.5" x14ac:dyDescent="0.3">
      <c r="A57" s="431" t="s">
        <v>605</v>
      </c>
      <c r="B57" s="432"/>
      <c r="C57" s="432"/>
      <c r="D57" s="432"/>
      <c r="E57" s="433"/>
      <c r="G57" s="431" t="s">
        <v>615</v>
      </c>
      <c r="H57" s="432"/>
      <c r="I57" s="432"/>
      <c r="J57" s="432"/>
      <c r="K57" s="433"/>
    </row>
    <row r="58" spans="1:11" ht="19.5" x14ac:dyDescent="0.3">
      <c r="A58" s="434" t="s">
        <v>606</v>
      </c>
      <c r="B58" s="435"/>
      <c r="C58" s="435"/>
      <c r="D58" s="435"/>
      <c r="E58" s="436"/>
      <c r="G58" s="434" t="s">
        <v>616</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9" orientation="portrait" r:id="rId1"/>
  <headerFooter>
    <oddHeader>&amp;C&amp;"Calibri,Bold"&amp;16Men's Friday Pro League&amp;"Arial,Regular"&amp;10
&amp;"Calibri,Regular"&amp;12December 14, 2012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Z71"/>
  <sheetViews>
    <sheetView showGridLines="0" zoomScale="115" zoomScaleNormal="115" workbookViewId="0">
      <selection activeCell="A72" sqref="A72"/>
    </sheetView>
  </sheetViews>
  <sheetFormatPr defaultRowHeight="12.75" x14ac:dyDescent="0.2"/>
  <cols>
    <col min="1" max="1" width="13.42578125" style="68" customWidth="1"/>
    <col min="2" max="2" width="12.5703125" style="5" bestFit="1" customWidth="1"/>
    <col min="3" max="3" width="3.85546875" style="5" bestFit="1" customWidth="1"/>
    <col min="4" max="16" width="4" style="5" hidden="1" customWidth="1"/>
    <col min="17" max="30" width="4" style="5" customWidth="1"/>
    <col min="31" max="42" width="4" style="5" hidden="1" customWidth="1"/>
    <col min="43" max="43" width="4.5703125" style="5" customWidth="1"/>
    <col min="44" max="44" width="4.5703125" style="5" bestFit="1" customWidth="1"/>
    <col min="45" max="45" width="4.42578125" style="5" bestFit="1" customWidth="1"/>
    <col min="46" max="46" width="5.28515625" style="5" bestFit="1" customWidth="1"/>
    <col min="47" max="47" width="3.140625" style="5" bestFit="1" customWidth="1"/>
    <col min="48" max="48" width="3.28515625" style="5" bestFit="1" customWidth="1"/>
    <col min="49" max="49" width="3.5703125" style="6" bestFit="1" customWidth="1"/>
    <col min="50" max="50" width="6.7109375" style="5" bestFit="1" customWidth="1"/>
    <col min="51" max="51" width="2.28515625" style="7" customWidth="1"/>
    <col min="52" max="52" width="17.140625" style="7" bestFit="1" customWidth="1"/>
    <col min="53" max="16384" width="9.140625" style="7"/>
  </cols>
  <sheetData>
    <row r="1" spans="1:52" s="42" customFormat="1" ht="11.25" x14ac:dyDescent="0.2">
      <c r="A1" s="43" t="s">
        <v>121</v>
      </c>
      <c r="B1" s="44" t="s">
        <v>122</v>
      </c>
      <c r="C1" s="44" t="s">
        <v>115</v>
      </c>
      <c r="D1" s="169">
        <v>1</v>
      </c>
      <c r="E1" s="169">
        <v>2</v>
      </c>
      <c r="F1" s="169">
        <v>3</v>
      </c>
      <c r="G1" s="169">
        <v>4</v>
      </c>
      <c r="H1" s="169">
        <v>5</v>
      </c>
      <c r="I1" s="169">
        <v>6</v>
      </c>
      <c r="J1" s="169">
        <v>7</v>
      </c>
      <c r="K1" s="169">
        <v>8</v>
      </c>
      <c r="L1" s="169">
        <v>9</v>
      </c>
      <c r="M1" s="169">
        <v>10</v>
      </c>
      <c r="N1" s="169">
        <v>11</v>
      </c>
      <c r="O1" s="169">
        <v>12</v>
      </c>
      <c r="P1" s="169">
        <v>13</v>
      </c>
      <c r="Q1" s="310">
        <v>14</v>
      </c>
      <c r="R1" s="310">
        <v>15</v>
      </c>
      <c r="S1" s="310">
        <v>16</v>
      </c>
      <c r="T1" s="310">
        <v>17</v>
      </c>
      <c r="U1" s="310">
        <v>18</v>
      </c>
      <c r="V1" s="310">
        <v>19</v>
      </c>
      <c r="W1" s="310">
        <v>20</v>
      </c>
      <c r="X1" s="310">
        <v>21</v>
      </c>
      <c r="Y1" s="310">
        <v>22</v>
      </c>
      <c r="Z1" s="310">
        <v>23</v>
      </c>
      <c r="AA1" s="310">
        <v>24</v>
      </c>
      <c r="AB1" s="310">
        <v>25</v>
      </c>
      <c r="AC1" s="310">
        <v>26</v>
      </c>
      <c r="AD1" s="406">
        <v>27</v>
      </c>
      <c r="AE1" s="406">
        <v>28</v>
      </c>
      <c r="AF1" s="406">
        <v>29</v>
      </c>
      <c r="AG1" s="406">
        <v>30</v>
      </c>
      <c r="AH1" s="406">
        <v>31</v>
      </c>
      <c r="AI1" s="406">
        <v>32</v>
      </c>
      <c r="AJ1" s="406">
        <v>33</v>
      </c>
      <c r="AK1" s="406">
        <v>34</v>
      </c>
      <c r="AL1" s="406">
        <v>35</v>
      </c>
      <c r="AM1" s="406">
        <v>36</v>
      </c>
      <c r="AN1" s="406">
        <v>37</v>
      </c>
      <c r="AO1" s="406">
        <v>38</v>
      </c>
      <c r="AP1" s="406">
        <v>39</v>
      </c>
      <c r="AQ1" s="44"/>
      <c r="AR1" s="44" t="s">
        <v>116</v>
      </c>
      <c r="AS1" s="44"/>
      <c r="AT1" s="44"/>
      <c r="AU1" s="52"/>
      <c r="AV1" s="44"/>
      <c r="AW1" s="45"/>
      <c r="AX1" s="44" t="s">
        <v>117</v>
      </c>
    </row>
    <row r="2" spans="1:52" s="33" customFormat="1" ht="12" customHeight="1" x14ac:dyDescent="0.2">
      <c r="A2" s="67" t="s">
        <v>389</v>
      </c>
      <c r="B2" s="34" t="s">
        <v>209</v>
      </c>
      <c r="C2" s="34">
        <v>15</v>
      </c>
      <c r="D2" s="170">
        <v>406</v>
      </c>
      <c r="E2" s="170" t="s">
        <v>452</v>
      </c>
      <c r="F2" s="170">
        <v>372</v>
      </c>
      <c r="G2" s="170" t="s">
        <v>452</v>
      </c>
      <c r="H2" s="170" t="s">
        <v>452</v>
      </c>
      <c r="I2" s="170">
        <v>375</v>
      </c>
      <c r="J2" s="170">
        <v>397</v>
      </c>
      <c r="K2" s="170" t="s">
        <v>452</v>
      </c>
      <c r="L2" s="170">
        <v>394</v>
      </c>
      <c r="M2" s="170" t="s">
        <v>452</v>
      </c>
      <c r="N2" s="170">
        <v>378</v>
      </c>
      <c r="O2" s="170" t="s">
        <v>452</v>
      </c>
      <c r="P2" s="170" t="s">
        <v>452</v>
      </c>
      <c r="Q2" s="313">
        <v>410</v>
      </c>
      <c r="R2" s="311">
        <v>387</v>
      </c>
      <c r="S2" s="311" t="s">
        <v>452</v>
      </c>
      <c r="T2" s="311">
        <v>385</v>
      </c>
      <c r="U2" s="311">
        <v>391</v>
      </c>
      <c r="V2" s="311" t="s">
        <v>452</v>
      </c>
      <c r="W2" s="311" t="s">
        <v>452</v>
      </c>
      <c r="X2" s="311">
        <v>374</v>
      </c>
      <c r="Y2" s="311" t="s">
        <v>452</v>
      </c>
      <c r="Z2" s="311">
        <v>361</v>
      </c>
      <c r="AA2" s="311" t="s">
        <v>452</v>
      </c>
      <c r="AB2" s="311">
        <v>395</v>
      </c>
      <c r="AC2" s="311">
        <v>353</v>
      </c>
      <c r="AD2" s="407">
        <v>376</v>
      </c>
      <c r="AE2" s="407"/>
      <c r="AF2" s="407"/>
      <c r="AG2" s="407"/>
      <c r="AH2" s="407"/>
      <c r="AI2" s="407"/>
      <c r="AJ2" s="407"/>
      <c r="AK2" s="407"/>
      <c r="AL2" s="407"/>
      <c r="AM2" s="407"/>
      <c r="AN2" s="407"/>
      <c r="AO2" s="407"/>
      <c r="AP2" s="407"/>
      <c r="AQ2" s="34"/>
      <c r="AR2" s="34">
        <f t="shared" ref="AR2:AR33" si="0">SUM(D2:AQ2)</f>
        <v>5754</v>
      </c>
      <c r="AS2" s="143">
        <f t="shared" ref="AS2:AS33" si="1">C2*3</f>
        <v>45</v>
      </c>
      <c r="AT2" s="143">
        <v>127</v>
      </c>
      <c r="AU2" s="34">
        <f t="shared" ref="AU2:AU33" si="2">AR2-(AT2*AS2)</f>
        <v>39</v>
      </c>
      <c r="AV2" s="144" t="s">
        <v>43</v>
      </c>
      <c r="AW2" s="145">
        <f t="shared" ref="AW2:AW33" si="3">AS2</f>
        <v>45</v>
      </c>
      <c r="AX2" s="35">
        <f t="shared" ref="AX2:AX33" si="4">AR2/AS2</f>
        <v>127.86666666666666</v>
      </c>
      <c r="AZ2" s="171" t="s">
        <v>127</v>
      </c>
    </row>
    <row r="3" spans="1:52" s="33" customFormat="1" ht="12" customHeight="1" x14ac:dyDescent="0.2">
      <c r="A3" s="66" t="s">
        <v>376</v>
      </c>
      <c r="B3" s="34" t="s">
        <v>202</v>
      </c>
      <c r="C3" s="34">
        <v>15</v>
      </c>
      <c r="D3" s="170">
        <v>350</v>
      </c>
      <c r="E3" s="170" t="s">
        <v>452</v>
      </c>
      <c r="F3" s="170">
        <v>404</v>
      </c>
      <c r="G3" s="170">
        <v>381</v>
      </c>
      <c r="H3" s="170">
        <v>352</v>
      </c>
      <c r="I3" s="170" t="s">
        <v>452</v>
      </c>
      <c r="J3" s="170" t="s">
        <v>452</v>
      </c>
      <c r="K3" s="170">
        <v>436</v>
      </c>
      <c r="L3" s="170" t="s">
        <v>452</v>
      </c>
      <c r="M3" s="170">
        <v>367</v>
      </c>
      <c r="N3" s="170" t="s">
        <v>452</v>
      </c>
      <c r="O3" s="170" t="s">
        <v>452</v>
      </c>
      <c r="P3" s="170">
        <v>422</v>
      </c>
      <c r="Q3" s="313">
        <v>393</v>
      </c>
      <c r="R3" s="311">
        <v>418</v>
      </c>
      <c r="S3" s="311" t="s">
        <v>452</v>
      </c>
      <c r="T3" s="311" t="s">
        <v>452</v>
      </c>
      <c r="U3" s="311" t="s">
        <v>452</v>
      </c>
      <c r="V3" s="311">
        <v>378</v>
      </c>
      <c r="W3" s="311">
        <v>397</v>
      </c>
      <c r="X3" s="311" t="s">
        <v>452</v>
      </c>
      <c r="Y3" s="311">
        <v>352</v>
      </c>
      <c r="Z3" s="311" t="s">
        <v>452</v>
      </c>
      <c r="AA3" s="311">
        <v>322</v>
      </c>
      <c r="AB3" s="311">
        <v>392</v>
      </c>
      <c r="AC3" s="311" t="s">
        <v>452</v>
      </c>
      <c r="AD3" s="407">
        <v>389</v>
      </c>
      <c r="AE3" s="407"/>
      <c r="AF3" s="407"/>
      <c r="AG3" s="407"/>
      <c r="AH3" s="407"/>
      <c r="AI3" s="407"/>
      <c r="AJ3" s="407"/>
      <c r="AK3" s="407"/>
      <c r="AL3" s="407"/>
      <c r="AM3" s="407"/>
      <c r="AN3" s="407"/>
      <c r="AO3" s="407"/>
      <c r="AP3" s="407"/>
      <c r="AQ3" s="34"/>
      <c r="AR3" s="34">
        <f t="shared" si="0"/>
        <v>5753</v>
      </c>
      <c r="AS3" s="143">
        <f t="shared" si="1"/>
        <v>45</v>
      </c>
      <c r="AT3" s="143">
        <v>127</v>
      </c>
      <c r="AU3" s="34">
        <f t="shared" si="2"/>
        <v>38</v>
      </c>
      <c r="AV3" s="144" t="s">
        <v>43</v>
      </c>
      <c r="AW3" s="145">
        <f t="shared" si="3"/>
        <v>45</v>
      </c>
      <c r="AX3" s="35">
        <f t="shared" si="4"/>
        <v>127.84444444444445</v>
      </c>
      <c r="AZ3" s="312" t="s">
        <v>128</v>
      </c>
    </row>
    <row r="4" spans="1:52" s="33" customFormat="1" ht="12" customHeight="1" x14ac:dyDescent="0.2">
      <c r="A4" s="66" t="s">
        <v>441</v>
      </c>
      <c r="B4" s="34" t="s">
        <v>199</v>
      </c>
      <c r="C4" s="34">
        <v>13</v>
      </c>
      <c r="D4" s="170">
        <v>411</v>
      </c>
      <c r="E4" s="170" t="s">
        <v>452</v>
      </c>
      <c r="F4" s="170">
        <v>372</v>
      </c>
      <c r="G4" s="170" t="s">
        <v>452</v>
      </c>
      <c r="H4" s="170">
        <v>411</v>
      </c>
      <c r="I4" s="170">
        <v>421</v>
      </c>
      <c r="J4" s="170" t="s">
        <v>452</v>
      </c>
      <c r="K4" s="170" t="s">
        <v>452</v>
      </c>
      <c r="L4" s="170">
        <v>371</v>
      </c>
      <c r="M4" s="170">
        <v>376</v>
      </c>
      <c r="N4" s="170" t="s">
        <v>452</v>
      </c>
      <c r="O4" s="170" t="s">
        <v>452</v>
      </c>
      <c r="P4" s="170">
        <v>367</v>
      </c>
      <c r="Q4" s="313">
        <v>345</v>
      </c>
      <c r="R4" s="311">
        <v>390</v>
      </c>
      <c r="S4" s="311" t="s">
        <v>452</v>
      </c>
      <c r="T4" s="311" t="s">
        <v>452</v>
      </c>
      <c r="U4" s="311" t="s">
        <v>452</v>
      </c>
      <c r="V4" s="311" t="s">
        <v>452</v>
      </c>
      <c r="W4" s="311" t="s">
        <v>452</v>
      </c>
      <c r="X4" s="311">
        <v>392</v>
      </c>
      <c r="Y4" s="311" t="s">
        <v>452</v>
      </c>
      <c r="Z4" s="311" t="s">
        <v>452</v>
      </c>
      <c r="AA4" s="311">
        <v>386</v>
      </c>
      <c r="AB4" s="311">
        <v>389</v>
      </c>
      <c r="AC4" s="311" t="s">
        <v>452</v>
      </c>
      <c r="AD4" s="407">
        <v>354</v>
      </c>
      <c r="AE4" s="407"/>
      <c r="AF4" s="407"/>
      <c r="AG4" s="407"/>
      <c r="AH4" s="407"/>
      <c r="AI4" s="407"/>
      <c r="AJ4" s="407"/>
      <c r="AK4" s="407"/>
      <c r="AL4" s="407"/>
      <c r="AM4" s="407"/>
      <c r="AN4" s="407"/>
      <c r="AO4" s="407"/>
      <c r="AP4" s="407"/>
      <c r="AQ4" s="34"/>
      <c r="AR4" s="34">
        <f t="shared" si="0"/>
        <v>4985</v>
      </c>
      <c r="AS4" s="143">
        <f t="shared" si="1"/>
        <v>39</v>
      </c>
      <c r="AT4" s="143">
        <v>127</v>
      </c>
      <c r="AU4" s="34">
        <f t="shared" si="2"/>
        <v>32</v>
      </c>
      <c r="AV4" s="144" t="s">
        <v>43</v>
      </c>
      <c r="AW4" s="145">
        <f t="shared" si="3"/>
        <v>39</v>
      </c>
      <c r="AX4" s="35">
        <f t="shared" si="4"/>
        <v>127.82051282051282</v>
      </c>
      <c r="AZ4" s="382" t="s">
        <v>134</v>
      </c>
    </row>
    <row r="5" spans="1:52" s="33" customFormat="1" ht="12" customHeight="1" x14ac:dyDescent="0.2">
      <c r="A5" s="66" t="s">
        <v>399</v>
      </c>
      <c r="B5" s="34" t="s">
        <v>201</v>
      </c>
      <c r="C5" s="34">
        <v>15</v>
      </c>
      <c r="D5" s="170">
        <v>372</v>
      </c>
      <c r="E5" s="170">
        <v>382</v>
      </c>
      <c r="F5" s="170" t="s">
        <v>452</v>
      </c>
      <c r="G5" s="170">
        <v>416</v>
      </c>
      <c r="H5" s="170" t="s">
        <v>452</v>
      </c>
      <c r="I5" s="170">
        <v>432</v>
      </c>
      <c r="J5" s="170" t="s">
        <v>452</v>
      </c>
      <c r="K5" s="170">
        <v>400</v>
      </c>
      <c r="L5" s="170">
        <v>400</v>
      </c>
      <c r="M5" s="170" t="s">
        <v>452</v>
      </c>
      <c r="N5" s="170" t="s">
        <v>452</v>
      </c>
      <c r="O5" s="170">
        <v>356</v>
      </c>
      <c r="P5" s="170" t="s">
        <v>452</v>
      </c>
      <c r="Q5" s="313">
        <v>388</v>
      </c>
      <c r="R5" s="311" t="s">
        <v>452</v>
      </c>
      <c r="S5" s="311">
        <v>396</v>
      </c>
      <c r="T5" s="311" t="s">
        <v>452</v>
      </c>
      <c r="U5" s="311">
        <v>321</v>
      </c>
      <c r="V5" s="311" t="s">
        <v>452</v>
      </c>
      <c r="W5" s="311">
        <v>388</v>
      </c>
      <c r="X5" s="311" t="s">
        <v>452</v>
      </c>
      <c r="Y5" s="311" t="s">
        <v>452</v>
      </c>
      <c r="Z5" s="311">
        <v>366</v>
      </c>
      <c r="AA5" s="311">
        <v>403</v>
      </c>
      <c r="AB5" s="311" t="s">
        <v>452</v>
      </c>
      <c r="AC5" s="311">
        <v>366</v>
      </c>
      <c r="AD5" s="407">
        <v>353</v>
      </c>
      <c r="AE5" s="407"/>
      <c r="AF5" s="407"/>
      <c r="AG5" s="407"/>
      <c r="AH5" s="407"/>
      <c r="AI5" s="407"/>
      <c r="AJ5" s="407"/>
      <c r="AK5" s="407"/>
      <c r="AL5" s="407"/>
      <c r="AM5" s="407"/>
      <c r="AN5" s="407"/>
      <c r="AO5" s="407"/>
      <c r="AP5" s="407"/>
      <c r="AQ5" s="34"/>
      <c r="AR5" s="34">
        <f t="shared" si="0"/>
        <v>5739</v>
      </c>
      <c r="AS5" s="143">
        <f t="shared" si="1"/>
        <v>45</v>
      </c>
      <c r="AT5" s="143">
        <v>127</v>
      </c>
      <c r="AU5" s="34">
        <f t="shared" si="2"/>
        <v>24</v>
      </c>
      <c r="AV5" s="144" t="s">
        <v>43</v>
      </c>
      <c r="AW5" s="145">
        <f t="shared" si="3"/>
        <v>45</v>
      </c>
      <c r="AX5" s="35">
        <f t="shared" si="4"/>
        <v>127.53333333333333</v>
      </c>
      <c r="AZ5" s="381" t="s">
        <v>213</v>
      </c>
    </row>
    <row r="6" spans="1:52" s="33" customFormat="1" ht="12" customHeight="1" x14ac:dyDescent="0.2">
      <c r="A6" s="66" t="s">
        <v>442</v>
      </c>
      <c r="B6" s="34" t="s">
        <v>199</v>
      </c>
      <c r="C6" s="34">
        <v>15</v>
      </c>
      <c r="D6" s="170">
        <v>349</v>
      </c>
      <c r="E6" s="170" t="s">
        <v>452</v>
      </c>
      <c r="F6" s="170">
        <v>395</v>
      </c>
      <c r="G6" s="170" t="s">
        <v>452</v>
      </c>
      <c r="H6" s="170">
        <v>399</v>
      </c>
      <c r="I6" s="170">
        <v>385</v>
      </c>
      <c r="J6" s="170" t="s">
        <v>452</v>
      </c>
      <c r="K6" s="170" t="s">
        <v>452</v>
      </c>
      <c r="L6" s="170">
        <v>372</v>
      </c>
      <c r="M6" s="170">
        <v>367</v>
      </c>
      <c r="N6" s="170" t="s">
        <v>452</v>
      </c>
      <c r="O6" s="170" t="s">
        <v>452</v>
      </c>
      <c r="P6" s="170">
        <v>396</v>
      </c>
      <c r="Q6" s="313">
        <v>364</v>
      </c>
      <c r="R6" s="311">
        <v>411</v>
      </c>
      <c r="S6" s="311" t="s">
        <v>452</v>
      </c>
      <c r="T6" s="311">
        <v>332</v>
      </c>
      <c r="U6" s="311" t="s">
        <v>452</v>
      </c>
      <c r="V6" s="311" t="s">
        <v>452</v>
      </c>
      <c r="W6" s="311">
        <v>412</v>
      </c>
      <c r="X6" s="311">
        <v>368</v>
      </c>
      <c r="Y6" s="311" t="s">
        <v>452</v>
      </c>
      <c r="Z6" s="311" t="s">
        <v>452</v>
      </c>
      <c r="AA6" s="311">
        <v>360</v>
      </c>
      <c r="AB6" s="311">
        <v>359</v>
      </c>
      <c r="AC6" s="311" t="s">
        <v>452</v>
      </c>
      <c r="AD6" s="407">
        <v>420</v>
      </c>
      <c r="AE6" s="407"/>
      <c r="AF6" s="407"/>
      <c r="AG6" s="407"/>
      <c r="AH6" s="407"/>
      <c r="AI6" s="407"/>
      <c r="AJ6" s="407"/>
      <c r="AK6" s="407"/>
      <c r="AL6" s="407"/>
      <c r="AM6" s="407"/>
      <c r="AN6" s="407"/>
      <c r="AO6" s="407"/>
      <c r="AP6" s="407"/>
      <c r="AQ6" s="34"/>
      <c r="AR6" s="34">
        <f t="shared" si="0"/>
        <v>5689</v>
      </c>
      <c r="AS6" s="143">
        <f t="shared" si="1"/>
        <v>45</v>
      </c>
      <c r="AT6" s="143">
        <v>126</v>
      </c>
      <c r="AU6" s="34">
        <f t="shared" si="2"/>
        <v>19</v>
      </c>
      <c r="AV6" s="144" t="s">
        <v>43</v>
      </c>
      <c r="AW6" s="145">
        <f t="shared" si="3"/>
        <v>45</v>
      </c>
      <c r="AX6" s="35">
        <f t="shared" si="4"/>
        <v>126.42222222222222</v>
      </c>
    </row>
    <row r="7" spans="1:52" s="33" customFormat="1" ht="12" customHeight="1" x14ac:dyDescent="0.2">
      <c r="A7" s="66" t="s">
        <v>409</v>
      </c>
      <c r="B7" s="34" t="s">
        <v>200</v>
      </c>
      <c r="C7" s="34">
        <v>15</v>
      </c>
      <c r="D7" s="170" t="s">
        <v>452</v>
      </c>
      <c r="E7" s="170" t="s">
        <v>452</v>
      </c>
      <c r="F7" s="170" t="s">
        <v>452</v>
      </c>
      <c r="G7" s="170">
        <v>376</v>
      </c>
      <c r="H7" s="170" t="s">
        <v>452</v>
      </c>
      <c r="I7" s="170">
        <v>388</v>
      </c>
      <c r="J7" s="170" t="s">
        <v>452</v>
      </c>
      <c r="K7" s="170" t="s">
        <v>452</v>
      </c>
      <c r="L7" s="170">
        <v>352</v>
      </c>
      <c r="M7" s="170">
        <v>400</v>
      </c>
      <c r="N7" s="170" t="s">
        <v>452</v>
      </c>
      <c r="O7" s="170">
        <v>409</v>
      </c>
      <c r="P7" s="170">
        <v>375</v>
      </c>
      <c r="Q7" s="311">
        <v>333</v>
      </c>
      <c r="R7" s="311">
        <v>379</v>
      </c>
      <c r="S7" s="311">
        <v>429</v>
      </c>
      <c r="T7" s="313">
        <v>379</v>
      </c>
      <c r="U7" s="311">
        <v>406</v>
      </c>
      <c r="V7" s="311" t="s">
        <v>452</v>
      </c>
      <c r="W7" s="311">
        <v>387</v>
      </c>
      <c r="X7" s="311">
        <v>371</v>
      </c>
      <c r="Y7" s="311" t="s">
        <v>452</v>
      </c>
      <c r="Z7" s="311" t="s">
        <v>452</v>
      </c>
      <c r="AA7" s="311">
        <v>340</v>
      </c>
      <c r="AB7" s="311" t="s">
        <v>452</v>
      </c>
      <c r="AC7" s="311" t="s">
        <v>452</v>
      </c>
      <c r="AD7" s="407">
        <v>359</v>
      </c>
      <c r="AE7" s="407"/>
      <c r="AF7" s="407"/>
      <c r="AG7" s="407"/>
      <c r="AH7" s="407"/>
      <c r="AI7" s="407"/>
      <c r="AJ7" s="407"/>
      <c r="AK7" s="407"/>
      <c r="AL7" s="407"/>
      <c r="AM7" s="407"/>
      <c r="AN7" s="407"/>
      <c r="AO7" s="407"/>
      <c r="AP7" s="407"/>
      <c r="AQ7" s="34"/>
      <c r="AR7" s="34">
        <f t="shared" si="0"/>
        <v>5683</v>
      </c>
      <c r="AS7" s="143">
        <f t="shared" si="1"/>
        <v>45</v>
      </c>
      <c r="AT7" s="143">
        <v>126</v>
      </c>
      <c r="AU7" s="34">
        <f t="shared" si="2"/>
        <v>13</v>
      </c>
      <c r="AV7" s="144" t="s">
        <v>43</v>
      </c>
      <c r="AW7" s="145">
        <f t="shared" si="3"/>
        <v>45</v>
      </c>
      <c r="AX7" s="35">
        <f t="shared" si="4"/>
        <v>126.28888888888889</v>
      </c>
    </row>
    <row r="8" spans="1:52" s="33" customFormat="1" ht="12" customHeight="1" x14ac:dyDescent="0.2">
      <c r="A8" s="66" t="s">
        <v>430</v>
      </c>
      <c r="B8" s="34" t="s">
        <v>206</v>
      </c>
      <c r="C8" s="34">
        <v>15</v>
      </c>
      <c r="D8" s="170">
        <v>358</v>
      </c>
      <c r="E8" s="170">
        <v>359</v>
      </c>
      <c r="F8" s="170">
        <v>391</v>
      </c>
      <c r="G8" s="170" t="s">
        <v>452</v>
      </c>
      <c r="H8" s="170" t="s">
        <v>452</v>
      </c>
      <c r="I8" s="170">
        <v>380</v>
      </c>
      <c r="J8" s="170" t="s">
        <v>452</v>
      </c>
      <c r="K8" s="170" t="s">
        <v>452</v>
      </c>
      <c r="L8" s="170">
        <v>362</v>
      </c>
      <c r="M8" s="170">
        <v>379</v>
      </c>
      <c r="N8" s="170">
        <v>337</v>
      </c>
      <c r="O8" s="170" t="s">
        <v>452</v>
      </c>
      <c r="P8" s="170" t="s">
        <v>452</v>
      </c>
      <c r="Q8" s="313">
        <v>426</v>
      </c>
      <c r="R8" s="311" t="s">
        <v>452</v>
      </c>
      <c r="S8" s="311" t="s">
        <v>452</v>
      </c>
      <c r="T8" s="311">
        <v>436</v>
      </c>
      <c r="U8" s="311">
        <v>358</v>
      </c>
      <c r="V8" s="311" t="s">
        <v>452</v>
      </c>
      <c r="W8" s="311">
        <v>435</v>
      </c>
      <c r="X8" s="311">
        <v>346</v>
      </c>
      <c r="Y8" s="311" t="s">
        <v>452</v>
      </c>
      <c r="Z8" s="311" t="s">
        <v>452</v>
      </c>
      <c r="AA8" s="311" t="s">
        <v>452</v>
      </c>
      <c r="AB8" s="311">
        <v>334</v>
      </c>
      <c r="AC8" s="311">
        <v>396</v>
      </c>
      <c r="AD8" s="407">
        <v>345</v>
      </c>
      <c r="AE8" s="407"/>
      <c r="AF8" s="407"/>
      <c r="AG8" s="407"/>
      <c r="AH8" s="407"/>
      <c r="AI8" s="407"/>
      <c r="AJ8" s="407"/>
      <c r="AK8" s="407"/>
      <c r="AL8" s="407"/>
      <c r="AM8" s="407"/>
      <c r="AN8" s="407"/>
      <c r="AO8" s="407"/>
      <c r="AP8" s="407"/>
      <c r="AQ8" s="34"/>
      <c r="AR8" s="34">
        <f t="shared" si="0"/>
        <v>5642</v>
      </c>
      <c r="AS8" s="143">
        <f t="shared" si="1"/>
        <v>45</v>
      </c>
      <c r="AT8" s="143">
        <v>125</v>
      </c>
      <c r="AU8" s="34">
        <f t="shared" si="2"/>
        <v>17</v>
      </c>
      <c r="AV8" s="144" t="s">
        <v>43</v>
      </c>
      <c r="AW8" s="145">
        <f t="shared" si="3"/>
        <v>45</v>
      </c>
      <c r="AX8" s="35">
        <f t="shared" si="4"/>
        <v>125.37777777777778</v>
      </c>
    </row>
    <row r="9" spans="1:52" s="33" customFormat="1" ht="12" customHeight="1" x14ac:dyDescent="0.2">
      <c r="A9" s="66" t="s">
        <v>382</v>
      </c>
      <c r="B9" s="34" t="s">
        <v>230</v>
      </c>
      <c r="C9" s="34">
        <v>14</v>
      </c>
      <c r="D9" s="170" t="s">
        <v>452</v>
      </c>
      <c r="E9" s="170">
        <v>338</v>
      </c>
      <c r="F9" s="170" t="s">
        <v>452</v>
      </c>
      <c r="G9" s="170">
        <v>380</v>
      </c>
      <c r="H9" s="170">
        <v>376</v>
      </c>
      <c r="I9" s="170" t="s">
        <v>452</v>
      </c>
      <c r="J9" s="170">
        <v>365</v>
      </c>
      <c r="K9" s="170" t="s">
        <v>452</v>
      </c>
      <c r="L9" s="170" t="s">
        <v>452</v>
      </c>
      <c r="M9" s="170" t="s">
        <v>452</v>
      </c>
      <c r="N9" s="170">
        <v>347</v>
      </c>
      <c r="O9" s="170" t="s">
        <v>452</v>
      </c>
      <c r="P9" s="170">
        <v>384</v>
      </c>
      <c r="Q9" s="311">
        <v>409</v>
      </c>
      <c r="R9" s="313">
        <v>335</v>
      </c>
      <c r="S9" s="311">
        <v>391</v>
      </c>
      <c r="T9" s="311" t="s">
        <v>452</v>
      </c>
      <c r="U9" s="311" t="s">
        <v>452</v>
      </c>
      <c r="V9" s="311">
        <v>341</v>
      </c>
      <c r="W9" s="311" t="s">
        <v>452</v>
      </c>
      <c r="X9" s="311">
        <v>416</v>
      </c>
      <c r="Y9" s="311">
        <v>386</v>
      </c>
      <c r="Z9" s="311">
        <v>428</v>
      </c>
      <c r="AA9" s="311" t="s">
        <v>452</v>
      </c>
      <c r="AB9" s="311">
        <v>363</v>
      </c>
      <c r="AC9" s="311" t="s">
        <v>452</v>
      </c>
      <c r="AD9" s="407" t="s">
        <v>452</v>
      </c>
      <c r="AE9" s="407"/>
      <c r="AF9" s="407"/>
      <c r="AG9" s="407"/>
      <c r="AH9" s="407"/>
      <c r="AI9" s="407"/>
      <c r="AJ9" s="407"/>
      <c r="AK9" s="407"/>
      <c r="AL9" s="407"/>
      <c r="AM9" s="407"/>
      <c r="AN9" s="407"/>
      <c r="AO9" s="407"/>
      <c r="AP9" s="407"/>
      <c r="AQ9" s="34"/>
      <c r="AR9" s="34">
        <f t="shared" si="0"/>
        <v>5259</v>
      </c>
      <c r="AS9" s="143">
        <f t="shared" si="1"/>
        <v>42</v>
      </c>
      <c r="AT9" s="143">
        <v>125</v>
      </c>
      <c r="AU9" s="34">
        <f t="shared" si="2"/>
        <v>9</v>
      </c>
      <c r="AV9" s="144" t="s">
        <v>43</v>
      </c>
      <c r="AW9" s="145">
        <f t="shared" si="3"/>
        <v>42</v>
      </c>
      <c r="AX9" s="35">
        <f t="shared" si="4"/>
        <v>125.21428571428571</v>
      </c>
    </row>
    <row r="10" spans="1:52" s="33" customFormat="1" ht="12" customHeight="1" x14ac:dyDescent="0.2">
      <c r="A10" s="67" t="s">
        <v>377</v>
      </c>
      <c r="B10" s="34" t="s">
        <v>202</v>
      </c>
      <c r="C10" s="34">
        <v>15</v>
      </c>
      <c r="D10" s="170">
        <v>391</v>
      </c>
      <c r="E10" s="170" t="s">
        <v>452</v>
      </c>
      <c r="F10" s="170">
        <v>400</v>
      </c>
      <c r="G10" s="170">
        <v>426</v>
      </c>
      <c r="H10" s="170">
        <v>386</v>
      </c>
      <c r="I10" s="170" t="s">
        <v>452</v>
      </c>
      <c r="J10" s="170" t="s">
        <v>452</v>
      </c>
      <c r="K10" s="170">
        <v>366</v>
      </c>
      <c r="L10" s="170" t="s">
        <v>452</v>
      </c>
      <c r="M10" s="170">
        <v>329</v>
      </c>
      <c r="N10" s="170" t="s">
        <v>452</v>
      </c>
      <c r="O10" s="170" t="s">
        <v>452</v>
      </c>
      <c r="P10" s="170">
        <v>366</v>
      </c>
      <c r="Q10" s="313">
        <v>384</v>
      </c>
      <c r="R10" s="311">
        <v>339</v>
      </c>
      <c r="S10" s="311" t="s">
        <v>452</v>
      </c>
      <c r="T10" s="311" t="s">
        <v>452</v>
      </c>
      <c r="U10" s="311" t="s">
        <v>452</v>
      </c>
      <c r="V10" s="311">
        <v>430</v>
      </c>
      <c r="W10" s="311">
        <v>327</v>
      </c>
      <c r="X10" s="311" t="s">
        <v>452</v>
      </c>
      <c r="Y10" s="311">
        <v>358</v>
      </c>
      <c r="Z10" s="311" t="s">
        <v>452</v>
      </c>
      <c r="AA10" s="311">
        <v>411</v>
      </c>
      <c r="AB10" s="311">
        <v>386</v>
      </c>
      <c r="AC10" s="311" t="s">
        <v>452</v>
      </c>
      <c r="AD10" s="407">
        <v>335</v>
      </c>
      <c r="AE10" s="407"/>
      <c r="AF10" s="407"/>
      <c r="AG10" s="407"/>
      <c r="AH10" s="407"/>
      <c r="AI10" s="407"/>
      <c r="AJ10" s="407"/>
      <c r="AK10" s="407"/>
      <c r="AL10" s="407"/>
      <c r="AM10" s="407"/>
      <c r="AN10" s="407"/>
      <c r="AO10" s="407"/>
      <c r="AP10" s="407"/>
      <c r="AQ10" s="34"/>
      <c r="AR10" s="34">
        <f t="shared" si="0"/>
        <v>5634</v>
      </c>
      <c r="AS10" s="143">
        <f t="shared" si="1"/>
        <v>45</v>
      </c>
      <c r="AT10" s="143">
        <v>125</v>
      </c>
      <c r="AU10" s="34">
        <f t="shared" si="2"/>
        <v>9</v>
      </c>
      <c r="AV10" s="144" t="s">
        <v>43</v>
      </c>
      <c r="AW10" s="145">
        <f t="shared" si="3"/>
        <v>45</v>
      </c>
      <c r="AX10" s="35">
        <f t="shared" si="4"/>
        <v>125.2</v>
      </c>
    </row>
    <row r="11" spans="1:52" s="33" customFormat="1" ht="12" customHeight="1" x14ac:dyDescent="0.2">
      <c r="A11" s="67" t="s">
        <v>396</v>
      </c>
      <c r="B11" s="34" t="s">
        <v>201</v>
      </c>
      <c r="C11" s="34">
        <v>14</v>
      </c>
      <c r="D11" s="170">
        <v>399</v>
      </c>
      <c r="E11" s="170">
        <v>373</v>
      </c>
      <c r="F11" s="170" t="s">
        <v>452</v>
      </c>
      <c r="G11" s="170">
        <v>396</v>
      </c>
      <c r="H11" s="170" t="s">
        <v>452</v>
      </c>
      <c r="I11" s="170">
        <v>357</v>
      </c>
      <c r="J11" s="170" t="s">
        <v>452</v>
      </c>
      <c r="K11" s="170">
        <v>420</v>
      </c>
      <c r="L11" s="170">
        <v>402</v>
      </c>
      <c r="M11" s="170" t="s">
        <v>452</v>
      </c>
      <c r="N11" s="170" t="s">
        <v>452</v>
      </c>
      <c r="O11" s="170">
        <v>378</v>
      </c>
      <c r="P11" s="170" t="s">
        <v>452</v>
      </c>
      <c r="Q11" s="313">
        <v>375</v>
      </c>
      <c r="R11" s="311" t="s">
        <v>452</v>
      </c>
      <c r="S11" s="311">
        <v>345</v>
      </c>
      <c r="T11" s="311" t="s">
        <v>452</v>
      </c>
      <c r="U11" s="311">
        <v>375</v>
      </c>
      <c r="V11" s="311" t="s">
        <v>452</v>
      </c>
      <c r="W11" s="311">
        <v>350</v>
      </c>
      <c r="X11" s="311" t="s">
        <v>452</v>
      </c>
      <c r="Y11" s="311" t="s">
        <v>452</v>
      </c>
      <c r="Z11" s="311">
        <v>378</v>
      </c>
      <c r="AA11" s="311">
        <v>349</v>
      </c>
      <c r="AB11" s="311" t="s">
        <v>452</v>
      </c>
      <c r="AC11" s="311" t="s">
        <v>452</v>
      </c>
      <c r="AD11" s="407">
        <v>352</v>
      </c>
      <c r="AE11" s="407"/>
      <c r="AF11" s="407"/>
      <c r="AG11" s="407"/>
      <c r="AH11" s="407"/>
      <c r="AI11" s="407"/>
      <c r="AJ11" s="407"/>
      <c r="AK11" s="407"/>
      <c r="AL11" s="407"/>
      <c r="AM11" s="407"/>
      <c r="AN11" s="407"/>
      <c r="AO11" s="407"/>
      <c r="AP11" s="407"/>
      <c r="AQ11" s="34"/>
      <c r="AR11" s="34">
        <f t="shared" si="0"/>
        <v>5249</v>
      </c>
      <c r="AS11" s="143">
        <f t="shared" si="1"/>
        <v>42</v>
      </c>
      <c r="AT11" s="143">
        <v>124</v>
      </c>
      <c r="AU11" s="34">
        <f t="shared" si="2"/>
        <v>41</v>
      </c>
      <c r="AV11" s="144" t="s">
        <v>43</v>
      </c>
      <c r="AW11" s="145">
        <f t="shared" si="3"/>
        <v>42</v>
      </c>
      <c r="AX11" s="35">
        <f t="shared" si="4"/>
        <v>124.97619047619048</v>
      </c>
    </row>
    <row r="12" spans="1:52" s="33" customFormat="1" ht="12" customHeight="1" x14ac:dyDescent="0.2">
      <c r="A12" s="67" t="s">
        <v>420</v>
      </c>
      <c r="B12" s="34" t="s">
        <v>203</v>
      </c>
      <c r="C12" s="34">
        <v>15</v>
      </c>
      <c r="D12" s="170">
        <v>360</v>
      </c>
      <c r="E12" s="170" t="s">
        <v>452</v>
      </c>
      <c r="F12" s="170">
        <v>360</v>
      </c>
      <c r="G12" s="170" t="s">
        <v>452</v>
      </c>
      <c r="H12" s="170">
        <v>406</v>
      </c>
      <c r="I12" s="170" t="s">
        <v>452</v>
      </c>
      <c r="J12" s="170">
        <v>375</v>
      </c>
      <c r="K12" s="170">
        <v>374</v>
      </c>
      <c r="L12" s="170" t="s">
        <v>452</v>
      </c>
      <c r="M12" s="170" t="s">
        <v>452</v>
      </c>
      <c r="N12" s="170" t="s">
        <v>452</v>
      </c>
      <c r="O12" s="170">
        <v>337</v>
      </c>
      <c r="P12" s="170">
        <v>337</v>
      </c>
      <c r="Q12" s="313">
        <v>365</v>
      </c>
      <c r="R12" s="311">
        <v>369</v>
      </c>
      <c r="S12" s="311" t="s">
        <v>452</v>
      </c>
      <c r="T12" s="311">
        <v>368</v>
      </c>
      <c r="U12" s="311" t="s">
        <v>452</v>
      </c>
      <c r="V12" s="311">
        <v>444</v>
      </c>
      <c r="W12" s="311" t="s">
        <v>452</v>
      </c>
      <c r="X12" s="311" t="s">
        <v>452</v>
      </c>
      <c r="Y12" s="311">
        <v>416</v>
      </c>
      <c r="Z12" s="311">
        <v>339</v>
      </c>
      <c r="AA12" s="311">
        <v>367</v>
      </c>
      <c r="AB12" s="311" t="s">
        <v>452</v>
      </c>
      <c r="AC12" s="311" t="s">
        <v>452</v>
      </c>
      <c r="AD12" s="407">
        <v>399</v>
      </c>
      <c r="AE12" s="407"/>
      <c r="AF12" s="407"/>
      <c r="AG12" s="407"/>
      <c r="AH12" s="407"/>
      <c r="AI12" s="407"/>
      <c r="AJ12" s="407"/>
      <c r="AK12" s="407"/>
      <c r="AL12" s="407"/>
      <c r="AM12" s="407"/>
      <c r="AN12" s="407"/>
      <c r="AO12" s="407"/>
      <c r="AP12" s="407"/>
      <c r="AQ12" s="34"/>
      <c r="AR12" s="34">
        <f t="shared" si="0"/>
        <v>5616</v>
      </c>
      <c r="AS12" s="143">
        <f t="shared" si="1"/>
        <v>45</v>
      </c>
      <c r="AT12" s="143">
        <v>124</v>
      </c>
      <c r="AU12" s="34">
        <f t="shared" si="2"/>
        <v>36</v>
      </c>
      <c r="AV12" s="144" t="s">
        <v>43</v>
      </c>
      <c r="AW12" s="145">
        <f t="shared" si="3"/>
        <v>45</v>
      </c>
      <c r="AX12" s="35">
        <f t="shared" si="4"/>
        <v>124.8</v>
      </c>
    </row>
    <row r="13" spans="1:52" s="33" customFormat="1" ht="12" customHeight="1" x14ac:dyDescent="0.2">
      <c r="A13" s="67" t="s">
        <v>385</v>
      </c>
      <c r="B13" s="34" t="s">
        <v>209</v>
      </c>
      <c r="C13" s="34">
        <v>15</v>
      </c>
      <c r="D13" s="170">
        <v>458</v>
      </c>
      <c r="E13" s="170" t="s">
        <v>452</v>
      </c>
      <c r="F13" s="170">
        <v>387</v>
      </c>
      <c r="G13" s="170" t="s">
        <v>452</v>
      </c>
      <c r="H13" s="170" t="s">
        <v>452</v>
      </c>
      <c r="I13" s="170">
        <v>382</v>
      </c>
      <c r="J13" s="170">
        <v>359</v>
      </c>
      <c r="K13" s="170" t="s">
        <v>452</v>
      </c>
      <c r="L13" s="170">
        <v>396</v>
      </c>
      <c r="M13" s="170" t="s">
        <v>452</v>
      </c>
      <c r="N13" s="170">
        <v>348</v>
      </c>
      <c r="O13" s="170" t="s">
        <v>452</v>
      </c>
      <c r="P13" s="170" t="s">
        <v>452</v>
      </c>
      <c r="Q13" s="313">
        <v>395</v>
      </c>
      <c r="R13" s="311">
        <v>356</v>
      </c>
      <c r="S13" s="311" t="s">
        <v>452</v>
      </c>
      <c r="T13" s="311">
        <v>356</v>
      </c>
      <c r="U13" s="311">
        <v>331</v>
      </c>
      <c r="V13" s="311" t="s">
        <v>452</v>
      </c>
      <c r="W13" s="311" t="s">
        <v>452</v>
      </c>
      <c r="X13" s="311">
        <v>381</v>
      </c>
      <c r="Y13" s="311" t="s">
        <v>452</v>
      </c>
      <c r="Z13" s="311">
        <v>421</v>
      </c>
      <c r="AA13" s="311" t="s">
        <v>452</v>
      </c>
      <c r="AB13" s="311">
        <v>334</v>
      </c>
      <c r="AC13" s="311">
        <v>327</v>
      </c>
      <c r="AD13" s="407">
        <v>376</v>
      </c>
      <c r="AE13" s="407"/>
      <c r="AF13" s="407"/>
      <c r="AG13" s="407"/>
      <c r="AH13" s="407"/>
      <c r="AI13" s="407"/>
      <c r="AJ13" s="407"/>
      <c r="AK13" s="407"/>
      <c r="AL13" s="407"/>
      <c r="AM13" s="407"/>
      <c r="AN13" s="407"/>
      <c r="AO13" s="407"/>
      <c r="AP13" s="407"/>
      <c r="AQ13" s="34"/>
      <c r="AR13" s="34">
        <f t="shared" si="0"/>
        <v>5607</v>
      </c>
      <c r="AS13" s="143">
        <f t="shared" si="1"/>
        <v>45</v>
      </c>
      <c r="AT13" s="143">
        <v>124</v>
      </c>
      <c r="AU13" s="34">
        <f t="shared" si="2"/>
        <v>27</v>
      </c>
      <c r="AV13" s="144" t="s">
        <v>43</v>
      </c>
      <c r="AW13" s="145">
        <f t="shared" si="3"/>
        <v>45</v>
      </c>
      <c r="AX13" s="35">
        <f t="shared" si="4"/>
        <v>124.6</v>
      </c>
    </row>
    <row r="14" spans="1:52" s="33" customFormat="1" ht="12" customHeight="1" x14ac:dyDescent="0.2">
      <c r="A14" s="66" t="s">
        <v>432</v>
      </c>
      <c r="B14" s="34" t="s">
        <v>206</v>
      </c>
      <c r="C14" s="34">
        <v>15</v>
      </c>
      <c r="D14" s="170">
        <v>392</v>
      </c>
      <c r="E14" s="170">
        <v>364</v>
      </c>
      <c r="F14" s="170">
        <v>404</v>
      </c>
      <c r="G14" s="170" t="s">
        <v>452</v>
      </c>
      <c r="H14" s="170" t="s">
        <v>452</v>
      </c>
      <c r="I14" s="170">
        <v>373</v>
      </c>
      <c r="J14" s="170" t="s">
        <v>452</v>
      </c>
      <c r="K14" s="170" t="s">
        <v>452</v>
      </c>
      <c r="L14" s="170">
        <v>363</v>
      </c>
      <c r="M14" s="170">
        <v>341</v>
      </c>
      <c r="N14" s="170">
        <v>370</v>
      </c>
      <c r="O14" s="170" t="s">
        <v>452</v>
      </c>
      <c r="P14" s="170" t="s">
        <v>452</v>
      </c>
      <c r="Q14" s="313">
        <v>378</v>
      </c>
      <c r="R14" s="311" t="s">
        <v>452</v>
      </c>
      <c r="S14" s="311" t="s">
        <v>452</v>
      </c>
      <c r="T14" s="311">
        <v>373</v>
      </c>
      <c r="U14" s="311">
        <v>369</v>
      </c>
      <c r="V14" s="311" t="s">
        <v>452</v>
      </c>
      <c r="W14" s="311">
        <v>398</v>
      </c>
      <c r="X14" s="311">
        <v>403</v>
      </c>
      <c r="Y14" s="311" t="s">
        <v>452</v>
      </c>
      <c r="Z14" s="311" t="s">
        <v>452</v>
      </c>
      <c r="AA14" s="311" t="s">
        <v>452</v>
      </c>
      <c r="AB14" s="311">
        <v>369</v>
      </c>
      <c r="AC14" s="311">
        <v>348</v>
      </c>
      <c r="AD14" s="407">
        <v>357</v>
      </c>
      <c r="AE14" s="407"/>
      <c r="AF14" s="407"/>
      <c r="AG14" s="407"/>
      <c r="AH14" s="407"/>
      <c r="AI14" s="407"/>
      <c r="AJ14" s="407"/>
      <c r="AK14" s="407"/>
      <c r="AL14" s="407"/>
      <c r="AM14" s="407"/>
      <c r="AN14" s="407"/>
      <c r="AO14" s="407"/>
      <c r="AP14" s="407"/>
      <c r="AQ14" s="34"/>
      <c r="AR14" s="34">
        <f t="shared" si="0"/>
        <v>5602</v>
      </c>
      <c r="AS14" s="143">
        <f t="shared" si="1"/>
        <v>45</v>
      </c>
      <c r="AT14" s="143">
        <v>124</v>
      </c>
      <c r="AU14" s="34">
        <f t="shared" si="2"/>
        <v>22</v>
      </c>
      <c r="AV14" s="144" t="s">
        <v>43</v>
      </c>
      <c r="AW14" s="145">
        <f t="shared" si="3"/>
        <v>45</v>
      </c>
      <c r="AX14" s="35">
        <f t="shared" si="4"/>
        <v>124.48888888888889</v>
      </c>
    </row>
    <row r="15" spans="1:52" s="33" customFormat="1" ht="12" customHeight="1" x14ac:dyDescent="0.2">
      <c r="A15" s="66" t="s">
        <v>438</v>
      </c>
      <c r="B15" s="34" t="s">
        <v>199</v>
      </c>
      <c r="C15" s="34">
        <v>13</v>
      </c>
      <c r="D15" s="170">
        <v>357</v>
      </c>
      <c r="E15" s="170" t="s">
        <v>452</v>
      </c>
      <c r="F15" s="170">
        <v>438</v>
      </c>
      <c r="G15" s="170" t="s">
        <v>452</v>
      </c>
      <c r="H15" s="170">
        <v>418</v>
      </c>
      <c r="I15" s="170">
        <v>340</v>
      </c>
      <c r="J15" s="170" t="s">
        <v>452</v>
      </c>
      <c r="K15" s="170" t="s">
        <v>452</v>
      </c>
      <c r="L15" s="170">
        <v>351</v>
      </c>
      <c r="M15" s="170" t="s">
        <v>452</v>
      </c>
      <c r="N15" s="170" t="s">
        <v>452</v>
      </c>
      <c r="O15" s="170" t="s">
        <v>452</v>
      </c>
      <c r="P15" s="170">
        <v>381</v>
      </c>
      <c r="Q15" s="313" t="s">
        <v>452</v>
      </c>
      <c r="R15" s="311">
        <v>379</v>
      </c>
      <c r="S15" s="311" t="s">
        <v>452</v>
      </c>
      <c r="T15" s="311">
        <v>385</v>
      </c>
      <c r="U15" s="311" t="s">
        <v>452</v>
      </c>
      <c r="V15" s="311" t="s">
        <v>452</v>
      </c>
      <c r="W15" s="311">
        <v>337</v>
      </c>
      <c r="X15" s="311">
        <v>359</v>
      </c>
      <c r="Y15" s="311" t="s">
        <v>452</v>
      </c>
      <c r="Z15" s="311" t="s">
        <v>452</v>
      </c>
      <c r="AA15" s="311">
        <v>333</v>
      </c>
      <c r="AB15" s="311">
        <v>329</v>
      </c>
      <c r="AC15" s="311" t="s">
        <v>452</v>
      </c>
      <c r="AD15" s="407">
        <v>379</v>
      </c>
      <c r="AE15" s="407"/>
      <c r="AF15" s="407"/>
      <c r="AG15" s="407"/>
      <c r="AH15" s="407"/>
      <c r="AI15" s="407"/>
      <c r="AJ15" s="407"/>
      <c r="AK15" s="407"/>
      <c r="AL15" s="407"/>
      <c r="AM15" s="407"/>
      <c r="AN15" s="407"/>
      <c r="AO15" s="407"/>
      <c r="AP15" s="407"/>
      <c r="AQ15" s="34"/>
      <c r="AR15" s="34">
        <f t="shared" si="0"/>
        <v>4786</v>
      </c>
      <c r="AS15" s="143">
        <f t="shared" si="1"/>
        <v>39</v>
      </c>
      <c r="AT15" s="143">
        <v>122</v>
      </c>
      <c r="AU15" s="34">
        <f t="shared" si="2"/>
        <v>28</v>
      </c>
      <c r="AV15" s="144" t="s">
        <v>43</v>
      </c>
      <c r="AW15" s="145">
        <f t="shared" si="3"/>
        <v>39</v>
      </c>
      <c r="AX15" s="35">
        <f t="shared" si="4"/>
        <v>122.71794871794872</v>
      </c>
    </row>
    <row r="16" spans="1:52" s="33" customFormat="1" ht="12" customHeight="1" x14ac:dyDescent="0.2">
      <c r="A16" s="66" t="s">
        <v>431</v>
      </c>
      <c r="B16" s="34" t="s">
        <v>206</v>
      </c>
      <c r="C16" s="34">
        <v>15</v>
      </c>
      <c r="D16" s="170">
        <v>336</v>
      </c>
      <c r="E16" s="170">
        <v>328</v>
      </c>
      <c r="F16" s="170">
        <v>336</v>
      </c>
      <c r="G16" s="170" t="s">
        <v>452</v>
      </c>
      <c r="H16" s="170" t="s">
        <v>452</v>
      </c>
      <c r="I16" s="170">
        <v>424</v>
      </c>
      <c r="J16" s="170" t="s">
        <v>452</v>
      </c>
      <c r="K16" s="170" t="s">
        <v>452</v>
      </c>
      <c r="L16" s="170">
        <v>331</v>
      </c>
      <c r="M16" s="170">
        <v>409</v>
      </c>
      <c r="N16" s="170">
        <v>340</v>
      </c>
      <c r="O16" s="170" t="s">
        <v>452</v>
      </c>
      <c r="P16" s="170" t="s">
        <v>452</v>
      </c>
      <c r="Q16" s="313">
        <v>350</v>
      </c>
      <c r="R16" s="311" t="s">
        <v>452</v>
      </c>
      <c r="S16" s="311" t="s">
        <v>452</v>
      </c>
      <c r="T16" s="311">
        <v>350</v>
      </c>
      <c r="U16" s="311">
        <v>382</v>
      </c>
      <c r="V16" s="311" t="s">
        <v>452</v>
      </c>
      <c r="W16" s="311">
        <v>411</v>
      </c>
      <c r="X16" s="311">
        <v>373</v>
      </c>
      <c r="Y16" s="311" t="s">
        <v>452</v>
      </c>
      <c r="Z16" s="311" t="s">
        <v>452</v>
      </c>
      <c r="AA16" s="311" t="s">
        <v>452</v>
      </c>
      <c r="AB16" s="311">
        <v>377</v>
      </c>
      <c r="AC16" s="311">
        <v>378</v>
      </c>
      <c r="AD16" s="407">
        <v>393</v>
      </c>
      <c r="AE16" s="407"/>
      <c r="AF16" s="407"/>
      <c r="AG16" s="407"/>
      <c r="AH16" s="407"/>
      <c r="AI16" s="407"/>
      <c r="AJ16" s="407"/>
      <c r="AK16" s="407"/>
      <c r="AL16" s="407"/>
      <c r="AM16" s="407"/>
      <c r="AN16" s="407"/>
      <c r="AO16" s="407"/>
      <c r="AP16" s="407"/>
      <c r="AQ16" s="34"/>
      <c r="AR16" s="34">
        <f t="shared" si="0"/>
        <v>5518</v>
      </c>
      <c r="AS16" s="143">
        <f t="shared" si="1"/>
        <v>45</v>
      </c>
      <c r="AT16" s="143">
        <v>122</v>
      </c>
      <c r="AU16" s="34">
        <f t="shared" si="2"/>
        <v>28</v>
      </c>
      <c r="AV16" s="144" t="s">
        <v>43</v>
      </c>
      <c r="AW16" s="145">
        <f t="shared" si="3"/>
        <v>45</v>
      </c>
      <c r="AX16" s="35">
        <f t="shared" si="4"/>
        <v>122.62222222222222</v>
      </c>
    </row>
    <row r="17" spans="1:50" s="33" customFormat="1" ht="12" customHeight="1" x14ac:dyDescent="0.2">
      <c r="A17" s="66" t="s">
        <v>426</v>
      </c>
      <c r="B17" s="34" t="s">
        <v>205</v>
      </c>
      <c r="C17" s="34">
        <v>15</v>
      </c>
      <c r="D17" s="170" t="s">
        <v>452</v>
      </c>
      <c r="E17" s="170">
        <v>378</v>
      </c>
      <c r="F17" s="170" t="s">
        <v>452</v>
      </c>
      <c r="G17" s="170" t="s">
        <v>452</v>
      </c>
      <c r="H17" s="170">
        <v>365</v>
      </c>
      <c r="I17" s="170" t="s">
        <v>452</v>
      </c>
      <c r="J17" s="170">
        <v>383</v>
      </c>
      <c r="K17" s="170" t="s">
        <v>452</v>
      </c>
      <c r="L17" s="170">
        <v>364</v>
      </c>
      <c r="M17" s="170">
        <v>342</v>
      </c>
      <c r="N17" s="170" t="s">
        <v>452</v>
      </c>
      <c r="O17" s="170">
        <v>358</v>
      </c>
      <c r="P17" s="170" t="s">
        <v>452</v>
      </c>
      <c r="Q17" s="311">
        <v>361</v>
      </c>
      <c r="R17" s="313">
        <v>348</v>
      </c>
      <c r="S17" s="311">
        <v>353</v>
      </c>
      <c r="T17" s="311">
        <v>383</v>
      </c>
      <c r="U17" s="311" t="s">
        <v>452</v>
      </c>
      <c r="V17" s="311">
        <v>408</v>
      </c>
      <c r="W17" s="311" t="s">
        <v>452</v>
      </c>
      <c r="X17" s="311">
        <v>377</v>
      </c>
      <c r="Y17" s="311" t="s">
        <v>452</v>
      </c>
      <c r="Z17" s="311" t="s">
        <v>452</v>
      </c>
      <c r="AA17" s="311">
        <v>371</v>
      </c>
      <c r="AB17" s="311" t="s">
        <v>452</v>
      </c>
      <c r="AC17" s="311">
        <v>337</v>
      </c>
      <c r="AD17" s="407">
        <v>371</v>
      </c>
      <c r="AE17" s="407"/>
      <c r="AF17" s="407"/>
      <c r="AG17" s="407"/>
      <c r="AH17" s="407"/>
      <c r="AI17" s="407"/>
      <c r="AJ17" s="407"/>
      <c r="AK17" s="407"/>
      <c r="AL17" s="407"/>
      <c r="AM17" s="407"/>
      <c r="AN17" s="407"/>
      <c r="AO17" s="407"/>
      <c r="AP17" s="407"/>
      <c r="AQ17" s="34"/>
      <c r="AR17" s="34">
        <f t="shared" si="0"/>
        <v>5499</v>
      </c>
      <c r="AS17" s="143">
        <f t="shared" si="1"/>
        <v>45</v>
      </c>
      <c r="AT17" s="143">
        <v>122</v>
      </c>
      <c r="AU17" s="34">
        <f t="shared" si="2"/>
        <v>9</v>
      </c>
      <c r="AV17" s="144" t="s">
        <v>43</v>
      </c>
      <c r="AW17" s="145">
        <f t="shared" si="3"/>
        <v>45</v>
      </c>
      <c r="AX17" s="35">
        <f t="shared" si="4"/>
        <v>122.2</v>
      </c>
    </row>
    <row r="18" spans="1:50" s="33" customFormat="1" ht="12" customHeight="1" x14ac:dyDescent="0.2">
      <c r="A18" s="66" t="s">
        <v>398</v>
      </c>
      <c r="B18" s="34" t="s">
        <v>201</v>
      </c>
      <c r="C18" s="34">
        <v>14</v>
      </c>
      <c r="D18" s="170">
        <v>360</v>
      </c>
      <c r="E18" s="170">
        <v>376</v>
      </c>
      <c r="F18" s="170" t="s">
        <v>452</v>
      </c>
      <c r="G18" s="170">
        <v>356</v>
      </c>
      <c r="H18" s="170" t="s">
        <v>452</v>
      </c>
      <c r="I18" s="170">
        <v>472</v>
      </c>
      <c r="J18" s="170" t="s">
        <v>452</v>
      </c>
      <c r="K18" s="170">
        <v>395</v>
      </c>
      <c r="L18" s="170">
        <v>335</v>
      </c>
      <c r="M18" s="170" t="s">
        <v>452</v>
      </c>
      <c r="N18" s="170" t="s">
        <v>452</v>
      </c>
      <c r="O18" s="170">
        <v>359</v>
      </c>
      <c r="P18" s="170" t="s">
        <v>452</v>
      </c>
      <c r="Q18" s="313">
        <v>344</v>
      </c>
      <c r="R18" s="311" t="s">
        <v>452</v>
      </c>
      <c r="S18" s="311">
        <v>351</v>
      </c>
      <c r="T18" s="311" t="s">
        <v>452</v>
      </c>
      <c r="U18" s="311">
        <v>385</v>
      </c>
      <c r="V18" s="311" t="s">
        <v>452</v>
      </c>
      <c r="W18" s="311">
        <v>371</v>
      </c>
      <c r="X18" s="311" t="s">
        <v>452</v>
      </c>
      <c r="Y18" s="311" t="s">
        <v>452</v>
      </c>
      <c r="Z18" s="311">
        <v>352</v>
      </c>
      <c r="AA18" s="311">
        <v>357</v>
      </c>
      <c r="AB18" s="311" t="s">
        <v>452</v>
      </c>
      <c r="AC18" s="311">
        <v>316</v>
      </c>
      <c r="AD18" s="407" t="s">
        <v>452</v>
      </c>
      <c r="AE18" s="407"/>
      <c r="AF18" s="407"/>
      <c r="AG18" s="407"/>
      <c r="AH18" s="407"/>
      <c r="AI18" s="407"/>
      <c r="AJ18" s="407"/>
      <c r="AK18" s="407"/>
      <c r="AL18" s="407"/>
      <c r="AM18" s="407"/>
      <c r="AN18" s="407"/>
      <c r="AO18" s="407"/>
      <c r="AP18" s="407"/>
      <c r="AQ18" s="34"/>
      <c r="AR18" s="34">
        <f t="shared" si="0"/>
        <v>5129</v>
      </c>
      <c r="AS18" s="143">
        <f t="shared" si="1"/>
        <v>42</v>
      </c>
      <c r="AT18" s="143">
        <v>122</v>
      </c>
      <c r="AU18" s="34">
        <f t="shared" si="2"/>
        <v>5</v>
      </c>
      <c r="AV18" s="144" t="s">
        <v>43</v>
      </c>
      <c r="AW18" s="145">
        <f t="shared" si="3"/>
        <v>42</v>
      </c>
      <c r="AX18" s="35">
        <f t="shared" si="4"/>
        <v>122.11904761904762</v>
      </c>
    </row>
    <row r="19" spans="1:50" s="33" customFormat="1" ht="12" customHeight="1" x14ac:dyDescent="0.2">
      <c r="A19" s="66" t="s">
        <v>437</v>
      </c>
      <c r="B19" s="34" t="s">
        <v>204</v>
      </c>
      <c r="C19" s="34">
        <v>14</v>
      </c>
      <c r="D19" s="170" t="s">
        <v>452</v>
      </c>
      <c r="E19" s="170">
        <v>383</v>
      </c>
      <c r="F19" s="170">
        <v>374</v>
      </c>
      <c r="G19" s="170">
        <v>366</v>
      </c>
      <c r="H19" s="170" t="s">
        <v>452</v>
      </c>
      <c r="I19" s="170" t="s">
        <v>452</v>
      </c>
      <c r="J19" s="170">
        <v>363</v>
      </c>
      <c r="K19" s="170" t="s">
        <v>452</v>
      </c>
      <c r="L19" s="170" t="s">
        <v>452</v>
      </c>
      <c r="M19" s="170" t="s">
        <v>452</v>
      </c>
      <c r="N19" s="170">
        <v>341</v>
      </c>
      <c r="O19" s="170">
        <v>350</v>
      </c>
      <c r="P19" s="170" t="s">
        <v>452</v>
      </c>
      <c r="Q19" s="311">
        <v>364</v>
      </c>
      <c r="R19" s="313">
        <v>389</v>
      </c>
      <c r="S19" s="311" t="s">
        <v>452</v>
      </c>
      <c r="T19" s="311" t="s">
        <v>452</v>
      </c>
      <c r="U19" s="311" t="s">
        <v>452</v>
      </c>
      <c r="V19" s="311">
        <v>340</v>
      </c>
      <c r="W19" s="311" t="s">
        <v>452</v>
      </c>
      <c r="X19" s="311">
        <v>396</v>
      </c>
      <c r="Y19" s="311">
        <v>335</v>
      </c>
      <c r="Z19" s="311">
        <v>411</v>
      </c>
      <c r="AA19" s="311" t="s">
        <v>452</v>
      </c>
      <c r="AB19" s="311" t="s">
        <v>452</v>
      </c>
      <c r="AC19" s="311">
        <v>343</v>
      </c>
      <c r="AD19" s="407">
        <v>371</v>
      </c>
      <c r="AE19" s="407"/>
      <c r="AF19" s="407"/>
      <c r="AG19" s="407"/>
      <c r="AH19" s="407"/>
      <c r="AI19" s="407"/>
      <c r="AJ19" s="407"/>
      <c r="AK19" s="407"/>
      <c r="AL19" s="407"/>
      <c r="AM19" s="407"/>
      <c r="AN19" s="407"/>
      <c r="AO19" s="407"/>
      <c r="AP19" s="407"/>
      <c r="AQ19" s="34"/>
      <c r="AR19" s="34">
        <f t="shared" si="0"/>
        <v>5126</v>
      </c>
      <c r="AS19" s="143">
        <f t="shared" si="1"/>
        <v>42</v>
      </c>
      <c r="AT19" s="143">
        <v>122</v>
      </c>
      <c r="AU19" s="34">
        <f t="shared" si="2"/>
        <v>2</v>
      </c>
      <c r="AV19" s="144" t="s">
        <v>43</v>
      </c>
      <c r="AW19" s="145">
        <f t="shared" si="3"/>
        <v>42</v>
      </c>
      <c r="AX19" s="35">
        <f t="shared" si="4"/>
        <v>122.04761904761905</v>
      </c>
    </row>
    <row r="20" spans="1:50" s="33" customFormat="1" ht="12" customHeight="1" x14ac:dyDescent="0.2">
      <c r="A20" s="66" t="s">
        <v>384</v>
      </c>
      <c r="B20" s="34" t="s">
        <v>230</v>
      </c>
      <c r="C20" s="34">
        <v>14</v>
      </c>
      <c r="D20" s="170" t="s">
        <v>452</v>
      </c>
      <c r="E20" s="170">
        <v>360</v>
      </c>
      <c r="F20" s="170" t="s">
        <v>452</v>
      </c>
      <c r="G20" s="170">
        <v>346</v>
      </c>
      <c r="H20" s="170">
        <v>396</v>
      </c>
      <c r="I20" s="170" t="s">
        <v>452</v>
      </c>
      <c r="J20" s="170">
        <v>425</v>
      </c>
      <c r="K20" s="170" t="s">
        <v>452</v>
      </c>
      <c r="L20" s="170" t="s">
        <v>452</v>
      </c>
      <c r="M20" s="170" t="s">
        <v>452</v>
      </c>
      <c r="N20" s="170">
        <v>334</v>
      </c>
      <c r="O20" s="170" t="s">
        <v>452</v>
      </c>
      <c r="P20" s="170">
        <v>388</v>
      </c>
      <c r="Q20" s="311">
        <v>409</v>
      </c>
      <c r="R20" s="313">
        <v>394</v>
      </c>
      <c r="S20" s="311">
        <v>354</v>
      </c>
      <c r="T20" s="311" t="s">
        <v>452</v>
      </c>
      <c r="U20" s="311" t="s">
        <v>452</v>
      </c>
      <c r="V20" s="311">
        <v>352</v>
      </c>
      <c r="W20" s="311" t="s">
        <v>452</v>
      </c>
      <c r="X20" s="311">
        <v>335</v>
      </c>
      <c r="Y20" s="311">
        <v>354</v>
      </c>
      <c r="Z20" s="311" t="s">
        <v>452</v>
      </c>
      <c r="AA20" s="311" t="s">
        <v>452</v>
      </c>
      <c r="AB20" s="311">
        <v>323</v>
      </c>
      <c r="AC20" s="311" t="s">
        <v>452</v>
      </c>
      <c r="AD20" s="407">
        <v>351</v>
      </c>
      <c r="AE20" s="407"/>
      <c r="AF20" s="407"/>
      <c r="AG20" s="407"/>
      <c r="AH20" s="407"/>
      <c r="AI20" s="407"/>
      <c r="AJ20" s="407"/>
      <c r="AK20" s="407"/>
      <c r="AL20" s="407"/>
      <c r="AM20" s="407"/>
      <c r="AN20" s="407"/>
      <c r="AO20" s="407"/>
      <c r="AP20" s="407"/>
      <c r="AQ20" s="34"/>
      <c r="AR20" s="34">
        <f t="shared" si="0"/>
        <v>5121</v>
      </c>
      <c r="AS20" s="143">
        <f t="shared" si="1"/>
        <v>42</v>
      </c>
      <c r="AT20" s="143">
        <v>121</v>
      </c>
      <c r="AU20" s="34">
        <f t="shared" si="2"/>
        <v>39</v>
      </c>
      <c r="AV20" s="144" t="s">
        <v>43</v>
      </c>
      <c r="AW20" s="145">
        <f t="shared" si="3"/>
        <v>42</v>
      </c>
      <c r="AX20" s="35">
        <f t="shared" si="4"/>
        <v>121.92857142857143</v>
      </c>
    </row>
    <row r="21" spans="1:50" s="33" customFormat="1" ht="12" customHeight="1" x14ac:dyDescent="0.2">
      <c r="A21" s="66" t="s">
        <v>415</v>
      </c>
      <c r="B21" s="34" t="s">
        <v>207</v>
      </c>
      <c r="C21" s="34">
        <v>14</v>
      </c>
      <c r="D21" s="170">
        <v>365</v>
      </c>
      <c r="E21" s="170">
        <v>327</v>
      </c>
      <c r="F21" s="170" t="s">
        <v>452</v>
      </c>
      <c r="G21" s="170" t="s">
        <v>452</v>
      </c>
      <c r="H21" s="170">
        <v>386</v>
      </c>
      <c r="I21" s="170">
        <v>368</v>
      </c>
      <c r="J21" s="170" t="s">
        <v>452</v>
      </c>
      <c r="K21" s="170">
        <v>366</v>
      </c>
      <c r="L21" s="170" t="s">
        <v>452</v>
      </c>
      <c r="M21" s="170" t="s">
        <v>452</v>
      </c>
      <c r="N21" s="170">
        <v>407</v>
      </c>
      <c r="O21" s="170">
        <v>374</v>
      </c>
      <c r="P21" s="170" t="s">
        <v>452</v>
      </c>
      <c r="Q21" s="313">
        <v>339</v>
      </c>
      <c r="R21" s="311" t="s">
        <v>452</v>
      </c>
      <c r="S21" s="311">
        <v>393</v>
      </c>
      <c r="T21" s="311">
        <v>375</v>
      </c>
      <c r="U21" s="311" t="s">
        <v>452</v>
      </c>
      <c r="V21" s="311" t="s">
        <v>452</v>
      </c>
      <c r="W21" s="311">
        <v>343</v>
      </c>
      <c r="X21" s="311" t="s">
        <v>452</v>
      </c>
      <c r="Y21" s="311">
        <v>357</v>
      </c>
      <c r="Z21" s="311" t="s">
        <v>452</v>
      </c>
      <c r="AA21" s="311" t="s">
        <v>452</v>
      </c>
      <c r="AB21" s="311" t="s">
        <v>452</v>
      </c>
      <c r="AC21" s="311">
        <v>360</v>
      </c>
      <c r="AD21" s="407">
        <v>360</v>
      </c>
      <c r="AE21" s="407"/>
      <c r="AF21" s="407"/>
      <c r="AG21" s="407"/>
      <c r="AH21" s="407"/>
      <c r="AI21" s="407"/>
      <c r="AJ21" s="407"/>
      <c r="AK21" s="407"/>
      <c r="AL21" s="407"/>
      <c r="AM21" s="407"/>
      <c r="AN21" s="407"/>
      <c r="AO21" s="407"/>
      <c r="AP21" s="407"/>
      <c r="AQ21" s="34"/>
      <c r="AR21" s="34">
        <f t="shared" si="0"/>
        <v>5120</v>
      </c>
      <c r="AS21" s="143">
        <f t="shared" si="1"/>
        <v>42</v>
      </c>
      <c r="AT21" s="143">
        <v>121</v>
      </c>
      <c r="AU21" s="34">
        <f t="shared" si="2"/>
        <v>38</v>
      </c>
      <c r="AV21" s="144" t="s">
        <v>43</v>
      </c>
      <c r="AW21" s="145">
        <f t="shared" si="3"/>
        <v>42</v>
      </c>
      <c r="AX21" s="35">
        <f t="shared" si="4"/>
        <v>121.9047619047619</v>
      </c>
    </row>
    <row r="22" spans="1:50" s="33" customFormat="1" ht="12" customHeight="1" x14ac:dyDescent="0.2">
      <c r="A22" s="67" t="s">
        <v>374</v>
      </c>
      <c r="B22" s="34" t="s">
        <v>202</v>
      </c>
      <c r="C22" s="34">
        <v>13</v>
      </c>
      <c r="D22" s="170">
        <v>379</v>
      </c>
      <c r="E22" s="170" t="s">
        <v>452</v>
      </c>
      <c r="F22" s="170">
        <v>409</v>
      </c>
      <c r="G22" s="170">
        <v>351</v>
      </c>
      <c r="H22" s="170">
        <v>358</v>
      </c>
      <c r="I22" s="170" t="s">
        <v>452</v>
      </c>
      <c r="J22" s="170" t="s">
        <v>452</v>
      </c>
      <c r="K22" s="170">
        <v>377</v>
      </c>
      <c r="L22" s="170" t="s">
        <v>452</v>
      </c>
      <c r="M22" s="170">
        <v>325</v>
      </c>
      <c r="N22" s="170" t="s">
        <v>452</v>
      </c>
      <c r="O22" s="170" t="s">
        <v>452</v>
      </c>
      <c r="P22" s="170" t="s">
        <v>452</v>
      </c>
      <c r="Q22" s="313">
        <v>372</v>
      </c>
      <c r="R22" s="311">
        <v>347</v>
      </c>
      <c r="S22" s="311" t="s">
        <v>452</v>
      </c>
      <c r="T22" s="311" t="s">
        <v>452</v>
      </c>
      <c r="U22" s="311" t="s">
        <v>452</v>
      </c>
      <c r="V22" s="311">
        <v>352</v>
      </c>
      <c r="W22" s="311">
        <v>381</v>
      </c>
      <c r="X22" s="311" t="s">
        <v>452</v>
      </c>
      <c r="Y22" s="311">
        <v>321</v>
      </c>
      <c r="Z22" s="311" t="s">
        <v>452</v>
      </c>
      <c r="AA22" s="311" t="s">
        <v>452</v>
      </c>
      <c r="AB22" s="311">
        <v>393</v>
      </c>
      <c r="AC22" s="311" t="s">
        <v>452</v>
      </c>
      <c r="AD22" s="407">
        <v>385</v>
      </c>
      <c r="AE22" s="407"/>
      <c r="AF22" s="407"/>
      <c r="AG22" s="407"/>
      <c r="AH22" s="407"/>
      <c r="AI22" s="407"/>
      <c r="AJ22" s="407"/>
      <c r="AK22" s="407"/>
      <c r="AL22" s="407"/>
      <c r="AM22" s="407"/>
      <c r="AN22" s="407"/>
      <c r="AO22" s="407"/>
      <c r="AP22" s="407"/>
      <c r="AQ22" s="34"/>
      <c r="AR22" s="34">
        <f t="shared" si="0"/>
        <v>4750</v>
      </c>
      <c r="AS22" s="143">
        <f t="shared" si="1"/>
        <v>39</v>
      </c>
      <c r="AT22" s="143">
        <v>121</v>
      </c>
      <c r="AU22" s="34">
        <f t="shared" si="2"/>
        <v>31</v>
      </c>
      <c r="AV22" s="144" t="s">
        <v>43</v>
      </c>
      <c r="AW22" s="145">
        <f t="shared" si="3"/>
        <v>39</v>
      </c>
      <c r="AX22" s="35">
        <f t="shared" si="4"/>
        <v>121.7948717948718</v>
      </c>
    </row>
    <row r="23" spans="1:50" s="33" customFormat="1" ht="12" customHeight="1" x14ac:dyDescent="0.2">
      <c r="A23" s="66" t="s">
        <v>413</v>
      </c>
      <c r="B23" s="34" t="s">
        <v>207</v>
      </c>
      <c r="C23" s="34">
        <v>15</v>
      </c>
      <c r="D23" s="170">
        <v>341</v>
      </c>
      <c r="E23" s="170">
        <v>394</v>
      </c>
      <c r="F23" s="170" t="s">
        <v>452</v>
      </c>
      <c r="G23" s="170" t="s">
        <v>452</v>
      </c>
      <c r="H23" s="170">
        <v>343</v>
      </c>
      <c r="I23" s="170">
        <v>328</v>
      </c>
      <c r="J23" s="170" t="s">
        <v>452</v>
      </c>
      <c r="K23" s="170">
        <v>357</v>
      </c>
      <c r="L23" s="170" t="s">
        <v>452</v>
      </c>
      <c r="M23" s="170" t="s">
        <v>452</v>
      </c>
      <c r="N23" s="170">
        <v>408</v>
      </c>
      <c r="O23" s="170">
        <v>344</v>
      </c>
      <c r="P23" s="170" t="s">
        <v>452</v>
      </c>
      <c r="Q23" s="313">
        <v>373</v>
      </c>
      <c r="R23" s="311" t="s">
        <v>452</v>
      </c>
      <c r="S23" s="311">
        <v>332</v>
      </c>
      <c r="T23" s="311">
        <v>404</v>
      </c>
      <c r="U23" s="311" t="s">
        <v>452</v>
      </c>
      <c r="V23" s="311" t="s">
        <v>452</v>
      </c>
      <c r="W23" s="311">
        <v>428</v>
      </c>
      <c r="X23" s="311" t="s">
        <v>452</v>
      </c>
      <c r="Y23" s="311">
        <v>366</v>
      </c>
      <c r="Z23" s="311">
        <v>338</v>
      </c>
      <c r="AA23" s="311" t="s">
        <v>452</v>
      </c>
      <c r="AB23" s="311" t="s">
        <v>452</v>
      </c>
      <c r="AC23" s="311">
        <v>358</v>
      </c>
      <c r="AD23" s="407">
        <v>363</v>
      </c>
      <c r="AE23" s="407"/>
      <c r="AF23" s="407"/>
      <c r="AG23" s="407"/>
      <c r="AH23" s="407"/>
      <c r="AI23" s="407"/>
      <c r="AJ23" s="407"/>
      <c r="AK23" s="407"/>
      <c r="AL23" s="407"/>
      <c r="AM23" s="407"/>
      <c r="AN23" s="407"/>
      <c r="AO23" s="407"/>
      <c r="AP23" s="407"/>
      <c r="AQ23" s="34"/>
      <c r="AR23" s="34">
        <f t="shared" si="0"/>
        <v>5477</v>
      </c>
      <c r="AS23" s="143">
        <f t="shared" si="1"/>
        <v>45</v>
      </c>
      <c r="AT23" s="143">
        <v>121</v>
      </c>
      <c r="AU23" s="34">
        <f t="shared" si="2"/>
        <v>32</v>
      </c>
      <c r="AV23" s="144" t="s">
        <v>43</v>
      </c>
      <c r="AW23" s="145">
        <f t="shared" si="3"/>
        <v>45</v>
      </c>
      <c r="AX23" s="35">
        <f t="shared" si="4"/>
        <v>121.71111111111111</v>
      </c>
    </row>
    <row r="24" spans="1:50" s="33" customFormat="1" ht="12" customHeight="1" x14ac:dyDescent="0.2">
      <c r="A24" s="66" t="s">
        <v>609</v>
      </c>
      <c r="B24" s="34" t="s">
        <v>208</v>
      </c>
      <c r="C24" s="34">
        <v>6</v>
      </c>
      <c r="D24" s="170" t="s">
        <v>452</v>
      </c>
      <c r="E24" s="170" t="s">
        <v>452</v>
      </c>
      <c r="F24" s="170" t="s">
        <v>452</v>
      </c>
      <c r="G24" s="170" t="s">
        <v>452</v>
      </c>
      <c r="H24" s="170" t="s">
        <v>452</v>
      </c>
      <c r="I24" s="170" t="s">
        <v>452</v>
      </c>
      <c r="J24" s="170" t="s">
        <v>452</v>
      </c>
      <c r="K24" s="170" t="s">
        <v>452</v>
      </c>
      <c r="L24" s="170" t="s">
        <v>452</v>
      </c>
      <c r="M24" s="170" t="s">
        <v>452</v>
      </c>
      <c r="N24" s="170" t="s">
        <v>452</v>
      </c>
      <c r="O24" s="170" t="s">
        <v>452</v>
      </c>
      <c r="P24" s="170" t="s">
        <v>452</v>
      </c>
      <c r="Q24" s="311" t="s">
        <v>452</v>
      </c>
      <c r="R24" s="313" t="s">
        <v>452</v>
      </c>
      <c r="S24" s="311">
        <v>363</v>
      </c>
      <c r="T24" s="311">
        <v>312</v>
      </c>
      <c r="U24" s="311" t="s">
        <v>452</v>
      </c>
      <c r="V24" s="311" t="s">
        <v>452</v>
      </c>
      <c r="W24" s="311">
        <v>418</v>
      </c>
      <c r="X24" s="311" t="s">
        <v>452</v>
      </c>
      <c r="Y24" s="311">
        <v>371</v>
      </c>
      <c r="Z24" s="311" t="s">
        <v>452</v>
      </c>
      <c r="AA24" s="311" t="s">
        <v>452</v>
      </c>
      <c r="AB24" s="311">
        <v>348</v>
      </c>
      <c r="AC24" s="311" t="s">
        <v>452</v>
      </c>
      <c r="AD24" s="407">
        <v>378</v>
      </c>
      <c r="AE24" s="407"/>
      <c r="AF24" s="407"/>
      <c r="AG24" s="407"/>
      <c r="AH24" s="407"/>
      <c r="AI24" s="407"/>
      <c r="AJ24" s="407"/>
      <c r="AK24" s="407"/>
      <c r="AL24" s="407"/>
      <c r="AM24" s="407"/>
      <c r="AN24" s="407"/>
      <c r="AO24" s="407"/>
      <c r="AP24" s="407"/>
      <c r="AQ24" s="34"/>
      <c r="AR24" s="34">
        <f t="shared" si="0"/>
        <v>2190</v>
      </c>
      <c r="AS24" s="143">
        <f t="shared" si="1"/>
        <v>18</v>
      </c>
      <c r="AT24" s="143">
        <v>121</v>
      </c>
      <c r="AU24" s="34">
        <f t="shared" si="2"/>
        <v>12</v>
      </c>
      <c r="AV24" s="144" t="s">
        <v>43</v>
      </c>
      <c r="AW24" s="145">
        <f t="shared" si="3"/>
        <v>18</v>
      </c>
      <c r="AX24" s="35">
        <f t="shared" si="4"/>
        <v>121.66666666666667</v>
      </c>
    </row>
    <row r="25" spans="1:50" s="33" customFormat="1" ht="12" customHeight="1" x14ac:dyDescent="0.2">
      <c r="A25" s="66" t="s">
        <v>373</v>
      </c>
      <c r="B25" s="34" t="s">
        <v>202</v>
      </c>
      <c r="C25" s="34">
        <v>13</v>
      </c>
      <c r="D25" s="170">
        <v>364</v>
      </c>
      <c r="E25" s="170" t="s">
        <v>452</v>
      </c>
      <c r="F25" s="170">
        <v>344</v>
      </c>
      <c r="G25" s="170" t="s">
        <v>452</v>
      </c>
      <c r="H25" s="170">
        <v>388</v>
      </c>
      <c r="I25" s="170" t="s">
        <v>452</v>
      </c>
      <c r="J25" s="170" t="s">
        <v>452</v>
      </c>
      <c r="K25" s="170">
        <v>361</v>
      </c>
      <c r="L25" s="170" t="s">
        <v>452</v>
      </c>
      <c r="M25" s="170" t="s">
        <v>452</v>
      </c>
      <c r="N25" s="170" t="s">
        <v>452</v>
      </c>
      <c r="O25" s="170" t="s">
        <v>452</v>
      </c>
      <c r="P25" s="170">
        <v>379</v>
      </c>
      <c r="Q25" s="313">
        <v>366</v>
      </c>
      <c r="R25" s="311">
        <v>337</v>
      </c>
      <c r="S25" s="311" t="s">
        <v>452</v>
      </c>
      <c r="T25" s="311" t="s">
        <v>452</v>
      </c>
      <c r="U25" s="311" t="s">
        <v>452</v>
      </c>
      <c r="V25" s="311">
        <v>417</v>
      </c>
      <c r="W25" s="311">
        <v>361</v>
      </c>
      <c r="X25" s="311" t="s">
        <v>452</v>
      </c>
      <c r="Y25" s="311">
        <v>374</v>
      </c>
      <c r="Z25" s="311" t="s">
        <v>452</v>
      </c>
      <c r="AA25" s="311">
        <v>359</v>
      </c>
      <c r="AB25" s="311">
        <v>312</v>
      </c>
      <c r="AC25" s="311" t="s">
        <v>452</v>
      </c>
      <c r="AD25" s="407">
        <v>378</v>
      </c>
      <c r="AE25" s="407"/>
      <c r="AF25" s="407"/>
      <c r="AG25" s="407"/>
      <c r="AH25" s="407"/>
      <c r="AI25" s="407"/>
      <c r="AJ25" s="407"/>
      <c r="AK25" s="407"/>
      <c r="AL25" s="407"/>
      <c r="AM25" s="407"/>
      <c r="AN25" s="407"/>
      <c r="AO25" s="407"/>
      <c r="AP25" s="407"/>
      <c r="AQ25" s="34"/>
      <c r="AR25" s="34">
        <f t="shared" si="0"/>
        <v>4740</v>
      </c>
      <c r="AS25" s="143">
        <f t="shared" si="1"/>
        <v>39</v>
      </c>
      <c r="AT25" s="143">
        <v>121</v>
      </c>
      <c r="AU25" s="34">
        <f t="shared" si="2"/>
        <v>21</v>
      </c>
      <c r="AV25" s="144" t="s">
        <v>43</v>
      </c>
      <c r="AW25" s="145">
        <f t="shared" si="3"/>
        <v>39</v>
      </c>
      <c r="AX25" s="35">
        <f t="shared" si="4"/>
        <v>121.53846153846153</v>
      </c>
    </row>
    <row r="26" spans="1:50" s="33" customFormat="1" ht="12" customHeight="1" x14ac:dyDescent="0.2">
      <c r="A26" s="66" t="s">
        <v>421</v>
      </c>
      <c r="B26" s="34" t="s">
        <v>203</v>
      </c>
      <c r="C26" s="34">
        <v>15</v>
      </c>
      <c r="D26" s="170">
        <v>370</v>
      </c>
      <c r="E26" s="170" t="s">
        <v>452</v>
      </c>
      <c r="F26" s="170">
        <v>355</v>
      </c>
      <c r="G26" s="170" t="s">
        <v>452</v>
      </c>
      <c r="H26" s="170">
        <v>370</v>
      </c>
      <c r="I26" s="170" t="s">
        <v>452</v>
      </c>
      <c r="J26" s="170">
        <v>347</v>
      </c>
      <c r="K26" s="170">
        <v>371</v>
      </c>
      <c r="L26" s="170" t="s">
        <v>452</v>
      </c>
      <c r="M26" s="170" t="s">
        <v>452</v>
      </c>
      <c r="N26" s="170" t="s">
        <v>452</v>
      </c>
      <c r="O26" s="170">
        <v>367</v>
      </c>
      <c r="P26" s="170">
        <v>314</v>
      </c>
      <c r="Q26" s="313">
        <v>361</v>
      </c>
      <c r="R26" s="311">
        <v>344</v>
      </c>
      <c r="S26" s="311" t="s">
        <v>452</v>
      </c>
      <c r="T26" s="311">
        <v>376</v>
      </c>
      <c r="U26" s="311" t="s">
        <v>452</v>
      </c>
      <c r="V26" s="311">
        <v>343</v>
      </c>
      <c r="W26" s="311" t="s">
        <v>452</v>
      </c>
      <c r="X26" s="311" t="s">
        <v>452</v>
      </c>
      <c r="Y26" s="311">
        <v>400</v>
      </c>
      <c r="Z26" s="311">
        <v>376</v>
      </c>
      <c r="AA26" s="311">
        <v>407</v>
      </c>
      <c r="AB26" s="311" t="s">
        <v>452</v>
      </c>
      <c r="AC26" s="311" t="s">
        <v>452</v>
      </c>
      <c r="AD26" s="407">
        <v>362</v>
      </c>
      <c r="AE26" s="407"/>
      <c r="AF26" s="407"/>
      <c r="AG26" s="407"/>
      <c r="AH26" s="407"/>
      <c r="AI26" s="407"/>
      <c r="AJ26" s="407"/>
      <c r="AK26" s="407"/>
      <c r="AL26" s="407"/>
      <c r="AM26" s="407"/>
      <c r="AN26" s="407"/>
      <c r="AO26" s="407"/>
      <c r="AP26" s="407"/>
      <c r="AQ26" s="34"/>
      <c r="AR26" s="34">
        <f t="shared" si="0"/>
        <v>5463</v>
      </c>
      <c r="AS26" s="143">
        <f t="shared" si="1"/>
        <v>45</v>
      </c>
      <c r="AT26" s="143">
        <v>121</v>
      </c>
      <c r="AU26" s="34">
        <f t="shared" si="2"/>
        <v>18</v>
      </c>
      <c r="AV26" s="144" t="s">
        <v>43</v>
      </c>
      <c r="AW26" s="145">
        <f t="shared" si="3"/>
        <v>45</v>
      </c>
      <c r="AX26" s="35">
        <f t="shared" si="4"/>
        <v>121.4</v>
      </c>
    </row>
    <row r="27" spans="1:50" s="33" customFormat="1" ht="12" customHeight="1" x14ac:dyDescent="0.2">
      <c r="A27" s="67" t="s">
        <v>419</v>
      </c>
      <c r="B27" s="34" t="s">
        <v>203</v>
      </c>
      <c r="C27" s="34">
        <v>15</v>
      </c>
      <c r="D27" s="170">
        <v>400</v>
      </c>
      <c r="E27" s="170" t="s">
        <v>452</v>
      </c>
      <c r="F27" s="170">
        <v>336</v>
      </c>
      <c r="G27" s="170" t="s">
        <v>452</v>
      </c>
      <c r="H27" s="170">
        <v>339</v>
      </c>
      <c r="I27" s="170" t="s">
        <v>452</v>
      </c>
      <c r="J27" s="170">
        <v>386</v>
      </c>
      <c r="K27" s="170">
        <v>398</v>
      </c>
      <c r="L27" s="170" t="s">
        <v>452</v>
      </c>
      <c r="M27" s="170" t="s">
        <v>452</v>
      </c>
      <c r="N27" s="170" t="s">
        <v>452</v>
      </c>
      <c r="O27" s="170">
        <v>394</v>
      </c>
      <c r="P27" s="170">
        <v>419</v>
      </c>
      <c r="Q27" s="313">
        <v>314</v>
      </c>
      <c r="R27" s="311">
        <v>367</v>
      </c>
      <c r="S27" s="311" t="s">
        <v>452</v>
      </c>
      <c r="T27" s="311">
        <v>356</v>
      </c>
      <c r="U27" s="311" t="s">
        <v>452</v>
      </c>
      <c r="V27" s="311">
        <v>357</v>
      </c>
      <c r="W27" s="311" t="s">
        <v>452</v>
      </c>
      <c r="X27" s="311" t="s">
        <v>452</v>
      </c>
      <c r="Y27" s="311">
        <v>342</v>
      </c>
      <c r="Z27" s="311">
        <v>337</v>
      </c>
      <c r="AA27" s="311">
        <v>338</v>
      </c>
      <c r="AB27" s="311" t="s">
        <v>452</v>
      </c>
      <c r="AC27" s="311" t="s">
        <v>452</v>
      </c>
      <c r="AD27" s="407">
        <v>362</v>
      </c>
      <c r="AE27" s="407"/>
      <c r="AF27" s="407"/>
      <c r="AG27" s="407"/>
      <c r="AH27" s="407"/>
      <c r="AI27" s="407"/>
      <c r="AJ27" s="407"/>
      <c r="AK27" s="407"/>
      <c r="AL27" s="407"/>
      <c r="AM27" s="407"/>
      <c r="AN27" s="407"/>
      <c r="AO27" s="407"/>
      <c r="AP27" s="407"/>
      <c r="AQ27" s="34"/>
      <c r="AR27" s="34">
        <f t="shared" si="0"/>
        <v>5445</v>
      </c>
      <c r="AS27" s="143">
        <f t="shared" si="1"/>
        <v>45</v>
      </c>
      <c r="AT27" s="143">
        <v>121</v>
      </c>
      <c r="AU27" s="34">
        <f t="shared" si="2"/>
        <v>0</v>
      </c>
      <c r="AV27" s="144" t="s">
        <v>43</v>
      </c>
      <c r="AW27" s="145">
        <f t="shared" si="3"/>
        <v>45</v>
      </c>
      <c r="AX27" s="35">
        <f t="shared" si="4"/>
        <v>121</v>
      </c>
    </row>
    <row r="28" spans="1:50" s="33" customFormat="1" ht="12" customHeight="1" x14ac:dyDescent="0.2">
      <c r="A28" s="66" t="s">
        <v>468</v>
      </c>
      <c r="B28" s="34" t="s">
        <v>208</v>
      </c>
      <c r="C28" s="34">
        <v>7</v>
      </c>
      <c r="D28" s="170" t="s">
        <v>452</v>
      </c>
      <c r="E28" s="170" t="s">
        <v>452</v>
      </c>
      <c r="F28" s="170" t="s">
        <v>452</v>
      </c>
      <c r="G28" s="170" t="s">
        <v>452</v>
      </c>
      <c r="H28" s="170" t="s">
        <v>452</v>
      </c>
      <c r="I28" s="170" t="s">
        <v>452</v>
      </c>
      <c r="J28" s="170" t="s">
        <v>452</v>
      </c>
      <c r="K28" s="170" t="s">
        <v>452</v>
      </c>
      <c r="L28" s="170" t="s">
        <v>452</v>
      </c>
      <c r="M28" s="170">
        <v>424</v>
      </c>
      <c r="N28" s="170" t="s">
        <v>452</v>
      </c>
      <c r="O28" s="170" t="s">
        <v>452</v>
      </c>
      <c r="P28" s="170" t="s">
        <v>452</v>
      </c>
      <c r="Q28" s="311" t="s">
        <v>452</v>
      </c>
      <c r="R28" s="313" t="s">
        <v>452</v>
      </c>
      <c r="S28" s="311">
        <v>353</v>
      </c>
      <c r="T28" s="311">
        <v>329</v>
      </c>
      <c r="U28" s="311">
        <v>378</v>
      </c>
      <c r="V28" s="311" t="s">
        <v>452</v>
      </c>
      <c r="W28" s="311">
        <v>376</v>
      </c>
      <c r="X28" s="311" t="s">
        <v>452</v>
      </c>
      <c r="Y28" s="311">
        <v>342</v>
      </c>
      <c r="Z28" s="311" t="s">
        <v>452</v>
      </c>
      <c r="AA28" s="311" t="s">
        <v>452</v>
      </c>
      <c r="AB28" s="311" t="s">
        <v>452</v>
      </c>
      <c r="AC28" s="311" t="s">
        <v>452</v>
      </c>
      <c r="AD28" s="407">
        <v>335</v>
      </c>
      <c r="AE28" s="407"/>
      <c r="AF28" s="407"/>
      <c r="AG28" s="407"/>
      <c r="AH28" s="407"/>
      <c r="AI28" s="407"/>
      <c r="AJ28" s="407"/>
      <c r="AK28" s="407"/>
      <c r="AL28" s="407"/>
      <c r="AM28" s="407"/>
      <c r="AN28" s="407"/>
      <c r="AO28" s="407"/>
      <c r="AP28" s="407"/>
      <c r="AQ28" s="34"/>
      <c r="AR28" s="34">
        <f t="shared" si="0"/>
        <v>2537</v>
      </c>
      <c r="AS28" s="143">
        <f t="shared" si="1"/>
        <v>21</v>
      </c>
      <c r="AT28" s="143">
        <v>120</v>
      </c>
      <c r="AU28" s="34">
        <f t="shared" si="2"/>
        <v>17</v>
      </c>
      <c r="AV28" s="144" t="s">
        <v>43</v>
      </c>
      <c r="AW28" s="145">
        <f t="shared" si="3"/>
        <v>21</v>
      </c>
      <c r="AX28" s="35">
        <f t="shared" si="4"/>
        <v>120.80952380952381</v>
      </c>
    </row>
    <row r="29" spans="1:50" s="33" customFormat="1" ht="12" customHeight="1" x14ac:dyDescent="0.2">
      <c r="A29" s="66" t="s">
        <v>422</v>
      </c>
      <c r="B29" s="34" t="s">
        <v>203</v>
      </c>
      <c r="C29" s="34">
        <v>15</v>
      </c>
      <c r="D29" s="170">
        <v>368</v>
      </c>
      <c r="E29" s="170" t="s">
        <v>452</v>
      </c>
      <c r="F29" s="170">
        <v>316</v>
      </c>
      <c r="G29" s="170" t="s">
        <v>452</v>
      </c>
      <c r="H29" s="170">
        <v>359</v>
      </c>
      <c r="I29" s="170" t="s">
        <v>452</v>
      </c>
      <c r="J29" s="170">
        <v>387</v>
      </c>
      <c r="K29" s="170">
        <v>376</v>
      </c>
      <c r="L29" s="170" t="s">
        <v>452</v>
      </c>
      <c r="M29" s="170" t="s">
        <v>452</v>
      </c>
      <c r="N29" s="170" t="s">
        <v>452</v>
      </c>
      <c r="O29" s="170">
        <v>389</v>
      </c>
      <c r="P29" s="170">
        <v>354</v>
      </c>
      <c r="Q29" s="313">
        <v>340</v>
      </c>
      <c r="R29" s="311">
        <v>384</v>
      </c>
      <c r="S29" s="311" t="s">
        <v>452</v>
      </c>
      <c r="T29" s="311">
        <v>380</v>
      </c>
      <c r="U29" s="311" t="s">
        <v>452</v>
      </c>
      <c r="V29" s="311">
        <v>340</v>
      </c>
      <c r="W29" s="311" t="s">
        <v>452</v>
      </c>
      <c r="X29" s="311" t="s">
        <v>452</v>
      </c>
      <c r="Y29" s="311">
        <v>355</v>
      </c>
      <c r="Z29" s="311">
        <v>379</v>
      </c>
      <c r="AA29" s="311">
        <v>368</v>
      </c>
      <c r="AB29" s="311" t="s">
        <v>452</v>
      </c>
      <c r="AC29" s="311" t="s">
        <v>452</v>
      </c>
      <c r="AD29" s="407">
        <v>337</v>
      </c>
      <c r="AE29" s="407"/>
      <c r="AF29" s="407"/>
      <c r="AG29" s="407"/>
      <c r="AH29" s="407"/>
      <c r="AI29" s="407"/>
      <c r="AJ29" s="407"/>
      <c r="AK29" s="407"/>
      <c r="AL29" s="407"/>
      <c r="AM29" s="407"/>
      <c r="AN29" s="407"/>
      <c r="AO29" s="407"/>
      <c r="AP29" s="407"/>
      <c r="AQ29" s="34"/>
      <c r="AR29" s="34">
        <f t="shared" si="0"/>
        <v>5432</v>
      </c>
      <c r="AS29" s="143">
        <f t="shared" si="1"/>
        <v>45</v>
      </c>
      <c r="AT29" s="143">
        <v>120</v>
      </c>
      <c r="AU29" s="34">
        <f t="shared" si="2"/>
        <v>32</v>
      </c>
      <c r="AV29" s="144" t="s">
        <v>43</v>
      </c>
      <c r="AW29" s="145">
        <f t="shared" si="3"/>
        <v>45</v>
      </c>
      <c r="AX29" s="35">
        <f t="shared" si="4"/>
        <v>120.71111111111111</v>
      </c>
    </row>
    <row r="30" spans="1:50" s="33" customFormat="1" ht="12" customHeight="1" x14ac:dyDescent="0.2">
      <c r="A30" s="66" t="s">
        <v>388</v>
      </c>
      <c r="B30" s="34" t="s">
        <v>209</v>
      </c>
      <c r="C30" s="34">
        <v>15</v>
      </c>
      <c r="D30" s="170">
        <v>395</v>
      </c>
      <c r="E30" s="170" t="s">
        <v>452</v>
      </c>
      <c r="F30" s="170">
        <v>379</v>
      </c>
      <c r="G30" s="170" t="s">
        <v>452</v>
      </c>
      <c r="H30" s="170" t="s">
        <v>452</v>
      </c>
      <c r="I30" s="170">
        <v>362</v>
      </c>
      <c r="J30" s="170">
        <v>415</v>
      </c>
      <c r="K30" s="170" t="s">
        <v>452</v>
      </c>
      <c r="L30" s="170">
        <v>367</v>
      </c>
      <c r="M30" s="170" t="s">
        <v>452</v>
      </c>
      <c r="N30" s="170">
        <v>312</v>
      </c>
      <c r="O30" s="170" t="s">
        <v>452</v>
      </c>
      <c r="P30" s="170" t="s">
        <v>452</v>
      </c>
      <c r="Q30" s="313">
        <v>365</v>
      </c>
      <c r="R30" s="311">
        <v>384</v>
      </c>
      <c r="S30" s="311" t="s">
        <v>452</v>
      </c>
      <c r="T30" s="311">
        <v>336</v>
      </c>
      <c r="U30" s="311">
        <v>334</v>
      </c>
      <c r="V30" s="311" t="s">
        <v>452</v>
      </c>
      <c r="W30" s="311" t="s">
        <v>452</v>
      </c>
      <c r="X30" s="311">
        <v>373</v>
      </c>
      <c r="Y30" s="311" t="s">
        <v>452</v>
      </c>
      <c r="Z30" s="311">
        <v>324</v>
      </c>
      <c r="AA30" s="311" t="s">
        <v>452</v>
      </c>
      <c r="AB30" s="311">
        <v>371</v>
      </c>
      <c r="AC30" s="311">
        <v>351</v>
      </c>
      <c r="AD30" s="407">
        <v>364</v>
      </c>
      <c r="AE30" s="407"/>
      <c r="AF30" s="407"/>
      <c r="AG30" s="407"/>
      <c r="AH30" s="407"/>
      <c r="AI30" s="407"/>
      <c r="AJ30" s="407"/>
      <c r="AK30" s="407"/>
      <c r="AL30" s="407"/>
      <c r="AM30" s="407"/>
      <c r="AN30" s="407"/>
      <c r="AO30" s="407"/>
      <c r="AP30" s="407"/>
      <c r="AQ30" s="34"/>
      <c r="AR30" s="34">
        <f t="shared" si="0"/>
        <v>5432</v>
      </c>
      <c r="AS30" s="143">
        <f t="shared" si="1"/>
        <v>45</v>
      </c>
      <c r="AT30" s="143">
        <v>120</v>
      </c>
      <c r="AU30" s="34">
        <f t="shared" si="2"/>
        <v>32</v>
      </c>
      <c r="AV30" s="144" t="s">
        <v>43</v>
      </c>
      <c r="AW30" s="145">
        <f t="shared" si="3"/>
        <v>45</v>
      </c>
      <c r="AX30" s="35">
        <f t="shared" si="4"/>
        <v>120.71111111111111</v>
      </c>
    </row>
    <row r="31" spans="1:50" s="33" customFormat="1" ht="12" customHeight="1" x14ac:dyDescent="0.2">
      <c r="A31" s="67" t="s">
        <v>375</v>
      </c>
      <c r="B31" s="34" t="s">
        <v>202</v>
      </c>
      <c r="C31" s="34">
        <v>14</v>
      </c>
      <c r="D31" s="170">
        <v>363</v>
      </c>
      <c r="E31" s="170" t="s">
        <v>452</v>
      </c>
      <c r="F31" s="170">
        <v>327</v>
      </c>
      <c r="G31" s="170" t="s">
        <v>452</v>
      </c>
      <c r="H31" s="170">
        <v>381</v>
      </c>
      <c r="I31" s="170" t="s">
        <v>452</v>
      </c>
      <c r="J31" s="170" t="s">
        <v>452</v>
      </c>
      <c r="K31" s="170">
        <v>392</v>
      </c>
      <c r="L31" s="170" t="s">
        <v>452</v>
      </c>
      <c r="M31" s="170">
        <v>358</v>
      </c>
      <c r="N31" s="170" t="s">
        <v>452</v>
      </c>
      <c r="O31" s="170" t="s">
        <v>452</v>
      </c>
      <c r="P31" s="170">
        <v>395</v>
      </c>
      <c r="Q31" s="313">
        <v>332</v>
      </c>
      <c r="R31" s="311">
        <v>350</v>
      </c>
      <c r="S31" s="311" t="s">
        <v>452</v>
      </c>
      <c r="T31" s="311" t="s">
        <v>452</v>
      </c>
      <c r="U31" s="311" t="s">
        <v>452</v>
      </c>
      <c r="V31" s="311">
        <v>420</v>
      </c>
      <c r="W31" s="311">
        <v>408</v>
      </c>
      <c r="X31" s="311" t="s">
        <v>452</v>
      </c>
      <c r="Y31" s="311">
        <v>325</v>
      </c>
      <c r="Z31" s="311" t="s">
        <v>452</v>
      </c>
      <c r="AA31" s="311">
        <v>355</v>
      </c>
      <c r="AB31" s="311">
        <v>325</v>
      </c>
      <c r="AC31" s="311" t="s">
        <v>452</v>
      </c>
      <c r="AD31" s="407">
        <v>338</v>
      </c>
      <c r="AE31" s="407"/>
      <c r="AF31" s="407"/>
      <c r="AG31" s="407"/>
      <c r="AH31" s="407"/>
      <c r="AI31" s="407"/>
      <c r="AJ31" s="407"/>
      <c r="AK31" s="407"/>
      <c r="AL31" s="407"/>
      <c r="AM31" s="407"/>
      <c r="AN31" s="407"/>
      <c r="AO31" s="407"/>
      <c r="AP31" s="407"/>
      <c r="AQ31" s="34"/>
      <c r="AR31" s="34">
        <f t="shared" si="0"/>
        <v>5069</v>
      </c>
      <c r="AS31" s="143">
        <f t="shared" si="1"/>
        <v>42</v>
      </c>
      <c r="AT31" s="143">
        <v>120</v>
      </c>
      <c r="AU31" s="34">
        <f t="shared" si="2"/>
        <v>29</v>
      </c>
      <c r="AV31" s="144" t="s">
        <v>43</v>
      </c>
      <c r="AW31" s="145">
        <f t="shared" si="3"/>
        <v>42</v>
      </c>
      <c r="AX31" s="35">
        <f t="shared" si="4"/>
        <v>120.69047619047619</v>
      </c>
    </row>
    <row r="32" spans="1:50" s="33" customFormat="1" ht="12" customHeight="1" x14ac:dyDescent="0.2">
      <c r="A32" s="66" t="s">
        <v>453</v>
      </c>
      <c r="B32" s="34" t="s">
        <v>206</v>
      </c>
      <c r="C32" s="34">
        <v>11</v>
      </c>
      <c r="D32" s="170" t="s">
        <v>452</v>
      </c>
      <c r="E32" s="170" t="s">
        <v>452</v>
      </c>
      <c r="F32" s="170">
        <v>375</v>
      </c>
      <c r="G32" s="170" t="s">
        <v>452</v>
      </c>
      <c r="H32" s="170" t="s">
        <v>452</v>
      </c>
      <c r="I32" s="170">
        <v>391</v>
      </c>
      <c r="J32" s="170" t="s">
        <v>452</v>
      </c>
      <c r="K32" s="170" t="s">
        <v>452</v>
      </c>
      <c r="L32" s="170">
        <v>317</v>
      </c>
      <c r="M32" s="170">
        <v>351</v>
      </c>
      <c r="N32" s="170" t="s">
        <v>452</v>
      </c>
      <c r="O32" s="170" t="s">
        <v>452</v>
      </c>
      <c r="P32" s="170" t="s">
        <v>452</v>
      </c>
      <c r="Q32" s="313">
        <v>368</v>
      </c>
      <c r="R32" s="311" t="s">
        <v>452</v>
      </c>
      <c r="S32" s="311" t="s">
        <v>452</v>
      </c>
      <c r="T32" s="311">
        <v>388</v>
      </c>
      <c r="U32" s="311" t="s">
        <v>452</v>
      </c>
      <c r="V32" s="311" t="s">
        <v>452</v>
      </c>
      <c r="W32" s="311">
        <v>306</v>
      </c>
      <c r="X32" s="311">
        <v>373</v>
      </c>
      <c r="Y32" s="311" t="s">
        <v>452</v>
      </c>
      <c r="Z32" s="311" t="s">
        <v>452</v>
      </c>
      <c r="AA32" s="311" t="s">
        <v>452</v>
      </c>
      <c r="AB32" s="311">
        <v>395</v>
      </c>
      <c r="AC32" s="311">
        <v>366</v>
      </c>
      <c r="AD32" s="407">
        <v>352</v>
      </c>
      <c r="AE32" s="407"/>
      <c r="AF32" s="407"/>
      <c r="AG32" s="407"/>
      <c r="AH32" s="407"/>
      <c r="AI32" s="407"/>
      <c r="AJ32" s="407"/>
      <c r="AK32" s="407"/>
      <c r="AL32" s="407"/>
      <c r="AM32" s="407"/>
      <c r="AN32" s="407"/>
      <c r="AO32" s="407"/>
      <c r="AP32" s="407"/>
      <c r="AQ32" s="34"/>
      <c r="AR32" s="34">
        <f t="shared" si="0"/>
        <v>3982</v>
      </c>
      <c r="AS32" s="143">
        <f t="shared" si="1"/>
        <v>33</v>
      </c>
      <c r="AT32" s="143">
        <v>120</v>
      </c>
      <c r="AU32" s="34">
        <f t="shared" si="2"/>
        <v>22</v>
      </c>
      <c r="AV32" s="144" t="s">
        <v>43</v>
      </c>
      <c r="AW32" s="145">
        <f t="shared" si="3"/>
        <v>33</v>
      </c>
      <c r="AX32" s="35">
        <f t="shared" si="4"/>
        <v>120.66666666666667</v>
      </c>
    </row>
    <row r="33" spans="1:50" s="33" customFormat="1" ht="12" customHeight="1" x14ac:dyDescent="0.2">
      <c r="A33" s="66" t="s">
        <v>448</v>
      </c>
      <c r="B33" s="34" t="s">
        <v>230</v>
      </c>
      <c r="C33" s="34">
        <v>14</v>
      </c>
      <c r="D33" s="170" t="s">
        <v>452</v>
      </c>
      <c r="E33" s="170">
        <v>423</v>
      </c>
      <c r="F33" s="170" t="s">
        <v>452</v>
      </c>
      <c r="G33" s="170">
        <v>338</v>
      </c>
      <c r="H33" s="170" t="s">
        <v>452</v>
      </c>
      <c r="I33" s="170" t="s">
        <v>452</v>
      </c>
      <c r="J33" s="170">
        <v>323</v>
      </c>
      <c r="K33" s="170" t="s">
        <v>452</v>
      </c>
      <c r="L33" s="170" t="s">
        <v>452</v>
      </c>
      <c r="M33" s="170" t="s">
        <v>452</v>
      </c>
      <c r="N33" s="170">
        <v>366</v>
      </c>
      <c r="O33" s="170" t="s">
        <v>452</v>
      </c>
      <c r="P33" s="170">
        <v>404</v>
      </c>
      <c r="Q33" s="311">
        <v>372</v>
      </c>
      <c r="R33" s="313">
        <v>415</v>
      </c>
      <c r="S33" s="311">
        <v>369</v>
      </c>
      <c r="T33" s="311" t="s">
        <v>452</v>
      </c>
      <c r="U33" s="311" t="s">
        <v>452</v>
      </c>
      <c r="V33" s="311">
        <v>362</v>
      </c>
      <c r="W33" s="311" t="s">
        <v>452</v>
      </c>
      <c r="X33" s="311">
        <v>331</v>
      </c>
      <c r="Y33" s="311">
        <v>371</v>
      </c>
      <c r="Z33" s="311">
        <v>310</v>
      </c>
      <c r="AA33" s="311" t="s">
        <v>452</v>
      </c>
      <c r="AB33" s="311">
        <v>342</v>
      </c>
      <c r="AC33" s="311" t="s">
        <v>452</v>
      </c>
      <c r="AD33" s="407">
        <v>340</v>
      </c>
      <c r="AE33" s="407"/>
      <c r="AF33" s="407"/>
      <c r="AG33" s="407"/>
      <c r="AH33" s="407"/>
      <c r="AI33" s="407"/>
      <c r="AJ33" s="407"/>
      <c r="AK33" s="407"/>
      <c r="AL33" s="407"/>
      <c r="AM33" s="407"/>
      <c r="AN33" s="407"/>
      <c r="AO33" s="407"/>
      <c r="AP33" s="407"/>
      <c r="AQ33" s="34"/>
      <c r="AR33" s="34">
        <f t="shared" si="0"/>
        <v>5066</v>
      </c>
      <c r="AS33" s="143">
        <f t="shared" si="1"/>
        <v>42</v>
      </c>
      <c r="AT33" s="143">
        <v>120</v>
      </c>
      <c r="AU33" s="34">
        <f t="shared" si="2"/>
        <v>26</v>
      </c>
      <c r="AV33" s="144" t="s">
        <v>43</v>
      </c>
      <c r="AW33" s="145">
        <f t="shared" si="3"/>
        <v>42</v>
      </c>
      <c r="AX33" s="35">
        <f t="shared" si="4"/>
        <v>120.61904761904762</v>
      </c>
    </row>
    <row r="34" spans="1:50" s="33" customFormat="1" ht="12" customHeight="1" x14ac:dyDescent="0.2">
      <c r="A34" s="66" t="s">
        <v>449</v>
      </c>
      <c r="B34" s="34" t="s">
        <v>201</v>
      </c>
      <c r="C34" s="34">
        <v>11</v>
      </c>
      <c r="D34" s="170" t="s">
        <v>452</v>
      </c>
      <c r="E34" s="170" t="s">
        <v>452</v>
      </c>
      <c r="F34" s="170" t="s">
        <v>452</v>
      </c>
      <c r="G34" s="170" t="s">
        <v>452</v>
      </c>
      <c r="H34" s="170" t="s">
        <v>452</v>
      </c>
      <c r="I34" s="170" t="s">
        <v>452</v>
      </c>
      <c r="J34" s="170" t="s">
        <v>452</v>
      </c>
      <c r="K34" s="170">
        <v>368</v>
      </c>
      <c r="L34" s="170">
        <v>352</v>
      </c>
      <c r="M34" s="170" t="s">
        <v>452</v>
      </c>
      <c r="N34" s="170" t="s">
        <v>452</v>
      </c>
      <c r="O34" s="170">
        <v>379</v>
      </c>
      <c r="P34" s="170" t="s">
        <v>452</v>
      </c>
      <c r="Q34" s="313">
        <v>370</v>
      </c>
      <c r="R34" s="311" t="s">
        <v>452</v>
      </c>
      <c r="S34" s="311">
        <v>366</v>
      </c>
      <c r="T34" s="311" t="s">
        <v>452</v>
      </c>
      <c r="U34" s="311">
        <v>391</v>
      </c>
      <c r="V34" s="311" t="s">
        <v>452</v>
      </c>
      <c r="W34" s="311">
        <v>358</v>
      </c>
      <c r="X34" s="311" t="s">
        <v>452</v>
      </c>
      <c r="Y34" s="311" t="s">
        <v>452</v>
      </c>
      <c r="Z34" s="311">
        <v>311</v>
      </c>
      <c r="AA34" s="311">
        <v>386</v>
      </c>
      <c r="AB34" s="311" t="s">
        <v>452</v>
      </c>
      <c r="AC34" s="311">
        <v>347</v>
      </c>
      <c r="AD34" s="407">
        <v>348</v>
      </c>
      <c r="AE34" s="407"/>
      <c r="AF34" s="407"/>
      <c r="AG34" s="407"/>
      <c r="AH34" s="407"/>
      <c r="AI34" s="407"/>
      <c r="AJ34" s="407"/>
      <c r="AK34" s="407"/>
      <c r="AL34" s="407"/>
      <c r="AM34" s="407"/>
      <c r="AN34" s="407"/>
      <c r="AO34" s="407"/>
      <c r="AP34" s="407"/>
      <c r="AQ34" s="34"/>
      <c r="AR34" s="34">
        <f t="shared" ref="AR34:AR65" si="5">SUM(D34:AQ34)</f>
        <v>3976</v>
      </c>
      <c r="AS34" s="143">
        <f t="shared" ref="AS34:AS70" si="6">C34*3</f>
        <v>33</v>
      </c>
      <c r="AT34" s="143">
        <v>120</v>
      </c>
      <c r="AU34" s="34">
        <f t="shared" ref="AU34:AU65" si="7">AR34-(AT34*AS34)</f>
        <v>16</v>
      </c>
      <c r="AV34" s="144" t="s">
        <v>43</v>
      </c>
      <c r="AW34" s="145">
        <f t="shared" ref="AW34:AW65" si="8">AS34</f>
        <v>33</v>
      </c>
      <c r="AX34" s="35">
        <f t="shared" ref="AX34:AX65" si="9">AR34/AS34</f>
        <v>120.48484848484848</v>
      </c>
    </row>
    <row r="35" spans="1:50" s="33" customFormat="1" ht="12" customHeight="1" x14ac:dyDescent="0.2">
      <c r="A35" s="66" t="s">
        <v>459</v>
      </c>
      <c r="B35" s="34" t="s">
        <v>205</v>
      </c>
      <c r="C35" s="34">
        <v>15</v>
      </c>
      <c r="D35" s="170" t="s">
        <v>452</v>
      </c>
      <c r="E35" s="170">
        <v>333</v>
      </c>
      <c r="F35" s="170" t="s">
        <v>452</v>
      </c>
      <c r="G35" s="170" t="s">
        <v>452</v>
      </c>
      <c r="H35" s="170">
        <v>361</v>
      </c>
      <c r="I35" s="170" t="s">
        <v>452</v>
      </c>
      <c r="J35" s="170">
        <v>376</v>
      </c>
      <c r="K35" s="170" t="s">
        <v>452</v>
      </c>
      <c r="L35" s="170">
        <v>345</v>
      </c>
      <c r="M35" s="170">
        <v>356</v>
      </c>
      <c r="N35" s="170" t="s">
        <v>452</v>
      </c>
      <c r="O35" s="170">
        <v>322</v>
      </c>
      <c r="P35" s="170" t="s">
        <v>452</v>
      </c>
      <c r="Q35" s="311">
        <v>382</v>
      </c>
      <c r="R35" s="313">
        <v>336</v>
      </c>
      <c r="S35" s="311">
        <v>353</v>
      </c>
      <c r="T35" s="311">
        <v>342</v>
      </c>
      <c r="U35" s="311" t="s">
        <v>452</v>
      </c>
      <c r="V35" s="311">
        <v>396</v>
      </c>
      <c r="W35" s="311" t="s">
        <v>452</v>
      </c>
      <c r="X35" s="311">
        <v>387</v>
      </c>
      <c r="Y35" s="311" t="s">
        <v>452</v>
      </c>
      <c r="Z35" s="311" t="s">
        <v>452</v>
      </c>
      <c r="AA35" s="311">
        <v>394</v>
      </c>
      <c r="AB35" s="311" t="s">
        <v>452</v>
      </c>
      <c r="AC35" s="311">
        <v>383</v>
      </c>
      <c r="AD35" s="407">
        <v>323</v>
      </c>
      <c r="AE35" s="407"/>
      <c r="AF35" s="407"/>
      <c r="AG35" s="407"/>
      <c r="AH35" s="407"/>
      <c r="AI35" s="407"/>
      <c r="AJ35" s="407"/>
      <c r="AK35" s="407"/>
      <c r="AL35" s="407"/>
      <c r="AM35" s="407"/>
      <c r="AN35" s="407"/>
      <c r="AO35" s="407"/>
      <c r="AP35" s="407"/>
      <c r="AQ35" s="34"/>
      <c r="AR35" s="34">
        <f t="shared" si="5"/>
        <v>5389</v>
      </c>
      <c r="AS35" s="143">
        <f t="shared" si="6"/>
        <v>45</v>
      </c>
      <c r="AT35" s="143">
        <v>119</v>
      </c>
      <c r="AU35" s="34">
        <f t="shared" si="7"/>
        <v>34</v>
      </c>
      <c r="AV35" s="144" t="s">
        <v>43</v>
      </c>
      <c r="AW35" s="145">
        <f t="shared" si="8"/>
        <v>45</v>
      </c>
      <c r="AX35" s="35">
        <f t="shared" si="9"/>
        <v>119.75555555555556</v>
      </c>
    </row>
    <row r="36" spans="1:50" s="33" customFormat="1" ht="12" customHeight="1" x14ac:dyDescent="0.2">
      <c r="A36" s="66" t="s">
        <v>439</v>
      </c>
      <c r="B36" s="34" t="s">
        <v>199</v>
      </c>
      <c r="C36" s="34">
        <v>15</v>
      </c>
      <c r="D36" s="170">
        <v>366</v>
      </c>
      <c r="E36" s="170" t="s">
        <v>452</v>
      </c>
      <c r="F36" s="170">
        <v>322</v>
      </c>
      <c r="G36" s="170" t="s">
        <v>452</v>
      </c>
      <c r="H36" s="170">
        <v>367</v>
      </c>
      <c r="I36" s="170">
        <v>337</v>
      </c>
      <c r="J36" s="170" t="s">
        <v>452</v>
      </c>
      <c r="K36" s="170" t="s">
        <v>452</v>
      </c>
      <c r="L36" s="170">
        <v>356</v>
      </c>
      <c r="M36" s="170">
        <v>347</v>
      </c>
      <c r="N36" s="170" t="s">
        <v>452</v>
      </c>
      <c r="O36" s="170" t="s">
        <v>452</v>
      </c>
      <c r="P36" s="170">
        <v>355</v>
      </c>
      <c r="Q36" s="313">
        <v>346</v>
      </c>
      <c r="R36" s="311">
        <v>395</v>
      </c>
      <c r="S36" s="311" t="s">
        <v>452</v>
      </c>
      <c r="T36" s="311">
        <v>358</v>
      </c>
      <c r="U36" s="311" t="s">
        <v>452</v>
      </c>
      <c r="V36" s="311" t="s">
        <v>452</v>
      </c>
      <c r="W36" s="311">
        <v>365</v>
      </c>
      <c r="X36" s="311">
        <v>358</v>
      </c>
      <c r="Y36" s="311" t="s">
        <v>452</v>
      </c>
      <c r="Z36" s="311" t="s">
        <v>452</v>
      </c>
      <c r="AA36" s="311">
        <v>383</v>
      </c>
      <c r="AB36" s="311">
        <v>371</v>
      </c>
      <c r="AC36" s="311" t="s">
        <v>452</v>
      </c>
      <c r="AD36" s="407">
        <v>355</v>
      </c>
      <c r="AE36" s="407"/>
      <c r="AF36" s="407"/>
      <c r="AG36" s="407"/>
      <c r="AH36" s="407"/>
      <c r="AI36" s="407"/>
      <c r="AJ36" s="407"/>
      <c r="AK36" s="407"/>
      <c r="AL36" s="407"/>
      <c r="AM36" s="407"/>
      <c r="AN36" s="407"/>
      <c r="AO36" s="407"/>
      <c r="AP36" s="407"/>
      <c r="AQ36" s="34"/>
      <c r="AR36" s="34">
        <f t="shared" si="5"/>
        <v>5381</v>
      </c>
      <c r="AS36" s="143">
        <f t="shared" si="6"/>
        <v>45</v>
      </c>
      <c r="AT36" s="143">
        <v>119</v>
      </c>
      <c r="AU36" s="34">
        <f t="shared" si="7"/>
        <v>26</v>
      </c>
      <c r="AV36" s="144" t="s">
        <v>43</v>
      </c>
      <c r="AW36" s="145">
        <f t="shared" si="8"/>
        <v>45</v>
      </c>
      <c r="AX36" s="35">
        <f t="shared" si="9"/>
        <v>119.57777777777778</v>
      </c>
    </row>
    <row r="37" spans="1:50" s="33" customFormat="1" ht="12" customHeight="1" x14ac:dyDescent="0.2">
      <c r="A37" s="67" t="s">
        <v>427</v>
      </c>
      <c r="B37" s="34" t="s">
        <v>205</v>
      </c>
      <c r="C37" s="34">
        <v>15</v>
      </c>
      <c r="D37" s="170" t="s">
        <v>452</v>
      </c>
      <c r="E37" s="170">
        <v>372</v>
      </c>
      <c r="F37" s="170" t="s">
        <v>452</v>
      </c>
      <c r="G37" s="170" t="s">
        <v>452</v>
      </c>
      <c r="H37" s="170">
        <v>374</v>
      </c>
      <c r="I37" s="170" t="s">
        <v>452</v>
      </c>
      <c r="J37" s="170">
        <v>340</v>
      </c>
      <c r="K37" s="170" t="s">
        <v>452</v>
      </c>
      <c r="L37" s="170">
        <v>344</v>
      </c>
      <c r="M37" s="170">
        <v>352</v>
      </c>
      <c r="N37" s="170" t="s">
        <v>452</v>
      </c>
      <c r="O37" s="170">
        <v>389</v>
      </c>
      <c r="P37" s="170" t="s">
        <v>452</v>
      </c>
      <c r="Q37" s="311">
        <v>352</v>
      </c>
      <c r="R37" s="313">
        <v>340</v>
      </c>
      <c r="S37" s="311">
        <v>332</v>
      </c>
      <c r="T37" s="311">
        <v>362</v>
      </c>
      <c r="U37" s="311" t="s">
        <v>452</v>
      </c>
      <c r="V37" s="311">
        <v>381</v>
      </c>
      <c r="W37" s="311" t="s">
        <v>452</v>
      </c>
      <c r="X37" s="311">
        <v>360</v>
      </c>
      <c r="Y37" s="311" t="s">
        <v>452</v>
      </c>
      <c r="Z37" s="311" t="s">
        <v>452</v>
      </c>
      <c r="AA37" s="311">
        <v>386</v>
      </c>
      <c r="AB37" s="311" t="s">
        <v>452</v>
      </c>
      <c r="AC37" s="311">
        <v>321</v>
      </c>
      <c r="AD37" s="407">
        <v>375</v>
      </c>
      <c r="AE37" s="407"/>
      <c r="AF37" s="407"/>
      <c r="AG37" s="407"/>
      <c r="AH37" s="407"/>
      <c r="AI37" s="407"/>
      <c r="AJ37" s="407"/>
      <c r="AK37" s="407"/>
      <c r="AL37" s="407"/>
      <c r="AM37" s="407"/>
      <c r="AN37" s="407"/>
      <c r="AO37" s="407"/>
      <c r="AP37" s="407"/>
      <c r="AQ37" s="34"/>
      <c r="AR37" s="34">
        <f t="shared" si="5"/>
        <v>5380</v>
      </c>
      <c r="AS37" s="143">
        <f t="shared" si="6"/>
        <v>45</v>
      </c>
      <c r="AT37" s="143">
        <v>119</v>
      </c>
      <c r="AU37" s="34">
        <f t="shared" si="7"/>
        <v>25</v>
      </c>
      <c r="AV37" s="144" t="s">
        <v>43</v>
      </c>
      <c r="AW37" s="145">
        <f t="shared" si="8"/>
        <v>45</v>
      </c>
      <c r="AX37" s="35">
        <f t="shared" si="9"/>
        <v>119.55555555555556</v>
      </c>
    </row>
    <row r="38" spans="1:50" s="33" customFormat="1" ht="12" customHeight="1" x14ac:dyDescent="0.2">
      <c r="A38" s="66" t="s">
        <v>436</v>
      </c>
      <c r="B38" s="34" t="s">
        <v>204</v>
      </c>
      <c r="C38" s="34">
        <v>15</v>
      </c>
      <c r="D38" s="170" t="s">
        <v>452</v>
      </c>
      <c r="E38" s="170">
        <v>348</v>
      </c>
      <c r="F38" s="170">
        <v>346</v>
      </c>
      <c r="G38" s="170">
        <v>366</v>
      </c>
      <c r="H38" s="170" t="s">
        <v>452</v>
      </c>
      <c r="I38" s="170" t="s">
        <v>452</v>
      </c>
      <c r="J38" s="170">
        <v>357</v>
      </c>
      <c r="K38" s="170" t="s">
        <v>452</v>
      </c>
      <c r="L38" s="170" t="s">
        <v>452</v>
      </c>
      <c r="M38" s="170" t="s">
        <v>452</v>
      </c>
      <c r="N38" s="170">
        <v>372</v>
      </c>
      <c r="O38" s="170">
        <v>343</v>
      </c>
      <c r="P38" s="170" t="s">
        <v>452</v>
      </c>
      <c r="Q38" s="311">
        <v>356</v>
      </c>
      <c r="R38" s="313">
        <v>391</v>
      </c>
      <c r="S38" s="311" t="s">
        <v>452</v>
      </c>
      <c r="T38" s="311" t="s">
        <v>452</v>
      </c>
      <c r="U38" s="311">
        <v>343</v>
      </c>
      <c r="V38" s="311">
        <v>358</v>
      </c>
      <c r="W38" s="311" t="s">
        <v>452</v>
      </c>
      <c r="X38" s="311">
        <v>350</v>
      </c>
      <c r="Y38" s="311">
        <v>328</v>
      </c>
      <c r="Z38" s="311">
        <v>370</v>
      </c>
      <c r="AA38" s="311" t="s">
        <v>452</v>
      </c>
      <c r="AB38" s="311" t="s">
        <v>452</v>
      </c>
      <c r="AC38" s="311">
        <v>391</v>
      </c>
      <c r="AD38" s="407">
        <v>358</v>
      </c>
      <c r="AE38" s="407"/>
      <c r="AF38" s="407"/>
      <c r="AG38" s="407"/>
      <c r="AH38" s="407"/>
      <c r="AI38" s="407"/>
      <c r="AJ38" s="407"/>
      <c r="AK38" s="407"/>
      <c r="AL38" s="407"/>
      <c r="AM38" s="407"/>
      <c r="AN38" s="407"/>
      <c r="AO38" s="407"/>
      <c r="AP38" s="407"/>
      <c r="AQ38" s="34"/>
      <c r="AR38" s="34">
        <f t="shared" si="5"/>
        <v>5377</v>
      </c>
      <c r="AS38" s="143">
        <f t="shared" si="6"/>
        <v>45</v>
      </c>
      <c r="AT38" s="143">
        <v>119</v>
      </c>
      <c r="AU38" s="34">
        <f t="shared" si="7"/>
        <v>22</v>
      </c>
      <c r="AV38" s="144" t="s">
        <v>43</v>
      </c>
      <c r="AW38" s="145">
        <f t="shared" si="8"/>
        <v>45</v>
      </c>
      <c r="AX38" s="35">
        <f t="shared" si="9"/>
        <v>119.48888888888889</v>
      </c>
    </row>
    <row r="39" spans="1:50" s="33" customFormat="1" ht="12" customHeight="1" x14ac:dyDescent="0.2">
      <c r="A39" s="66" t="s">
        <v>387</v>
      </c>
      <c r="B39" s="34" t="s">
        <v>209</v>
      </c>
      <c r="C39" s="34">
        <v>14</v>
      </c>
      <c r="D39" s="170">
        <v>327</v>
      </c>
      <c r="E39" s="170" t="s">
        <v>452</v>
      </c>
      <c r="F39" s="170">
        <v>350</v>
      </c>
      <c r="G39" s="170" t="s">
        <v>452</v>
      </c>
      <c r="H39" s="170" t="s">
        <v>452</v>
      </c>
      <c r="I39" s="170">
        <v>317</v>
      </c>
      <c r="J39" s="170">
        <v>377</v>
      </c>
      <c r="K39" s="170" t="s">
        <v>452</v>
      </c>
      <c r="L39" s="170">
        <v>364</v>
      </c>
      <c r="M39" s="170" t="s">
        <v>452</v>
      </c>
      <c r="N39" s="170">
        <v>367</v>
      </c>
      <c r="O39" s="170" t="s">
        <v>452</v>
      </c>
      <c r="P39" s="170" t="s">
        <v>452</v>
      </c>
      <c r="Q39" s="313">
        <v>375</v>
      </c>
      <c r="R39" s="311">
        <v>345</v>
      </c>
      <c r="S39" s="311" t="s">
        <v>452</v>
      </c>
      <c r="T39" s="311">
        <v>335</v>
      </c>
      <c r="U39" s="311">
        <v>309</v>
      </c>
      <c r="V39" s="311" t="s">
        <v>452</v>
      </c>
      <c r="W39" s="311" t="s">
        <v>452</v>
      </c>
      <c r="X39" s="311">
        <v>423</v>
      </c>
      <c r="Y39" s="311" t="s">
        <v>452</v>
      </c>
      <c r="Z39" s="311" t="s">
        <v>452</v>
      </c>
      <c r="AA39" s="311" t="s">
        <v>452</v>
      </c>
      <c r="AB39" s="311">
        <v>375</v>
      </c>
      <c r="AC39" s="311">
        <v>396</v>
      </c>
      <c r="AD39" s="407">
        <v>350</v>
      </c>
      <c r="AE39" s="407"/>
      <c r="AF39" s="407"/>
      <c r="AG39" s="407"/>
      <c r="AH39" s="407"/>
      <c r="AI39" s="407"/>
      <c r="AJ39" s="407"/>
      <c r="AK39" s="407"/>
      <c r="AL39" s="407"/>
      <c r="AM39" s="407"/>
      <c r="AN39" s="407"/>
      <c r="AO39" s="407"/>
      <c r="AP39" s="407"/>
      <c r="AQ39" s="34"/>
      <c r="AR39" s="34">
        <f t="shared" si="5"/>
        <v>5010</v>
      </c>
      <c r="AS39" s="143">
        <f t="shared" si="6"/>
        <v>42</v>
      </c>
      <c r="AT39" s="143">
        <v>119</v>
      </c>
      <c r="AU39" s="34">
        <f t="shared" si="7"/>
        <v>12</v>
      </c>
      <c r="AV39" s="144" t="s">
        <v>43</v>
      </c>
      <c r="AW39" s="145">
        <f t="shared" si="8"/>
        <v>42</v>
      </c>
      <c r="AX39" s="35">
        <f t="shared" si="9"/>
        <v>119.28571428571429</v>
      </c>
    </row>
    <row r="40" spans="1:50" s="33" customFormat="1" ht="12" customHeight="1" x14ac:dyDescent="0.2">
      <c r="A40" s="66" t="s">
        <v>410</v>
      </c>
      <c r="B40" s="34" t="s">
        <v>200</v>
      </c>
      <c r="C40" s="34">
        <v>14</v>
      </c>
      <c r="D40" s="170" t="s">
        <v>452</v>
      </c>
      <c r="E40" s="170" t="s">
        <v>452</v>
      </c>
      <c r="F40" s="170" t="s">
        <v>452</v>
      </c>
      <c r="G40" s="170">
        <v>394</v>
      </c>
      <c r="H40" s="170" t="s">
        <v>452</v>
      </c>
      <c r="I40" s="170">
        <v>363</v>
      </c>
      <c r="J40" s="170" t="s">
        <v>452</v>
      </c>
      <c r="K40" s="170" t="s">
        <v>452</v>
      </c>
      <c r="L40" s="170">
        <v>310</v>
      </c>
      <c r="M40" s="170">
        <v>342</v>
      </c>
      <c r="N40" s="170" t="s">
        <v>452</v>
      </c>
      <c r="O40" s="170">
        <v>384</v>
      </c>
      <c r="P40" s="170">
        <v>348</v>
      </c>
      <c r="Q40" s="311">
        <v>302</v>
      </c>
      <c r="R40" s="311">
        <v>391</v>
      </c>
      <c r="S40" s="311">
        <v>387</v>
      </c>
      <c r="T40" s="313" t="s">
        <v>452</v>
      </c>
      <c r="U40" s="311">
        <v>347</v>
      </c>
      <c r="V40" s="311" t="s">
        <v>452</v>
      </c>
      <c r="W40" s="311">
        <v>376</v>
      </c>
      <c r="X40" s="311">
        <v>322</v>
      </c>
      <c r="Y40" s="311" t="s">
        <v>452</v>
      </c>
      <c r="Z40" s="311" t="s">
        <v>452</v>
      </c>
      <c r="AA40" s="311">
        <v>390</v>
      </c>
      <c r="AB40" s="311" t="s">
        <v>452</v>
      </c>
      <c r="AC40" s="311" t="s">
        <v>452</v>
      </c>
      <c r="AD40" s="407">
        <v>331</v>
      </c>
      <c r="AE40" s="407"/>
      <c r="AF40" s="407"/>
      <c r="AG40" s="407"/>
      <c r="AH40" s="407"/>
      <c r="AI40" s="407"/>
      <c r="AJ40" s="407"/>
      <c r="AK40" s="407"/>
      <c r="AL40" s="407"/>
      <c r="AM40" s="407"/>
      <c r="AN40" s="407"/>
      <c r="AO40" s="407"/>
      <c r="AP40" s="407"/>
      <c r="AQ40" s="34"/>
      <c r="AR40" s="34">
        <f t="shared" si="5"/>
        <v>4987</v>
      </c>
      <c r="AS40" s="143">
        <f t="shared" si="6"/>
        <v>42</v>
      </c>
      <c r="AT40" s="143">
        <v>118</v>
      </c>
      <c r="AU40" s="34">
        <f t="shared" si="7"/>
        <v>31</v>
      </c>
      <c r="AV40" s="144" t="s">
        <v>43</v>
      </c>
      <c r="AW40" s="145">
        <f t="shared" si="8"/>
        <v>42</v>
      </c>
      <c r="AX40" s="35">
        <f t="shared" si="9"/>
        <v>118.73809523809524</v>
      </c>
    </row>
    <row r="41" spans="1:50" s="33" customFormat="1" ht="12" customHeight="1" x14ac:dyDescent="0.2">
      <c r="A41" s="67" t="s">
        <v>418</v>
      </c>
      <c r="B41" s="34" t="s">
        <v>203</v>
      </c>
      <c r="C41" s="34">
        <v>14</v>
      </c>
      <c r="D41" s="170">
        <v>359</v>
      </c>
      <c r="E41" s="170" t="s">
        <v>452</v>
      </c>
      <c r="F41" s="170">
        <v>307</v>
      </c>
      <c r="G41" s="170" t="s">
        <v>452</v>
      </c>
      <c r="H41" s="170">
        <v>390</v>
      </c>
      <c r="I41" s="170" t="s">
        <v>452</v>
      </c>
      <c r="J41" s="170">
        <v>390</v>
      </c>
      <c r="K41" s="170">
        <v>329</v>
      </c>
      <c r="L41" s="170" t="s">
        <v>452</v>
      </c>
      <c r="M41" s="170" t="s">
        <v>452</v>
      </c>
      <c r="N41" s="170" t="s">
        <v>452</v>
      </c>
      <c r="O41" s="170">
        <v>350</v>
      </c>
      <c r="P41" s="170">
        <v>324</v>
      </c>
      <c r="Q41" s="313">
        <v>356</v>
      </c>
      <c r="R41" s="311">
        <v>338</v>
      </c>
      <c r="S41" s="311" t="s">
        <v>452</v>
      </c>
      <c r="T41" s="311">
        <v>352</v>
      </c>
      <c r="U41" s="311" t="s">
        <v>452</v>
      </c>
      <c r="V41" s="311">
        <v>379</v>
      </c>
      <c r="W41" s="311" t="s">
        <v>452</v>
      </c>
      <c r="X41" s="311" t="s">
        <v>452</v>
      </c>
      <c r="Y41" s="311">
        <v>340</v>
      </c>
      <c r="Z41" s="311">
        <v>410</v>
      </c>
      <c r="AA41" s="311">
        <v>353</v>
      </c>
      <c r="AB41" s="311" t="s">
        <v>452</v>
      </c>
      <c r="AC41" s="311" t="s">
        <v>452</v>
      </c>
      <c r="AD41" s="407" t="s">
        <v>452</v>
      </c>
      <c r="AE41" s="407"/>
      <c r="AF41" s="407"/>
      <c r="AG41" s="407"/>
      <c r="AH41" s="407"/>
      <c r="AI41" s="407"/>
      <c r="AJ41" s="407"/>
      <c r="AK41" s="407"/>
      <c r="AL41" s="407"/>
      <c r="AM41" s="407"/>
      <c r="AN41" s="407"/>
      <c r="AO41" s="407"/>
      <c r="AP41" s="407"/>
      <c r="AQ41" s="34"/>
      <c r="AR41" s="34">
        <f t="shared" si="5"/>
        <v>4977</v>
      </c>
      <c r="AS41" s="143">
        <f t="shared" si="6"/>
        <v>42</v>
      </c>
      <c r="AT41" s="143">
        <v>118</v>
      </c>
      <c r="AU41" s="34">
        <f t="shared" si="7"/>
        <v>21</v>
      </c>
      <c r="AV41" s="144" t="s">
        <v>43</v>
      </c>
      <c r="AW41" s="145">
        <f t="shared" si="8"/>
        <v>42</v>
      </c>
      <c r="AX41" s="35">
        <f t="shared" si="9"/>
        <v>118.5</v>
      </c>
    </row>
    <row r="42" spans="1:50" s="33" customFormat="1" ht="12" customHeight="1" x14ac:dyDescent="0.2">
      <c r="A42" s="66" t="s">
        <v>386</v>
      </c>
      <c r="B42" s="34" t="s">
        <v>209</v>
      </c>
      <c r="C42" s="34">
        <v>15</v>
      </c>
      <c r="D42" s="170">
        <v>346</v>
      </c>
      <c r="E42" s="170" t="s">
        <v>452</v>
      </c>
      <c r="F42" s="170">
        <v>344</v>
      </c>
      <c r="G42" s="170" t="s">
        <v>452</v>
      </c>
      <c r="H42" s="170" t="s">
        <v>452</v>
      </c>
      <c r="I42" s="170">
        <v>351</v>
      </c>
      <c r="J42" s="170">
        <v>365</v>
      </c>
      <c r="K42" s="170" t="s">
        <v>452</v>
      </c>
      <c r="L42" s="170">
        <v>319</v>
      </c>
      <c r="M42" s="170" t="s">
        <v>452</v>
      </c>
      <c r="N42" s="170">
        <v>351</v>
      </c>
      <c r="O42" s="170" t="s">
        <v>452</v>
      </c>
      <c r="P42" s="170" t="s">
        <v>452</v>
      </c>
      <c r="Q42" s="313">
        <v>373</v>
      </c>
      <c r="R42" s="311">
        <v>373</v>
      </c>
      <c r="S42" s="311" t="s">
        <v>452</v>
      </c>
      <c r="T42" s="311">
        <v>364</v>
      </c>
      <c r="U42" s="311">
        <v>403</v>
      </c>
      <c r="V42" s="311" t="s">
        <v>452</v>
      </c>
      <c r="W42" s="311" t="s">
        <v>452</v>
      </c>
      <c r="X42" s="311">
        <v>354</v>
      </c>
      <c r="Y42" s="311" t="s">
        <v>452</v>
      </c>
      <c r="Z42" s="311">
        <v>334</v>
      </c>
      <c r="AA42" s="311" t="s">
        <v>452</v>
      </c>
      <c r="AB42" s="311">
        <v>343</v>
      </c>
      <c r="AC42" s="311">
        <v>345</v>
      </c>
      <c r="AD42" s="407">
        <v>367</v>
      </c>
      <c r="AE42" s="407"/>
      <c r="AF42" s="407"/>
      <c r="AG42" s="407"/>
      <c r="AH42" s="407"/>
      <c r="AI42" s="407"/>
      <c r="AJ42" s="407"/>
      <c r="AK42" s="407"/>
      <c r="AL42" s="407"/>
      <c r="AM42" s="407"/>
      <c r="AN42" s="407"/>
      <c r="AO42" s="407"/>
      <c r="AP42" s="407"/>
      <c r="AQ42" s="34"/>
      <c r="AR42" s="34">
        <f t="shared" si="5"/>
        <v>5332</v>
      </c>
      <c r="AS42" s="143">
        <f t="shared" si="6"/>
        <v>45</v>
      </c>
      <c r="AT42" s="143">
        <v>118</v>
      </c>
      <c r="AU42" s="34">
        <f t="shared" si="7"/>
        <v>22</v>
      </c>
      <c r="AV42" s="144" t="s">
        <v>43</v>
      </c>
      <c r="AW42" s="145">
        <f t="shared" si="8"/>
        <v>45</v>
      </c>
      <c r="AX42" s="35">
        <f t="shared" si="9"/>
        <v>118.48888888888889</v>
      </c>
    </row>
    <row r="43" spans="1:50" s="33" customFormat="1" ht="12" customHeight="1" x14ac:dyDescent="0.2">
      <c r="A43" s="66" t="s">
        <v>411</v>
      </c>
      <c r="B43" s="34" t="s">
        <v>200</v>
      </c>
      <c r="C43" s="34">
        <v>15</v>
      </c>
      <c r="D43" s="170" t="s">
        <v>452</v>
      </c>
      <c r="E43" s="170" t="s">
        <v>452</v>
      </c>
      <c r="F43" s="170" t="s">
        <v>452</v>
      </c>
      <c r="G43" s="170">
        <v>379</v>
      </c>
      <c r="H43" s="170" t="s">
        <v>452</v>
      </c>
      <c r="I43" s="170">
        <v>358</v>
      </c>
      <c r="J43" s="170" t="s">
        <v>452</v>
      </c>
      <c r="K43" s="170" t="s">
        <v>452</v>
      </c>
      <c r="L43" s="170">
        <v>362</v>
      </c>
      <c r="M43" s="170">
        <v>323</v>
      </c>
      <c r="N43" s="170" t="s">
        <v>452</v>
      </c>
      <c r="O43" s="170">
        <v>386</v>
      </c>
      <c r="P43" s="170">
        <v>325</v>
      </c>
      <c r="Q43" s="311">
        <v>325</v>
      </c>
      <c r="R43" s="311">
        <v>368</v>
      </c>
      <c r="S43" s="311">
        <v>357</v>
      </c>
      <c r="T43" s="313">
        <v>372</v>
      </c>
      <c r="U43" s="311">
        <v>353</v>
      </c>
      <c r="V43" s="311" t="s">
        <v>452</v>
      </c>
      <c r="W43" s="311">
        <v>351</v>
      </c>
      <c r="X43" s="311">
        <v>314</v>
      </c>
      <c r="Y43" s="311" t="s">
        <v>452</v>
      </c>
      <c r="Z43" s="311" t="s">
        <v>452</v>
      </c>
      <c r="AA43" s="311">
        <v>382</v>
      </c>
      <c r="AB43" s="311" t="s">
        <v>452</v>
      </c>
      <c r="AC43" s="311" t="s">
        <v>452</v>
      </c>
      <c r="AD43" s="407">
        <v>375</v>
      </c>
      <c r="AE43" s="407"/>
      <c r="AF43" s="407"/>
      <c r="AG43" s="407"/>
      <c r="AH43" s="407"/>
      <c r="AI43" s="407"/>
      <c r="AJ43" s="407"/>
      <c r="AK43" s="407"/>
      <c r="AL43" s="407"/>
      <c r="AM43" s="407"/>
      <c r="AN43" s="407"/>
      <c r="AO43" s="407"/>
      <c r="AP43" s="407"/>
      <c r="AQ43" s="34"/>
      <c r="AR43" s="34">
        <f t="shared" si="5"/>
        <v>5330</v>
      </c>
      <c r="AS43" s="143">
        <f t="shared" si="6"/>
        <v>45</v>
      </c>
      <c r="AT43" s="143">
        <v>118</v>
      </c>
      <c r="AU43" s="34">
        <f t="shared" si="7"/>
        <v>20</v>
      </c>
      <c r="AV43" s="144" t="s">
        <v>43</v>
      </c>
      <c r="AW43" s="145">
        <f t="shared" si="8"/>
        <v>45</v>
      </c>
      <c r="AX43" s="35">
        <f t="shared" si="9"/>
        <v>118.44444444444444</v>
      </c>
    </row>
    <row r="44" spans="1:50" s="33" customFormat="1" ht="12" customHeight="1" x14ac:dyDescent="0.2">
      <c r="A44" s="67" t="s">
        <v>447</v>
      </c>
      <c r="B44" s="34" t="s">
        <v>208</v>
      </c>
      <c r="C44" s="34">
        <v>15</v>
      </c>
      <c r="D44" s="170" t="s">
        <v>452</v>
      </c>
      <c r="E44" s="170">
        <v>336</v>
      </c>
      <c r="F44" s="170" t="s">
        <v>452</v>
      </c>
      <c r="G44" s="170" t="s">
        <v>452</v>
      </c>
      <c r="H44" s="170" t="s">
        <v>452</v>
      </c>
      <c r="I44" s="170">
        <v>343</v>
      </c>
      <c r="J44" s="170" t="s">
        <v>452</v>
      </c>
      <c r="K44" s="170">
        <v>357</v>
      </c>
      <c r="L44" s="170" t="s">
        <v>452</v>
      </c>
      <c r="M44" s="170">
        <v>387</v>
      </c>
      <c r="N44" s="170">
        <v>324</v>
      </c>
      <c r="O44" s="170" t="s">
        <v>452</v>
      </c>
      <c r="P44" s="170">
        <v>367</v>
      </c>
      <c r="Q44" s="311">
        <v>350</v>
      </c>
      <c r="R44" s="313">
        <v>391</v>
      </c>
      <c r="S44" s="311">
        <v>367</v>
      </c>
      <c r="T44" s="311">
        <v>324</v>
      </c>
      <c r="U44" s="311">
        <v>386</v>
      </c>
      <c r="V44" s="311" t="s">
        <v>452</v>
      </c>
      <c r="W44" s="311">
        <v>343</v>
      </c>
      <c r="X44" s="311" t="s">
        <v>452</v>
      </c>
      <c r="Y44" s="311">
        <v>358</v>
      </c>
      <c r="Z44" s="311" t="s">
        <v>452</v>
      </c>
      <c r="AA44" s="311" t="s">
        <v>452</v>
      </c>
      <c r="AB44" s="311">
        <v>362</v>
      </c>
      <c r="AC44" s="311" t="s">
        <v>452</v>
      </c>
      <c r="AD44" s="407">
        <v>330</v>
      </c>
      <c r="AE44" s="407"/>
      <c r="AF44" s="407"/>
      <c r="AG44" s="407"/>
      <c r="AH44" s="407"/>
      <c r="AI44" s="407"/>
      <c r="AJ44" s="407"/>
      <c r="AK44" s="407"/>
      <c r="AL44" s="407"/>
      <c r="AM44" s="407"/>
      <c r="AN44" s="407"/>
      <c r="AO44" s="407"/>
      <c r="AP44" s="407"/>
      <c r="AQ44" s="34"/>
      <c r="AR44" s="34">
        <f t="shared" si="5"/>
        <v>5325</v>
      </c>
      <c r="AS44" s="143">
        <f t="shared" si="6"/>
        <v>45</v>
      </c>
      <c r="AT44" s="143">
        <v>118</v>
      </c>
      <c r="AU44" s="34">
        <f t="shared" si="7"/>
        <v>15</v>
      </c>
      <c r="AV44" s="144" t="s">
        <v>43</v>
      </c>
      <c r="AW44" s="145">
        <f t="shared" si="8"/>
        <v>45</v>
      </c>
      <c r="AX44" s="35">
        <f t="shared" si="9"/>
        <v>118.33333333333333</v>
      </c>
    </row>
    <row r="45" spans="1:50" s="33" customFormat="1" ht="12" customHeight="1" x14ac:dyDescent="0.2">
      <c r="A45" s="66" t="s">
        <v>562</v>
      </c>
      <c r="B45" s="34" t="s">
        <v>231</v>
      </c>
      <c r="C45" s="34">
        <v>9</v>
      </c>
      <c r="D45" s="170" t="s">
        <v>452</v>
      </c>
      <c r="E45" s="170" t="s">
        <v>452</v>
      </c>
      <c r="F45" s="170" t="s">
        <v>452</v>
      </c>
      <c r="G45" s="170" t="s">
        <v>452</v>
      </c>
      <c r="H45" s="170" t="s">
        <v>452</v>
      </c>
      <c r="I45" s="170" t="s">
        <v>452</v>
      </c>
      <c r="J45" s="170" t="s">
        <v>452</v>
      </c>
      <c r="K45" s="170" t="s">
        <v>452</v>
      </c>
      <c r="L45" s="170" t="s">
        <v>452</v>
      </c>
      <c r="M45" s="170" t="s">
        <v>452</v>
      </c>
      <c r="N45" s="170" t="s">
        <v>452</v>
      </c>
      <c r="O45" s="170" t="s">
        <v>452</v>
      </c>
      <c r="P45" s="170">
        <v>348</v>
      </c>
      <c r="Q45" s="311" t="s">
        <v>452</v>
      </c>
      <c r="R45" s="311">
        <v>360</v>
      </c>
      <c r="S45" s="311">
        <v>354</v>
      </c>
      <c r="T45" s="313">
        <v>385</v>
      </c>
      <c r="U45" s="311">
        <v>326</v>
      </c>
      <c r="V45" s="311">
        <v>320</v>
      </c>
      <c r="W45" s="311" t="s">
        <v>452</v>
      </c>
      <c r="X45" s="311" t="s">
        <v>452</v>
      </c>
      <c r="Y45" s="311" t="s">
        <v>452</v>
      </c>
      <c r="Z45" s="311">
        <v>389</v>
      </c>
      <c r="AA45" s="311">
        <v>338</v>
      </c>
      <c r="AB45" s="311" t="s">
        <v>452</v>
      </c>
      <c r="AC45" s="311" t="s">
        <v>452</v>
      </c>
      <c r="AD45" s="407">
        <v>367</v>
      </c>
      <c r="AE45" s="407"/>
      <c r="AF45" s="407"/>
      <c r="AG45" s="407"/>
      <c r="AH45" s="407"/>
      <c r="AI45" s="407"/>
      <c r="AJ45" s="407"/>
      <c r="AK45" s="407"/>
      <c r="AL45" s="407"/>
      <c r="AM45" s="407"/>
      <c r="AN45" s="407"/>
      <c r="AO45" s="407"/>
      <c r="AP45" s="407"/>
      <c r="AQ45" s="34"/>
      <c r="AR45" s="34">
        <f t="shared" si="5"/>
        <v>3187</v>
      </c>
      <c r="AS45" s="143">
        <f t="shared" si="6"/>
        <v>27</v>
      </c>
      <c r="AT45" s="143">
        <v>118</v>
      </c>
      <c r="AU45" s="34">
        <f t="shared" si="7"/>
        <v>1</v>
      </c>
      <c r="AV45" s="144" t="s">
        <v>43</v>
      </c>
      <c r="AW45" s="145">
        <f t="shared" si="8"/>
        <v>27</v>
      </c>
      <c r="AX45" s="35">
        <f t="shared" si="9"/>
        <v>118.03703703703704</v>
      </c>
    </row>
    <row r="46" spans="1:50" s="33" customFormat="1" ht="12" customHeight="1" x14ac:dyDescent="0.2">
      <c r="A46" s="66" t="s">
        <v>403</v>
      </c>
      <c r="B46" s="34" t="s">
        <v>198</v>
      </c>
      <c r="C46" s="34">
        <v>10</v>
      </c>
      <c r="D46" s="170" t="s">
        <v>452</v>
      </c>
      <c r="E46" s="170" t="s">
        <v>452</v>
      </c>
      <c r="F46" s="170">
        <v>338</v>
      </c>
      <c r="G46" s="170">
        <v>327</v>
      </c>
      <c r="H46" s="170">
        <v>362</v>
      </c>
      <c r="I46" s="170" t="s">
        <v>452</v>
      </c>
      <c r="J46" s="170">
        <v>303</v>
      </c>
      <c r="K46" s="170">
        <v>369</v>
      </c>
      <c r="L46" s="170" t="s">
        <v>452</v>
      </c>
      <c r="M46" s="170">
        <v>421</v>
      </c>
      <c r="N46" s="170">
        <v>378</v>
      </c>
      <c r="O46" s="170" t="s">
        <v>452</v>
      </c>
      <c r="P46" s="170" t="s">
        <v>452</v>
      </c>
      <c r="Q46" s="311">
        <v>365</v>
      </c>
      <c r="R46" s="311">
        <v>321</v>
      </c>
      <c r="S46" s="313">
        <v>344</v>
      </c>
      <c r="T46" s="311" t="s">
        <v>452</v>
      </c>
      <c r="U46" s="311" t="s">
        <v>452</v>
      </c>
      <c r="V46" s="311" t="s">
        <v>452</v>
      </c>
      <c r="W46" s="311" t="s">
        <v>452</v>
      </c>
      <c r="X46" s="311" t="s">
        <v>452</v>
      </c>
      <c r="Y46" s="311" t="s">
        <v>452</v>
      </c>
      <c r="Z46" s="311" t="s">
        <v>452</v>
      </c>
      <c r="AA46" s="311" t="s">
        <v>452</v>
      </c>
      <c r="AB46" s="311" t="s">
        <v>452</v>
      </c>
      <c r="AC46" s="311" t="s">
        <v>452</v>
      </c>
      <c r="AD46" s="407" t="s">
        <v>452</v>
      </c>
      <c r="AE46" s="407"/>
      <c r="AF46" s="407"/>
      <c r="AG46" s="407"/>
      <c r="AH46" s="407"/>
      <c r="AI46" s="407"/>
      <c r="AJ46" s="407"/>
      <c r="AK46" s="407"/>
      <c r="AL46" s="407"/>
      <c r="AM46" s="407"/>
      <c r="AN46" s="407"/>
      <c r="AO46" s="407"/>
      <c r="AP46" s="407"/>
      <c r="AQ46" s="34"/>
      <c r="AR46" s="34">
        <f t="shared" si="5"/>
        <v>3528</v>
      </c>
      <c r="AS46" s="143">
        <f t="shared" si="6"/>
        <v>30</v>
      </c>
      <c r="AT46" s="143">
        <v>117</v>
      </c>
      <c r="AU46" s="34">
        <f t="shared" si="7"/>
        <v>18</v>
      </c>
      <c r="AV46" s="144" t="s">
        <v>43</v>
      </c>
      <c r="AW46" s="145">
        <f t="shared" si="8"/>
        <v>30</v>
      </c>
      <c r="AX46" s="35">
        <f t="shared" si="9"/>
        <v>117.6</v>
      </c>
    </row>
    <row r="47" spans="1:50" s="33" customFormat="1" ht="12" customHeight="1" x14ac:dyDescent="0.2">
      <c r="A47" s="67" t="s">
        <v>408</v>
      </c>
      <c r="B47" s="34" t="s">
        <v>200</v>
      </c>
      <c r="C47" s="34">
        <v>14</v>
      </c>
      <c r="D47" s="170" t="s">
        <v>452</v>
      </c>
      <c r="E47" s="170" t="s">
        <v>452</v>
      </c>
      <c r="F47" s="170" t="s">
        <v>452</v>
      </c>
      <c r="G47" s="170">
        <v>322</v>
      </c>
      <c r="H47" s="170" t="s">
        <v>452</v>
      </c>
      <c r="I47" s="170">
        <v>368</v>
      </c>
      <c r="J47" s="170" t="s">
        <v>452</v>
      </c>
      <c r="K47" s="170" t="s">
        <v>452</v>
      </c>
      <c r="L47" s="170">
        <v>380</v>
      </c>
      <c r="M47" s="170">
        <v>366</v>
      </c>
      <c r="N47" s="170" t="s">
        <v>452</v>
      </c>
      <c r="O47" s="170">
        <v>327</v>
      </c>
      <c r="P47" s="170">
        <v>323</v>
      </c>
      <c r="Q47" s="311">
        <v>337</v>
      </c>
      <c r="R47" s="311">
        <v>336</v>
      </c>
      <c r="S47" s="311">
        <v>425</v>
      </c>
      <c r="T47" s="313">
        <v>367</v>
      </c>
      <c r="U47" s="311">
        <v>332</v>
      </c>
      <c r="V47" s="311" t="s">
        <v>452</v>
      </c>
      <c r="W47" s="311">
        <v>344</v>
      </c>
      <c r="X47" s="311">
        <v>359</v>
      </c>
      <c r="Y47" s="311" t="s">
        <v>452</v>
      </c>
      <c r="Z47" s="311" t="s">
        <v>452</v>
      </c>
      <c r="AA47" s="311">
        <v>351</v>
      </c>
      <c r="AB47" s="311" t="s">
        <v>452</v>
      </c>
      <c r="AC47" s="311" t="s">
        <v>452</v>
      </c>
      <c r="AD47" s="407" t="s">
        <v>452</v>
      </c>
      <c r="AE47" s="407"/>
      <c r="AF47" s="407"/>
      <c r="AG47" s="407"/>
      <c r="AH47" s="407"/>
      <c r="AI47" s="407"/>
      <c r="AJ47" s="407"/>
      <c r="AK47" s="407"/>
      <c r="AL47" s="407"/>
      <c r="AM47" s="407"/>
      <c r="AN47" s="407"/>
      <c r="AO47" s="407"/>
      <c r="AP47" s="407"/>
      <c r="AQ47" s="34"/>
      <c r="AR47" s="34">
        <f t="shared" si="5"/>
        <v>4937</v>
      </c>
      <c r="AS47" s="143">
        <f t="shared" si="6"/>
        <v>42</v>
      </c>
      <c r="AT47" s="143">
        <v>117</v>
      </c>
      <c r="AU47" s="34">
        <f t="shared" si="7"/>
        <v>23</v>
      </c>
      <c r="AV47" s="144" t="s">
        <v>43</v>
      </c>
      <c r="AW47" s="145">
        <f t="shared" si="8"/>
        <v>42</v>
      </c>
      <c r="AX47" s="35">
        <f t="shared" si="9"/>
        <v>117.54761904761905</v>
      </c>
    </row>
    <row r="48" spans="1:50" s="33" customFormat="1" ht="12" customHeight="1" x14ac:dyDescent="0.2">
      <c r="A48" s="67" t="s">
        <v>383</v>
      </c>
      <c r="B48" s="34" t="s">
        <v>230</v>
      </c>
      <c r="C48" s="34">
        <v>15</v>
      </c>
      <c r="D48" s="170" t="s">
        <v>452</v>
      </c>
      <c r="E48" s="170">
        <v>306</v>
      </c>
      <c r="F48" s="170" t="s">
        <v>452</v>
      </c>
      <c r="G48" s="170">
        <v>341</v>
      </c>
      <c r="H48" s="170">
        <v>416</v>
      </c>
      <c r="I48" s="170" t="s">
        <v>452</v>
      </c>
      <c r="J48" s="170">
        <v>326</v>
      </c>
      <c r="K48" s="170" t="s">
        <v>452</v>
      </c>
      <c r="L48" s="170" t="s">
        <v>452</v>
      </c>
      <c r="M48" s="170" t="s">
        <v>452</v>
      </c>
      <c r="N48" s="170">
        <v>362</v>
      </c>
      <c r="O48" s="170" t="s">
        <v>452</v>
      </c>
      <c r="P48" s="170">
        <v>351</v>
      </c>
      <c r="Q48" s="311">
        <v>318</v>
      </c>
      <c r="R48" s="313">
        <v>343</v>
      </c>
      <c r="S48" s="311">
        <v>311</v>
      </c>
      <c r="T48" s="311" t="s">
        <v>452</v>
      </c>
      <c r="U48" s="311" t="s">
        <v>452</v>
      </c>
      <c r="V48" s="311">
        <v>335</v>
      </c>
      <c r="W48" s="311" t="s">
        <v>452</v>
      </c>
      <c r="X48" s="311">
        <v>418</v>
      </c>
      <c r="Y48" s="311">
        <v>377</v>
      </c>
      <c r="Z48" s="311">
        <v>330</v>
      </c>
      <c r="AA48" s="311" t="s">
        <v>452</v>
      </c>
      <c r="AB48" s="311">
        <v>375</v>
      </c>
      <c r="AC48" s="311" t="s">
        <v>452</v>
      </c>
      <c r="AD48" s="407">
        <v>357</v>
      </c>
      <c r="AE48" s="407"/>
      <c r="AF48" s="407"/>
      <c r="AG48" s="407"/>
      <c r="AH48" s="407"/>
      <c r="AI48" s="407"/>
      <c r="AJ48" s="407"/>
      <c r="AK48" s="407"/>
      <c r="AL48" s="407"/>
      <c r="AM48" s="407"/>
      <c r="AN48" s="407"/>
      <c r="AO48" s="407"/>
      <c r="AP48" s="407"/>
      <c r="AQ48" s="34"/>
      <c r="AR48" s="34">
        <f t="shared" si="5"/>
        <v>5266</v>
      </c>
      <c r="AS48" s="143">
        <f t="shared" si="6"/>
        <v>45</v>
      </c>
      <c r="AT48" s="143">
        <v>117</v>
      </c>
      <c r="AU48" s="34">
        <f t="shared" si="7"/>
        <v>1</v>
      </c>
      <c r="AV48" s="144" t="s">
        <v>43</v>
      </c>
      <c r="AW48" s="145">
        <f t="shared" si="8"/>
        <v>45</v>
      </c>
      <c r="AX48" s="35">
        <f t="shared" si="9"/>
        <v>117.02222222222223</v>
      </c>
    </row>
    <row r="49" spans="1:50" s="33" customFormat="1" ht="12" customHeight="1" x14ac:dyDescent="0.2">
      <c r="A49" s="66" t="s">
        <v>440</v>
      </c>
      <c r="B49" s="34" t="s">
        <v>199</v>
      </c>
      <c r="C49" s="34">
        <v>15</v>
      </c>
      <c r="D49" s="170">
        <v>353</v>
      </c>
      <c r="E49" s="170" t="s">
        <v>452</v>
      </c>
      <c r="F49" s="170">
        <v>355</v>
      </c>
      <c r="G49" s="170" t="s">
        <v>452</v>
      </c>
      <c r="H49" s="170">
        <v>381</v>
      </c>
      <c r="I49" s="170">
        <v>318</v>
      </c>
      <c r="J49" s="170" t="s">
        <v>452</v>
      </c>
      <c r="K49" s="170" t="s">
        <v>452</v>
      </c>
      <c r="L49" s="170">
        <v>335</v>
      </c>
      <c r="M49" s="170">
        <v>377</v>
      </c>
      <c r="N49" s="170" t="s">
        <v>452</v>
      </c>
      <c r="O49" s="170" t="s">
        <v>452</v>
      </c>
      <c r="P49" s="170">
        <v>332</v>
      </c>
      <c r="Q49" s="313">
        <v>352</v>
      </c>
      <c r="R49" s="311">
        <v>362</v>
      </c>
      <c r="S49" s="311" t="s">
        <v>452</v>
      </c>
      <c r="T49" s="311">
        <v>341</v>
      </c>
      <c r="U49" s="311" t="s">
        <v>452</v>
      </c>
      <c r="V49" s="311" t="s">
        <v>452</v>
      </c>
      <c r="W49" s="311">
        <v>316</v>
      </c>
      <c r="X49" s="311">
        <v>351</v>
      </c>
      <c r="Y49" s="311" t="s">
        <v>452</v>
      </c>
      <c r="Z49" s="311" t="s">
        <v>452</v>
      </c>
      <c r="AA49" s="311">
        <v>362</v>
      </c>
      <c r="AB49" s="311">
        <v>361</v>
      </c>
      <c r="AC49" s="311" t="s">
        <v>452</v>
      </c>
      <c r="AD49" s="407">
        <v>366</v>
      </c>
      <c r="AE49" s="407"/>
      <c r="AF49" s="407"/>
      <c r="AG49" s="407"/>
      <c r="AH49" s="407"/>
      <c r="AI49" s="407"/>
      <c r="AJ49" s="407"/>
      <c r="AK49" s="407"/>
      <c r="AL49" s="407"/>
      <c r="AM49" s="407"/>
      <c r="AN49" s="407"/>
      <c r="AO49" s="407"/>
      <c r="AP49" s="407"/>
      <c r="AQ49" s="34"/>
      <c r="AR49" s="34">
        <f t="shared" si="5"/>
        <v>5262</v>
      </c>
      <c r="AS49" s="143">
        <f t="shared" si="6"/>
        <v>45</v>
      </c>
      <c r="AT49" s="143">
        <v>116</v>
      </c>
      <c r="AU49" s="34">
        <f t="shared" si="7"/>
        <v>42</v>
      </c>
      <c r="AV49" s="144" t="s">
        <v>43</v>
      </c>
      <c r="AW49" s="145">
        <f t="shared" si="8"/>
        <v>45</v>
      </c>
      <c r="AX49" s="35">
        <f t="shared" si="9"/>
        <v>116.93333333333334</v>
      </c>
    </row>
    <row r="50" spans="1:50" s="33" customFormat="1" ht="12" customHeight="1" x14ac:dyDescent="0.2">
      <c r="A50" s="66" t="s">
        <v>406</v>
      </c>
      <c r="B50" s="34" t="s">
        <v>198</v>
      </c>
      <c r="C50" s="34">
        <v>14</v>
      </c>
      <c r="D50" s="170" t="s">
        <v>452</v>
      </c>
      <c r="E50" s="170" t="s">
        <v>452</v>
      </c>
      <c r="F50" s="170">
        <v>345</v>
      </c>
      <c r="G50" s="170">
        <v>365</v>
      </c>
      <c r="H50" s="170">
        <v>338</v>
      </c>
      <c r="I50" s="170" t="s">
        <v>452</v>
      </c>
      <c r="J50" s="170">
        <v>338</v>
      </c>
      <c r="K50" s="170">
        <v>391</v>
      </c>
      <c r="L50" s="170" t="s">
        <v>452</v>
      </c>
      <c r="M50" s="170">
        <v>332</v>
      </c>
      <c r="N50" s="170" t="s">
        <v>452</v>
      </c>
      <c r="O50" s="170" t="s">
        <v>452</v>
      </c>
      <c r="P50" s="170" t="s">
        <v>452</v>
      </c>
      <c r="Q50" s="311">
        <v>332</v>
      </c>
      <c r="R50" s="311">
        <v>362</v>
      </c>
      <c r="S50" s="313">
        <v>355</v>
      </c>
      <c r="T50" s="311" t="s">
        <v>452</v>
      </c>
      <c r="U50" s="311" t="s">
        <v>452</v>
      </c>
      <c r="V50" s="311">
        <v>303</v>
      </c>
      <c r="W50" s="311" t="s">
        <v>452</v>
      </c>
      <c r="X50" s="311" t="s">
        <v>452</v>
      </c>
      <c r="Y50" s="311">
        <v>389</v>
      </c>
      <c r="Z50" s="311" t="s">
        <v>452</v>
      </c>
      <c r="AA50" s="311" t="s">
        <v>452</v>
      </c>
      <c r="AB50" s="311">
        <v>344</v>
      </c>
      <c r="AC50" s="311">
        <v>350</v>
      </c>
      <c r="AD50" s="407">
        <v>352</v>
      </c>
      <c r="AE50" s="407"/>
      <c r="AF50" s="407"/>
      <c r="AG50" s="407"/>
      <c r="AH50" s="407"/>
      <c r="AI50" s="407"/>
      <c r="AJ50" s="407"/>
      <c r="AK50" s="407"/>
      <c r="AL50" s="407"/>
      <c r="AM50" s="407"/>
      <c r="AN50" s="407"/>
      <c r="AO50" s="407"/>
      <c r="AP50" s="407"/>
      <c r="AQ50" s="34"/>
      <c r="AR50" s="34">
        <f t="shared" si="5"/>
        <v>4896</v>
      </c>
      <c r="AS50" s="143">
        <f t="shared" si="6"/>
        <v>42</v>
      </c>
      <c r="AT50" s="143">
        <v>116</v>
      </c>
      <c r="AU50" s="34">
        <f t="shared" si="7"/>
        <v>24</v>
      </c>
      <c r="AV50" s="144" t="s">
        <v>43</v>
      </c>
      <c r="AW50" s="145">
        <f t="shared" si="8"/>
        <v>42</v>
      </c>
      <c r="AX50" s="35">
        <f t="shared" si="9"/>
        <v>116.57142857142857</v>
      </c>
    </row>
    <row r="51" spans="1:50" s="33" customFormat="1" ht="12" customHeight="1" x14ac:dyDescent="0.2">
      <c r="A51" s="67" t="s">
        <v>394</v>
      </c>
      <c r="B51" s="34" t="s">
        <v>231</v>
      </c>
      <c r="C51" s="34">
        <v>14</v>
      </c>
      <c r="D51" s="170" t="s">
        <v>452</v>
      </c>
      <c r="E51" s="170" t="s">
        <v>452</v>
      </c>
      <c r="F51" s="170" t="s">
        <v>452</v>
      </c>
      <c r="G51" s="170">
        <v>335</v>
      </c>
      <c r="H51" s="170" t="s">
        <v>452</v>
      </c>
      <c r="I51" s="170" t="s">
        <v>452</v>
      </c>
      <c r="J51" s="170">
        <v>348</v>
      </c>
      <c r="K51" s="170">
        <v>356</v>
      </c>
      <c r="L51" s="170">
        <v>370</v>
      </c>
      <c r="M51" s="170" t="s">
        <v>452</v>
      </c>
      <c r="N51" s="170" t="s">
        <v>452</v>
      </c>
      <c r="O51" s="170">
        <v>335</v>
      </c>
      <c r="P51" s="170">
        <v>336</v>
      </c>
      <c r="Q51" s="311">
        <v>333</v>
      </c>
      <c r="R51" s="311">
        <v>352</v>
      </c>
      <c r="S51" s="311">
        <v>381</v>
      </c>
      <c r="T51" s="313" t="s">
        <v>452</v>
      </c>
      <c r="U51" s="311">
        <v>339</v>
      </c>
      <c r="V51" s="311">
        <v>323</v>
      </c>
      <c r="W51" s="311" t="s">
        <v>452</v>
      </c>
      <c r="X51" s="311" t="s">
        <v>452</v>
      </c>
      <c r="Y51" s="311" t="s">
        <v>452</v>
      </c>
      <c r="Z51" s="311">
        <v>340</v>
      </c>
      <c r="AA51" s="311">
        <v>322</v>
      </c>
      <c r="AB51" s="311" t="s">
        <v>452</v>
      </c>
      <c r="AC51" s="311" t="s">
        <v>452</v>
      </c>
      <c r="AD51" s="407">
        <v>424</v>
      </c>
      <c r="AE51" s="407"/>
      <c r="AF51" s="407"/>
      <c r="AG51" s="407"/>
      <c r="AH51" s="407"/>
      <c r="AI51" s="407"/>
      <c r="AJ51" s="407"/>
      <c r="AK51" s="407"/>
      <c r="AL51" s="407"/>
      <c r="AM51" s="407"/>
      <c r="AN51" s="407"/>
      <c r="AO51" s="407"/>
      <c r="AP51" s="407"/>
      <c r="AQ51" s="34"/>
      <c r="AR51" s="34">
        <f t="shared" si="5"/>
        <v>4894</v>
      </c>
      <c r="AS51" s="143">
        <f t="shared" si="6"/>
        <v>42</v>
      </c>
      <c r="AT51" s="143">
        <v>116</v>
      </c>
      <c r="AU51" s="34">
        <f t="shared" si="7"/>
        <v>22</v>
      </c>
      <c r="AV51" s="144" t="s">
        <v>43</v>
      </c>
      <c r="AW51" s="145">
        <f t="shared" si="8"/>
        <v>42</v>
      </c>
      <c r="AX51" s="35">
        <f t="shared" si="9"/>
        <v>116.52380952380952</v>
      </c>
    </row>
    <row r="52" spans="1:50" s="33" customFormat="1" ht="12" customHeight="1" x14ac:dyDescent="0.2">
      <c r="A52" s="66" t="s">
        <v>405</v>
      </c>
      <c r="B52" s="34" t="s">
        <v>198</v>
      </c>
      <c r="C52" s="34">
        <v>14</v>
      </c>
      <c r="D52" s="170" t="s">
        <v>452</v>
      </c>
      <c r="E52" s="170" t="s">
        <v>452</v>
      </c>
      <c r="F52" s="170">
        <v>350</v>
      </c>
      <c r="G52" s="170">
        <v>356</v>
      </c>
      <c r="H52" s="170">
        <v>373</v>
      </c>
      <c r="I52" s="170" t="s">
        <v>452</v>
      </c>
      <c r="J52" s="170">
        <v>364</v>
      </c>
      <c r="K52" s="170">
        <v>373</v>
      </c>
      <c r="L52" s="170" t="s">
        <v>452</v>
      </c>
      <c r="M52" s="170">
        <v>355</v>
      </c>
      <c r="N52" s="170">
        <v>362</v>
      </c>
      <c r="O52" s="170" t="s">
        <v>452</v>
      </c>
      <c r="P52" s="170" t="s">
        <v>452</v>
      </c>
      <c r="Q52" s="311" t="s">
        <v>452</v>
      </c>
      <c r="R52" s="311">
        <v>343</v>
      </c>
      <c r="S52" s="313">
        <v>315</v>
      </c>
      <c r="T52" s="311" t="s">
        <v>452</v>
      </c>
      <c r="U52" s="311" t="s">
        <v>452</v>
      </c>
      <c r="V52" s="311">
        <v>336</v>
      </c>
      <c r="W52" s="311" t="s">
        <v>452</v>
      </c>
      <c r="X52" s="311" t="s">
        <v>452</v>
      </c>
      <c r="Y52" s="311">
        <v>308</v>
      </c>
      <c r="Z52" s="311" t="s">
        <v>452</v>
      </c>
      <c r="AA52" s="311" t="s">
        <v>452</v>
      </c>
      <c r="AB52" s="311">
        <v>344</v>
      </c>
      <c r="AC52" s="311">
        <v>371</v>
      </c>
      <c r="AD52" s="407">
        <v>335</v>
      </c>
      <c r="AE52" s="407"/>
      <c r="AF52" s="407"/>
      <c r="AG52" s="407"/>
      <c r="AH52" s="407"/>
      <c r="AI52" s="407"/>
      <c r="AJ52" s="407"/>
      <c r="AK52" s="407"/>
      <c r="AL52" s="407"/>
      <c r="AM52" s="407"/>
      <c r="AN52" s="407"/>
      <c r="AO52" s="407"/>
      <c r="AP52" s="407"/>
      <c r="AQ52" s="34"/>
      <c r="AR52" s="34">
        <f t="shared" si="5"/>
        <v>4885</v>
      </c>
      <c r="AS52" s="143">
        <f t="shared" si="6"/>
        <v>42</v>
      </c>
      <c r="AT52" s="143">
        <v>116</v>
      </c>
      <c r="AU52" s="34">
        <f t="shared" si="7"/>
        <v>13</v>
      </c>
      <c r="AV52" s="144" t="s">
        <v>43</v>
      </c>
      <c r="AW52" s="145">
        <f t="shared" si="8"/>
        <v>42</v>
      </c>
      <c r="AX52" s="35">
        <f t="shared" si="9"/>
        <v>116.30952380952381</v>
      </c>
    </row>
    <row r="53" spans="1:50" s="33" customFormat="1" ht="12" customHeight="1" x14ac:dyDescent="0.2">
      <c r="A53" s="66" t="s">
        <v>451</v>
      </c>
      <c r="B53" s="34" t="s">
        <v>205</v>
      </c>
      <c r="C53" s="34">
        <v>14</v>
      </c>
      <c r="D53" s="170" t="s">
        <v>452</v>
      </c>
      <c r="E53" s="170" t="s">
        <v>452</v>
      </c>
      <c r="F53" s="170" t="s">
        <v>452</v>
      </c>
      <c r="G53" s="170" t="s">
        <v>452</v>
      </c>
      <c r="H53" s="170">
        <v>366</v>
      </c>
      <c r="I53" s="170" t="s">
        <v>452</v>
      </c>
      <c r="J53" s="170">
        <v>327</v>
      </c>
      <c r="K53" s="170" t="s">
        <v>452</v>
      </c>
      <c r="L53" s="170">
        <v>322</v>
      </c>
      <c r="M53" s="170">
        <v>360</v>
      </c>
      <c r="N53" s="170" t="s">
        <v>452</v>
      </c>
      <c r="O53" s="170">
        <v>331</v>
      </c>
      <c r="P53" s="170" t="s">
        <v>452</v>
      </c>
      <c r="Q53" s="311">
        <v>321</v>
      </c>
      <c r="R53" s="313">
        <v>375</v>
      </c>
      <c r="S53" s="311">
        <v>361</v>
      </c>
      <c r="T53" s="311">
        <v>345</v>
      </c>
      <c r="U53" s="311" t="s">
        <v>452</v>
      </c>
      <c r="V53" s="311">
        <v>343</v>
      </c>
      <c r="W53" s="311" t="s">
        <v>452</v>
      </c>
      <c r="X53" s="311">
        <v>369</v>
      </c>
      <c r="Y53" s="311" t="s">
        <v>452</v>
      </c>
      <c r="Z53" s="311" t="s">
        <v>452</v>
      </c>
      <c r="AA53" s="311">
        <v>379</v>
      </c>
      <c r="AB53" s="311" t="s">
        <v>452</v>
      </c>
      <c r="AC53" s="311">
        <v>354</v>
      </c>
      <c r="AD53" s="407">
        <v>323</v>
      </c>
      <c r="AE53" s="407"/>
      <c r="AF53" s="407"/>
      <c r="AG53" s="407"/>
      <c r="AH53" s="407"/>
      <c r="AI53" s="407"/>
      <c r="AJ53" s="407"/>
      <c r="AK53" s="407"/>
      <c r="AL53" s="407"/>
      <c r="AM53" s="407"/>
      <c r="AN53" s="407"/>
      <c r="AO53" s="407"/>
      <c r="AP53" s="407"/>
      <c r="AQ53" s="34"/>
      <c r="AR53" s="34">
        <f t="shared" si="5"/>
        <v>4876</v>
      </c>
      <c r="AS53" s="143">
        <f t="shared" si="6"/>
        <v>42</v>
      </c>
      <c r="AT53" s="143">
        <v>116</v>
      </c>
      <c r="AU53" s="34">
        <f t="shared" si="7"/>
        <v>4</v>
      </c>
      <c r="AV53" s="144" t="s">
        <v>43</v>
      </c>
      <c r="AW53" s="145">
        <f t="shared" si="8"/>
        <v>42</v>
      </c>
      <c r="AX53" s="35">
        <f t="shared" si="9"/>
        <v>116.0952380952381</v>
      </c>
    </row>
    <row r="54" spans="1:50" s="33" customFormat="1" ht="12" customHeight="1" x14ac:dyDescent="0.2">
      <c r="A54" s="67" t="s">
        <v>423</v>
      </c>
      <c r="B54" s="34" t="s">
        <v>205</v>
      </c>
      <c r="C54" s="34">
        <v>15</v>
      </c>
      <c r="D54" s="170" t="s">
        <v>452</v>
      </c>
      <c r="E54" s="170">
        <v>295</v>
      </c>
      <c r="F54" s="170" t="s">
        <v>452</v>
      </c>
      <c r="G54" s="170" t="s">
        <v>452</v>
      </c>
      <c r="H54" s="170">
        <v>341</v>
      </c>
      <c r="I54" s="170" t="s">
        <v>452</v>
      </c>
      <c r="J54" s="170">
        <v>353</v>
      </c>
      <c r="K54" s="170" t="s">
        <v>452</v>
      </c>
      <c r="L54" s="170">
        <v>364</v>
      </c>
      <c r="M54" s="170">
        <v>363</v>
      </c>
      <c r="N54" s="170" t="s">
        <v>452</v>
      </c>
      <c r="O54" s="170">
        <v>387</v>
      </c>
      <c r="P54" s="170" t="s">
        <v>452</v>
      </c>
      <c r="Q54" s="311">
        <v>384</v>
      </c>
      <c r="R54" s="313">
        <v>312</v>
      </c>
      <c r="S54" s="311">
        <v>345</v>
      </c>
      <c r="T54" s="311">
        <v>369</v>
      </c>
      <c r="U54" s="311" t="s">
        <v>452</v>
      </c>
      <c r="V54" s="311">
        <v>349</v>
      </c>
      <c r="W54" s="311" t="s">
        <v>452</v>
      </c>
      <c r="X54" s="311">
        <v>341</v>
      </c>
      <c r="Y54" s="311" t="s">
        <v>452</v>
      </c>
      <c r="Z54" s="311" t="s">
        <v>452</v>
      </c>
      <c r="AA54" s="311">
        <v>359</v>
      </c>
      <c r="AB54" s="311" t="s">
        <v>452</v>
      </c>
      <c r="AC54" s="311">
        <v>335</v>
      </c>
      <c r="AD54" s="407">
        <v>320</v>
      </c>
      <c r="AE54" s="407"/>
      <c r="AF54" s="407"/>
      <c r="AG54" s="407"/>
      <c r="AH54" s="407"/>
      <c r="AI54" s="407"/>
      <c r="AJ54" s="407"/>
      <c r="AK54" s="407"/>
      <c r="AL54" s="407"/>
      <c r="AM54" s="407"/>
      <c r="AN54" s="407"/>
      <c r="AO54" s="407"/>
      <c r="AP54" s="407"/>
      <c r="AQ54" s="34"/>
      <c r="AR54" s="34">
        <f t="shared" si="5"/>
        <v>5217</v>
      </c>
      <c r="AS54" s="143">
        <f t="shared" si="6"/>
        <v>45</v>
      </c>
      <c r="AT54" s="143">
        <v>115</v>
      </c>
      <c r="AU54" s="34">
        <f t="shared" si="7"/>
        <v>42</v>
      </c>
      <c r="AV54" s="144" t="s">
        <v>43</v>
      </c>
      <c r="AW54" s="145">
        <f t="shared" si="8"/>
        <v>45</v>
      </c>
      <c r="AX54" s="35">
        <f t="shared" si="9"/>
        <v>115.93333333333334</v>
      </c>
    </row>
    <row r="55" spans="1:50" s="33" customFormat="1" ht="12" customHeight="1" x14ac:dyDescent="0.2">
      <c r="A55" s="66" t="s">
        <v>434</v>
      </c>
      <c r="B55" s="34" t="s">
        <v>204</v>
      </c>
      <c r="C55" s="34">
        <v>15</v>
      </c>
      <c r="D55" s="170" t="s">
        <v>452</v>
      </c>
      <c r="E55" s="170">
        <v>348</v>
      </c>
      <c r="F55" s="170">
        <v>341</v>
      </c>
      <c r="G55" s="170">
        <v>379</v>
      </c>
      <c r="H55" s="170" t="s">
        <v>452</v>
      </c>
      <c r="I55" s="170" t="s">
        <v>452</v>
      </c>
      <c r="J55" s="170">
        <v>380</v>
      </c>
      <c r="K55" s="170" t="s">
        <v>452</v>
      </c>
      <c r="L55" s="170" t="s">
        <v>452</v>
      </c>
      <c r="M55" s="170" t="s">
        <v>452</v>
      </c>
      <c r="N55" s="170">
        <v>352</v>
      </c>
      <c r="O55" s="170">
        <v>410</v>
      </c>
      <c r="P55" s="170" t="s">
        <v>452</v>
      </c>
      <c r="Q55" s="311">
        <v>370</v>
      </c>
      <c r="R55" s="313">
        <v>319</v>
      </c>
      <c r="S55" s="311" t="s">
        <v>452</v>
      </c>
      <c r="T55" s="311" t="s">
        <v>452</v>
      </c>
      <c r="U55" s="311">
        <v>308</v>
      </c>
      <c r="V55" s="311">
        <v>345</v>
      </c>
      <c r="W55" s="311" t="s">
        <v>452</v>
      </c>
      <c r="X55" s="311">
        <v>337</v>
      </c>
      <c r="Y55" s="311">
        <v>312</v>
      </c>
      <c r="Z55" s="311">
        <v>323</v>
      </c>
      <c r="AA55" s="311" t="s">
        <v>452</v>
      </c>
      <c r="AB55" s="311" t="s">
        <v>452</v>
      </c>
      <c r="AC55" s="311">
        <v>342</v>
      </c>
      <c r="AD55" s="407">
        <v>348</v>
      </c>
      <c r="AE55" s="407"/>
      <c r="AF55" s="407"/>
      <c r="AG55" s="407"/>
      <c r="AH55" s="407"/>
      <c r="AI55" s="407"/>
      <c r="AJ55" s="407"/>
      <c r="AK55" s="407"/>
      <c r="AL55" s="407"/>
      <c r="AM55" s="407"/>
      <c r="AN55" s="407"/>
      <c r="AO55" s="407"/>
      <c r="AP55" s="407"/>
      <c r="AQ55" s="34"/>
      <c r="AR55" s="34">
        <f t="shared" si="5"/>
        <v>5214</v>
      </c>
      <c r="AS55" s="143">
        <f t="shared" si="6"/>
        <v>45</v>
      </c>
      <c r="AT55" s="143">
        <v>115</v>
      </c>
      <c r="AU55" s="34">
        <f t="shared" si="7"/>
        <v>39</v>
      </c>
      <c r="AV55" s="144" t="s">
        <v>43</v>
      </c>
      <c r="AW55" s="145">
        <f t="shared" si="8"/>
        <v>45</v>
      </c>
      <c r="AX55" s="35">
        <f t="shared" si="9"/>
        <v>115.86666666666666</v>
      </c>
    </row>
    <row r="56" spans="1:50" s="33" customFormat="1" ht="12" customHeight="1" x14ac:dyDescent="0.2">
      <c r="A56" s="66" t="s">
        <v>435</v>
      </c>
      <c r="B56" s="34" t="s">
        <v>204</v>
      </c>
      <c r="C56" s="34">
        <v>14</v>
      </c>
      <c r="D56" s="170" t="s">
        <v>452</v>
      </c>
      <c r="E56" s="170">
        <v>383</v>
      </c>
      <c r="F56" s="170">
        <v>346</v>
      </c>
      <c r="G56" s="170">
        <v>373</v>
      </c>
      <c r="H56" s="170" t="s">
        <v>452</v>
      </c>
      <c r="I56" s="170" t="s">
        <v>452</v>
      </c>
      <c r="J56" s="170">
        <v>348</v>
      </c>
      <c r="K56" s="170" t="s">
        <v>452</v>
      </c>
      <c r="L56" s="170" t="s">
        <v>452</v>
      </c>
      <c r="M56" s="170" t="s">
        <v>452</v>
      </c>
      <c r="N56" s="170">
        <v>369</v>
      </c>
      <c r="O56" s="170">
        <v>336</v>
      </c>
      <c r="P56" s="170" t="s">
        <v>452</v>
      </c>
      <c r="Q56" s="311">
        <v>364</v>
      </c>
      <c r="R56" s="313">
        <v>363</v>
      </c>
      <c r="S56" s="311" t="s">
        <v>452</v>
      </c>
      <c r="T56" s="311" t="s">
        <v>452</v>
      </c>
      <c r="U56" s="311">
        <v>310</v>
      </c>
      <c r="V56" s="311">
        <v>356</v>
      </c>
      <c r="W56" s="311" t="s">
        <v>452</v>
      </c>
      <c r="X56" s="311" t="s">
        <v>452</v>
      </c>
      <c r="Y56" s="311">
        <v>302</v>
      </c>
      <c r="Z56" s="311">
        <v>357</v>
      </c>
      <c r="AA56" s="311" t="s">
        <v>452</v>
      </c>
      <c r="AB56" s="311" t="s">
        <v>452</v>
      </c>
      <c r="AC56" s="311">
        <v>319</v>
      </c>
      <c r="AD56" s="407">
        <v>333</v>
      </c>
      <c r="AE56" s="407"/>
      <c r="AF56" s="407"/>
      <c r="AG56" s="407"/>
      <c r="AH56" s="407"/>
      <c r="AI56" s="407"/>
      <c r="AJ56" s="407"/>
      <c r="AK56" s="407"/>
      <c r="AL56" s="407"/>
      <c r="AM56" s="407"/>
      <c r="AN56" s="407"/>
      <c r="AO56" s="407"/>
      <c r="AP56" s="407"/>
      <c r="AQ56" s="34"/>
      <c r="AR56" s="34">
        <f t="shared" si="5"/>
        <v>4859</v>
      </c>
      <c r="AS56" s="143">
        <f t="shared" si="6"/>
        <v>42</v>
      </c>
      <c r="AT56" s="143">
        <v>115</v>
      </c>
      <c r="AU56" s="34">
        <f t="shared" si="7"/>
        <v>29</v>
      </c>
      <c r="AV56" s="144" t="s">
        <v>43</v>
      </c>
      <c r="AW56" s="145">
        <f t="shared" si="8"/>
        <v>42</v>
      </c>
      <c r="AX56" s="35">
        <f t="shared" si="9"/>
        <v>115.69047619047619</v>
      </c>
    </row>
    <row r="57" spans="1:50" s="33" customFormat="1" ht="12" customHeight="1" x14ac:dyDescent="0.2">
      <c r="A57" s="67" t="s">
        <v>404</v>
      </c>
      <c r="B57" s="34" t="s">
        <v>198</v>
      </c>
      <c r="C57" s="34">
        <v>15</v>
      </c>
      <c r="D57" s="170" t="s">
        <v>452</v>
      </c>
      <c r="E57" s="170" t="s">
        <v>452</v>
      </c>
      <c r="F57" s="170">
        <v>343</v>
      </c>
      <c r="G57" s="170">
        <v>345</v>
      </c>
      <c r="H57" s="170">
        <v>375</v>
      </c>
      <c r="I57" s="170" t="s">
        <v>452</v>
      </c>
      <c r="J57" s="170">
        <v>335</v>
      </c>
      <c r="K57" s="170">
        <v>370</v>
      </c>
      <c r="L57" s="170" t="s">
        <v>452</v>
      </c>
      <c r="M57" s="170">
        <v>311</v>
      </c>
      <c r="N57" s="170">
        <v>353</v>
      </c>
      <c r="O57" s="170" t="s">
        <v>452</v>
      </c>
      <c r="P57" s="170" t="s">
        <v>452</v>
      </c>
      <c r="Q57" s="311">
        <v>388</v>
      </c>
      <c r="R57" s="311">
        <v>357</v>
      </c>
      <c r="S57" s="313">
        <v>330</v>
      </c>
      <c r="T57" s="311" t="s">
        <v>452</v>
      </c>
      <c r="U57" s="311" t="s">
        <v>452</v>
      </c>
      <c r="V57" s="311">
        <v>322</v>
      </c>
      <c r="W57" s="311" t="s">
        <v>452</v>
      </c>
      <c r="X57" s="311" t="s">
        <v>452</v>
      </c>
      <c r="Y57" s="311">
        <v>294</v>
      </c>
      <c r="Z57" s="311" t="s">
        <v>452</v>
      </c>
      <c r="AA57" s="311" t="s">
        <v>452</v>
      </c>
      <c r="AB57" s="311">
        <v>363</v>
      </c>
      <c r="AC57" s="311">
        <v>347</v>
      </c>
      <c r="AD57" s="407">
        <v>356</v>
      </c>
      <c r="AE57" s="407"/>
      <c r="AF57" s="407"/>
      <c r="AG57" s="407"/>
      <c r="AH57" s="407"/>
      <c r="AI57" s="407"/>
      <c r="AJ57" s="407"/>
      <c r="AK57" s="407"/>
      <c r="AL57" s="407"/>
      <c r="AM57" s="407"/>
      <c r="AN57" s="407"/>
      <c r="AO57" s="407"/>
      <c r="AP57" s="407"/>
      <c r="AQ57" s="34"/>
      <c r="AR57" s="34">
        <f t="shared" si="5"/>
        <v>5189</v>
      </c>
      <c r="AS57" s="143">
        <f t="shared" si="6"/>
        <v>45</v>
      </c>
      <c r="AT57" s="143">
        <v>115</v>
      </c>
      <c r="AU57" s="34">
        <f t="shared" si="7"/>
        <v>14</v>
      </c>
      <c r="AV57" s="144" t="s">
        <v>43</v>
      </c>
      <c r="AW57" s="145">
        <f t="shared" si="8"/>
        <v>45</v>
      </c>
      <c r="AX57" s="35">
        <f t="shared" si="9"/>
        <v>115.31111111111112</v>
      </c>
    </row>
    <row r="58" spans="1:50" s="33" customFormat="1" ht="12" customHeight="1" x14ac:dyDescent="0.2">
      <c r="A58" s="67" t="s">
        <v>391</v>
      </c>
      <c r="B58" s="34" t="s">
        <v>231</v>
      </c>
      <c r="C58" s="34">
        <v>15</v>
      </c>
      <c r="D58" s="170" t="s">
        <v>452</v>
      </c>
      <c r="E58" s="170" t="s">
        <v>452</v>
      </c>
      <c r="F58" s="170" t="s">
        <v>452</v>
      </c>
      <c r="G58" s="170">
        <v>357</v>
      </c>
      <c r="H58" s="170" t="s">
        <v>452</v>
      </c>
      <c r="I58" s="170" t="s">
        <v>452</v>
      </c>
      <c r="J58" s="170">
        <v>358</v>
      </c>
      <c r="K58" s="170">
        <v>295</v>
      </c>
      <c r="L58" s="170">
        <v>312</v>
      </c>
      <c r="M58" s="170" t="s">
        <v>452</v>
      </c>
      <c r="N58" s="170" t="s">
        <v>452</v>
      </c>
      <c r="O58" s="170">
        <v>304</v>
      </c>
      <c r="P58" s="170">
        <v>346</v>
      </c>
      <c r="Q58" s="311">
        <v>362</v>
      </c>
      <c r="R58" s="311">
        <v>302</v>
      </c>
      <c r="S58" s="311">
        <v>362</v>
      </c>
      <c r="T58" s="313">
        <v>381</v>
      </c>
      <c r="U58" s="311">
        <v>349</v>
      </c>
      <c r="V58" s="311">
        <v>336</v>
      </c>
      <c r="W58" s="311" t="s">
        <v>452</v>
      </c>
      <c r="X58" s="311" t="s">
        <v>452</v>
      </c>
      <c r="Y58" s="311" t="s">
        <v>452</v>
      </c>
      <c r="Z58" s="311">
        <v>323</v>
      </c>
      <c r="AA58" s="311">
        <v>389</v>
      </c>
      <c r="AB58" s="311" t="s">
        <v>452</v>
      </c>
      <c r="AC58" s="311" t="s">
        <v>452</v>
      </c>
      <c r="AD58" s="407">
        <v>393</v>
      </c>
      <c r="AE58" s="407"/>
      <c r="AF58" s="407"/>
      <c r="AG58" s="407"/>
      <c r="AH58" s="407"/>
      <c r="AI58" s="407"/>
      <c r="AJ58" s="407"/>
      <c r="AK58" s="407"/>
      <c r="AL58" s="407"/>
      <c r="AM58" s="407"/>
      <c r="AN58" s="407"/>
      <c r="AO58" s="407"/>
      <c r="AP58" s="407"/>
      <c r="AQ58" s="34"/>
      <c r="AR58" s="34">
        <f t="shared" si="5"/>
        <v>5169</v>
      </c>
      <c r="AS58" s="143">
        <f t="shared" si="6"/>
        <v>45</v>
      </c>
      <c r="AT58" s="143">
        <v>114</v>
      </c>
      <c r="AU58" s="34">
        <f t="shared" si="7"/>
        <v>39</v>
      </c>
      <c r="AV58" s="144" t="s">
        <v>43</v>
      </c>
      <c r="AW58" s="145">
        <f t="shared" si="8"/>
        <v>45</v>
      </c>
      <c r="AX58" s="35">
        <f t="shared" si="9"/>
        <v>114.86666666666666</v>
      </c>
    </row>
    <row r="59" spans="1:50" s="33" customFormat="1" ht="12" customHeight="1" x14ac:dyDescent="0.2">
      <c r="A59" s="66" t="s">
        <v>417</v>
      </c>
      <c r="B59" s="34" t="s">
        <v>207</v>
      </c>
      <c r="C59" s="34">
        <v>15</v>
      </c>
      <c r="D59" s="170">
        <v>341</v>
      </c>
      <c r="E59" s="170">
        <v>345</v>
      </c>
      <c r="F59" s="170" t="s">
        <v>452</v>
      </c>
      <c r="G59" s="170" t="s">
        <v>452</v>
      </c>
      <c r="H59" s="170">
        <v>351</v>
      </c>
      <c r="I59" s="170">
        <v>317</v>
      </c>
      <c r="J59" s="170" t="s">
        <v>452</v>
      </c>
      <c r="K59" s="170">
        <v>365</v>
      </c>
      <c r="L59" s="170" t="s">
        <v>452</v>
      </c>
      <c r="M59" s="170" t="s">
        <v>452</v>
      </c>
      <c r="N59" s="170">
        <v>324</v>
      </c>
      <c r="O59" s="170">
        <v>317</v>
      </c>
      <c r="P59" s="170" t="s">
        <v>452</v>
      </c>
      <c r="Q59" s="313">
        <v>337</v>
      </c>
      <c r="R59" s="311" t="s">
        <v>452</v>
      </c>
      <c r="S59" s="311">
        <v>391</v>
      </c>
      <c r="T59" s="311">
        <v>341</v>
      </c>
      <c r="U59" s="311" t="s">
        <v>452</v>
      </c>
      <c r="V59" s="311" t="s">
        <v>452</v>
      </c>
      <c r="W59" s="311">
        <v>338</v>
      </c>
      <c r="X59" s="311" t="s">
        <v>452</v>
      </c>
      <c r="Y59" s="311">
        <v>340</v>
      </c>
      <c r="Z59" s="311">
        <v>370</v>
      </c>
      <c r="AA59" s="311" t="s">
        <v>452</v>
      </c>
      <c r="AB59" s="311" t="s">
        <v>452</v>
      </c>
      <c r="AC59" s="311">
        <v>365</v>
      </c>
      <c r="AD59" s="407">
        <v>322</v>
      </c>
      <c r="AE59" s="407"/>
      <c r="AF59" s="407"/>
      <c r="AG59" s="407"/>
      <c r="AH59" s="407"/>
      <c r="AI59" s="407"/>
      <c r="AJ59" s="407"/>
      <c r="AK59" s="407"/>
      <c r="AL59" s="407"/>
      <c r="AM59" s="407"/>
      <c r="AN59" s="407"/>
      <c r="AO59" s="407"/>
      <c r="AP59" s="407"/>
      <c r="AQ59" s="34"/>
      <c r="AR59" s="34">
        <f t="shared" si="5"/>
        <v>5164</v>
      </c>
      <c r="AS59" s="143">
        <f t="shared" si="6"/>
        <v>45</v>
      </c>
      <c r="AT59" s="143">
        <v>114</v>
      </c>
      <c r="AU59" s="34">
        <f t="shared" si="7"/>
        <v>34</v>
      </c>
      <c r="AV59" s="144" t="s">
        <v>43</v>
      </c>
      <c r="AW59" s="145">
        <f t="shared" si="8"/>
        <v>45</v>
      </c>
      <c r="AX59" s="35">
        <f t="shared" si="9"/>
        <v>114.75555555555556</v>
      </c>
    </row>
    <row r="60" spans="1:50" s="33" customFormat="1" ht="12" customHeight="1" x14ac:dyDescent="0.2">
      <c r="A60" s="66" t="s">
        <v>402</v>
      </c>
      <c r="B60" s="34" t="s">
        <v>198</v>
      </c>
      <c r="C60" s="34">
        <v>15</v>
      </c>
      <c r="D60" s="170" t="s">
        <v>452</v>
      </c>
      <c r="E60" s="170" t="s">
        <v>452</v>
      </c>
      <c r="F60" s="170">
        <v>326</v>
      </c>
      <c r="G60" s="170">
        <v>339</v>
      </c>
      <c r="H60" s="170">
        <v>324</v>
      </c>
      <c r="I60" s="170" t="s">
        <v>452</v>
      </c>
      <c r="J60" s="170">
        <v>327</v>
      </c>
      <c r="K60" s="170">
        <v>360</v>
      </c>
      <c r="L60" s="170" t="s">
        <v>452</v>
      </c>
      <c r="M60" s="170">
        <v>371</v>
      </c>
      <c r="N60" s="170">
        <v>344</v>
      </c>
      <c r="O60" s="170" t="s">
        <v>452</v>
      </c>
      <c r="P60" s="170" t="s">
        <v>452</v>
      </c>
      <c r="Q60" s="311">
        <v>341</v>
      </c>
      <c r="R60" s="311">
        <v>333</v>
      </c>
      <c r="S60" s="313">
        <v>297</v>
      </c>
      <c r="T60" s="311" t="s">
        <v>452</v>
      </c>
      <c r="U60" s="311" t="s">
        <v>452</v>
      </c>
      <c r="V60" s="311">
        <v>363</v>
      </c>
      <c r="W60" s="311" t="s">
        <v>452</v>
      </c>
      <c r="X60" s="311" t="s">
        <v>452</v>
      </c>
      <c r="Y60" s="311">
        <v>383</v>
      </c>
      <c r="Z60" s="311" t="s">
        <v>452</v>
      </c>
      <c r="AA60" s="311" t="s">
        <v>452</v>
      </c>
      <c r="AB60" s="311">
        <v>383</v>
      </c>
      <c r="AC60" s="311">
        <v>306</v>
      </c>
      <c r="AD60" s="407">
        <v>366</v>
      </c>
      <c r="AE60" s="407"/>
      <c r="AF60" s="407"/>
      <c r="AG60" s="407"/>
      <c r="AH60" s="407"/>
      <c r="AI60" s="407"/>
      <c r="AJ60" s="407"/>
      <c r="AK60" s="407"/>
      <c r="AL60" s="407"/>
      <c r="AM60" s="407"/>
      <c r="AN60" s="407"/>
      <c r="AO60" s="407"/>
      <c r="AP60" s="407"/>
      <c r="AQ60" s="34"/>
      <c r="AR60" s="34">
        <f t="shared" si="5"/>
        <v>5163</v>
      </c>
      <c r="AS60" s="143">
        <f t="shared" si="6"/>
        <v>45</v>
      </c>
      <c r="AT60" s="143">
        <v>114</v>
      </c>
      <c r="AU60" s="34">
        <f t="shared" si="7"/>
        <v>33</v>
      </c>
      <c r="AV60" s="144" t="s">
        <v>43</v>
      </c>
      <c r="AW60" s="145">
        <f t="shared" si="8"/>
        <v>45</v>
      </c>
      <c r="AX60" s="35">
        <f t="shared" si="9"/>
        <v>114.73333333333333</v>
      </c>
    </row>
    <row r="61" spans="1:50" s="33" customFormat="1" ht="12" customHeight="1" x14ac:dyDescent="0.2">
      <c r="A61" s="66" t="s">
        <v>443</v>
      </c>
      <c r="B61" s="34" t="s">
        <v>208</v>
      </c>
      <c r="C61" s="34">
        <v>14</v>
      </c>
      <c r="D61" s="170" t="s">
        <v>452</v>
      </c>
      <c r="E61" s="170">
        <v>332</v>
      </c>
      <c r="F61" s="170" t="s">
        <v>452</v>
      </c>
      <c r="G61" s="170" t="s">
        <v>452</v>
      </c>
      <c r="H61" s="170" t="s">
        <v>452</v>
      </c>
      <c r="I61" s="170">
        <v>361</v>
      </c>
      <c r="J61" s="170" t="s">
        <v>452</v>
      </c>
      <c r="K61" s="170">
        <v>345</v>
      </c>
      <c r="L61" s="170" t="s">
        <v>452</v>
      </c>
      <c r="M61" s="170">
        <v>319</v>
      </c>
      <c r="N61" s="170">
        <v>319</v>
      </c>
      <c r="O61" s="170" t="s">
        <v>452</v>
      </c>
      <c r="P61" s="170">
        <v>366</v>
      </c>
      <c r="Q61" s="311">
        <v>340</v>
      </c>
      <c r="R61" s="313" t="s">
        <v>452</v>
      </c>
      <c r="S61" s="311">
        <v>408</v>
      </c>
      <c r="T61" s="311">
        <v>336</v>
      </c>
      <c r="U61" s="311">
        <v>312</v>
      </c>
      <c r="V61" s="311" t="s">
        <v>452</v>
      </c>
      <c r="W61" s="311">
        <v>376</v>
      </c>
      <c r="X61" s="311" t="s">
        <v>452</v>
      </c>
      <c r="Y61" s="311">
        <v>337</v>
      </c>
      <c r="Z61" s="311" t="s">
        <v>452</v>
      </c>
      <c r="AA61" s="311" t="s">
        <v>452</v>
      </c>
      <c r="AB61" s="311">
        <v>329</v>
      </c>
      <c r="AC61" s="311" t="s">
        <v>452</v>
      </c>
      <c r="AD61" s="407">
        <v>333</v>
      </c>
      <c r="AE61" s="407"/>
      <c r="AF61" s="407"/>
      <c r="AG61" s="407"/>
      <c r="AH61" s="407"/>
      <c r="AI61" s="407"/>
      <c r="AJ61" s="407"/>
      <c r="AK61" s="407"/>
      <c r="AL61" s="407"/>
      <c r="AM61" s="407"/>
      <c r="AN61" s="407"/>
      <c r="AO61" s="407"/>
      <c r="AP61" s="407"/>
      <c r="AQ61" s="34"/>
      <c r="AR61" s="34">
        <f t="shared" si="5"/>
        <v>4813</v>
      </c>
      <c r="AS61" s="143">
        <f t="shared" si="6"/>
        <v>42</v>
      </c>
      <c r="AT61" s="143">
        <v>114</v>
      </c>
      <c r="AU61" s="34">
        <f t="shared" si="7"/>
        <v>25</v>
      </c>
      <c r="AV61" s="144" t="s">
        <v>43</v>
      </c>
      <c r="AW61" s="145">
        <f t="shared" si="8"/>
        <v>42</v>
      </c>
      <c r="AX61" s="35">
        <f t="shared" si="9"/>
        <v>114.5952380952381</v>
      </c>
    </row>
    <row r="62" spans="1:50" s="33" customFormat="1" ht="12" customHeight="1" x14ac:dyDescent="0.2">
      <c r="A62" s="66" t="s">
        <v>395</v>
      </c>
      <c r="B62" s="34" t="s">
        <v>201</v>
      </c>
      <c r="C62" s="34">
        <v>15</v>
      </c>
      <c r="D62" s="170">
        <v>380</v>
      </c>
      <c r="E62" s="170">
        <v>342</v>
      </c>
      <c r="F62" s="170" t="s">
        <v>452</v>
      </c>
      <c r="G62" s="170">
        <v>343</v>
      </c>
      <c r="H62" s="170" t="s">
        <v>452</v>
      </c>
      <c r="I62" s="170">
        <v>350</v>
      </c>
      <c r="J62" s="170" t="s">
        <v>452</v>
      </c>
      <c r="K62" s="170">
        <v>335</v>
      </c>
      <c r="L62" s="170">
        <v>375</v>
      </c>
      <c r="M62" s="170" t="s">
        <v>452</v>
      </c>
      <c r="N62" s="170" t="s">
        <v>452</v>
      </c>
      <c r="O62" s="170">
        <v>319</v>
      </c>
      <c r="P62" s="170" t="s">
        <v>452</v>
      </c>
      <c r="Q62" s="313">
        <v>357</v>
      </c>
      <c r="R62" s="311" t="s">
        <v>452</v>
      </c>
      <c r="S62" s="311">
        <v>370</v>
      </c>
      <c r="T62" s="311" t="s">
        <v>452</v>
      </c>
      <c r="U62" s="311">
        <v>317</v>
      </c>
      <c r="V62" s="311" t="s">
        <v>452</v>
      </c>
      <c r="W62" s="311">
        <v>350</v>
      </c>
      <c r="X62" s="311" t="s">
        <v>452</v>
      </c>
      <c r="Y62" s="311" t="s">
        <v>452</v>
      </c>
      <c r="Z62" s="311">
        <v>300</v>
      </c>
      <c r="AA62" s="311">
        <v>347</v>
      </c>
      <c r="AB62" s="311" t="s">
        <v>452</v>
      </c>
      <c r="AC62" s="311">
        <v>308</v>
      </c>
      <c r="AD62" s="407">
        <v>362</v>
      </c>
      <c r="AE62" s="407"/>
      <c r="AF62" s="407"/>
      <c r="AG62" s="407"/>
      <c r="AH62" s="407"/>
      <c r="AI62" s="407"/>
      <c r="AJ62" s="407"/>
      <c r="AK62" s="407"/>
      <c r="AL62" s="407"/>
      <c r="AM62" s="407"/>
      <c r="AN62" s="407"/>
      <c r="AO62" s="407"/>
      <c r="AP62" s="407"/>
      <c r="AQ62" s="34"/>
      <c r="AR62" s="34">
        <f t="shared" si="5"/>
        <v>5155</v>
      </c>
      <c r="AS62" s="143">
        <f t="shared" si="6"/>
        <v>45</v>
      </c>
      <c r="AT62" s="143">
        <v>114</v>
      </c>
      <c r="AU62" s="34">
        <f t="shared" si="7"/>
        <v>25</v>
      </c>
      <c r="AV62" s="144" t="s">
        <v>43</v>
      </c>
      <c r="AW62" s="145">
        <f t="shared" si="8"/>
        <v>45</v>
      </c>
      <c r="AX62" s="35">
        <f t="shared" si="9"/>
        <v>114.55555555555556</v>
      </c>
    </row>
    <row r="63" spans="1:50" s="33" customFormat="1" ht="12" customHeight="1" x14ac:dyDescent="0.2">
      <c r="A63" s="66" t="s">
        <v>446</v>
      </c>
      <c r="B63" s="34" t="s">
        <v>208</v>
      </c>
      <c r="C63" s="34">
        <v>15</v>
      </c>
      <c r="D63" s="170" t="s">
        <v>452</v>
      </c>
      <c r="E63" s="170">
        <v>332</v>
      </c>
      <c r="F63" s="170" t="s">
        <v>452</v>
      </c>
      <c r="G63" s="170" t="s">
        <v>452</v>
      </c>
      <c r="H63" s="170" t="s">
        <v>452</v>
      </c>
      <c r="I63" s="170">
        <v>333</v>
      </c>
      <c r="J63" s="170" t="s">
        <v>452</v>
      </c>
      <c r="K63" s="170">
        <v>336</v>
      </c>
      <c r="L63" s="170" t="s">
        <v>452</v>
      </c>
      <c r="M63" s="170">
        <v>350</v>
      </c>
      <c r="N63" s="170">
        <v>315</v>
      </c>
      <c r="O63" s="170" t="s">
        <v>452</v>
      </c>
      <c r="P63" s="170">
        <v>324</v>
      </c>
      <c r="Q63" s="311">
        <v>332</v>
      </c>
      <c r="R63" s="313">
        <v>294</v>
      </c>
      <c r="S63" s="311">
        <v>329</v>
      </c>
      <c r="T63" s="311">
        <v>338</v>
      </c>
      <c r="U63" s="311">
        <v>358</v>
      </c>
      <c r="V63" s="311" t="s">
        <v>452</v>
      </c>
      <c r="W63" s="311">
        <v>353</v>
      </c>
      <c r="X63" s="311" t="s">
        <v>452</v>
      </c>
      <c r="Y63" s="311">
        <v>335</v>
      </c>
      <c r="Z63" s="311" t="s">
        <v>452</v>
      </c>
      <c r="AA63" s="311" t="s">
        <v>452</v>
      </c>
      <c r="AB63" s="311">
        <v>406</v>
      </c>
      <c r="AC63" s="311" t="s">
        <v>452</v>
      </c>
      <c r="AD63" s="407">
        <v>399</v>
      </c>
      <c r="AE63" s="407"/>
      <c r="AF63" s="407"/>
      <c r="AG63" s="407"/>
      <c r="AH63" s="407"/>
      <c r="AI63" s="407"/>
      <c r="AJ63" s="407"/>
      <c r="AK63" s="407"/>
      <c r="AL63" s="407"/>
      <c r="AM63" s="407"/>
      <c r="AN63" s="407"/>
      <c r="AO63" s="407"/>
      <c r="AP63" s="407"/>
      <c r="AQ63" s="34"/>
      <c r="AR63" s="34">
        <f t="shared" si="5"/>
        <v>5134</v>
      </c>
      <c r="AS63" s="143">
        <f t="shared" si="6"/>
        <v>45</v>
      </c>
      <c r="AT63" s="143">
        <v>114</v>
      </c>
      <c r="AU63" s="34">
        <f t="shared" si="7"/>
        <v>4</v>
      </c>
      <c r="AV63" s="144" t="s">
        <v>43</v>
      </c>
      <c r="AW63" s="145">
        <f t="shared" si="8"/>
        <v>45</v>
      </c>
      <c r="AX63" s="35">
        <f t="shared" si="9"/>
        <v>114.08888888888889</v>
      </c>
    </row>
    <row r="64" spans="1:50" s="33" customFormat="1" ht="12" customHeight="1" x14ac:dyDescent="0.2">
      <c r="A64" s="66" t="s">
        <v>381</v>
      </c>
      <c r="B64" s="34" t="s">
        <v>230</v>
      </c>
      <c r="C64" s="34">
        <v>15</v>
      </c>
      <c r="D64" s="170" t="s">
        <v>452</v>
      </c>
      <c r="E64" s="170">
        <v>294</v>
      </c>
      <c r="F64" s="170" t="s">
        <v>452</v>
      </c>
      <c r="G64" s="170">
        <v>317</v>
      </c>
      <c r="H64" s="170">
        <v>323</v>
      </c>
      <c r="I64" s="170" t="s">
        <v>452</v>
      </c>
      <c r="J64" s="170">
        <v>329</v>
      </c>
      <c r="K64" s="170" t="s">
        <v>452</v>
      </c>
      <c r="L64" s="170" t="s">
        <v>452</v>
      </c>
      <c r="M64" s="170" t="s">
        <v>452</v>
      </c>
      <c r="N64" s="170">
        <v>351</v>
      </c>
      <c r="O64" s="170" t="s">
        <v>452</v>
      </c>
      <c r="P64" s="170">
        <v>330</v>
      </c>
      <c r="Q64" s="311">
        <v>361</v>
      </c>
      <c r="R64" s="313">
        <v>317</v>
      </c>
      <c r="S64" s="311">
        <v>352</v>
      </c>
      <c r="T64" s="311" t="s">
        <v>452</v>
      </c>
      <c r="U64" s="311" t="s">
        <v>452</v>
      </c>
      <c r="V64" s="311">
        <v>329</v>
      </c>
      <c r="W64" s="311" t="s">
        <v>452</v>
      </c>
      <c r="X64" s="311">
        <v>363</v>
      </c>
      <c r="Y64" s="311">
        <v>376</v>
      </c>
      <c r="Z64" s="311">
        <v>365</v>
      </c>
      <c r="AA64" s="311" t="s">
        <v>452</v>
      </c>
      <c r="AB64" s="311">
        <v>382</v>
      </c>
      <c r="AC64" s="311" t="s">
        <v>452</v>
      </c>
      <c r="AD64" s="407">
        <v>344</v>
      </c>
      <c r="AE64" s="407"/>
      <c r="AF64" s="407"/>
      <c r="AG64" s="407"/>
      <c r="AH64" s="407"/>
      <c r="AI64" s="407"/>
      <c r="AJ64" s="407"/>
      <c r="AK64" s="407"/>
      <c r="AL64" s="407"/>
      <c r="AM64" s="407"/>
      <c r="AN64" s="407"/>
      <c r="AO64" s="407"/>
      <c r="AP64" s="407"/>
      <c r="AQ64" s="34"/>
      <c r="AR64" s="34">
        <f t="shared" si="5"/>
        <v>5133</v>
      </c>
      <c r="AS64" s="143">
        <f t="shared" si="6"/>
        <v>45</v>
      </c>
      <c r="AT64" s="143">
        <v>114</v>
      </c>
      <c r="AU64" s="34">
        <f t="shared" si="7"/>
        <v>3</v>
      </c>
      <c r="AV64" s="144" t="s">
        <v>43</v>
      </c>
      <c r="AW64" s="145">
        <f t="shared" si="8"/>
        <v>45</v>
      </c>
      <c r="AX64" s="35">
        <f t="shared" si="9"/>
        <v>114.06666666666666</v>
      </c>
    </row>
    <row r="65" spans="1:50" s="33" customFormat="1" ht="12" customHeight="1" x14ac:dyDescent="0.2">
      <c r="A65" s="66" t="s">
        <v>450</v>
      </c>
      <c r="B65" s="34" t="s">
        <v>207</v>
      </c>
      <c r="C65" s="34">
        <v>12</v>
      </c>
      <c r="D65" s="170" t="s">
        <v>452</v>
      </c>
      <c r="E65" s="170">
        <v>332</v>
      </c>
      <c r="F65" s="170" t="s">
        <v>452</v>
      </c>
      <c r="G65" s="170" t="s">
        <v>452</v>
      </c>
      <c r="H65" s="170" t="s">
        <v>452</v>
      </c>
      <c r="I65" s="170">
        <v>318</v>
      </c>
      <c r="J65" s="170" t="s">
        <v>452</v>
      </c>
      <c r="K65" s="170">
        <v>351</v>
      </c>
      <c r="L65" s="170" t="s">
        <v>452</v>
      </c>
      <c r="M65" s="170" t="s">
        <v>452</v>
      </c>
      <c r="N65" s="170" t="s">
        <v>452</v>
      </c>
      <c r="O65" s="170">
        <v>335</v>
      </c>
      <c r="P65" s="170" t="s">
        <v>452</v>
      </c>
      <c r="Q65" s="313">
        <v>316</v>
      </c>
      <c r="R65" s="311" t="s">
        <v>452</v>
      </c>
      <c r="S65" s="311">
        <v>384</v>
      </c>
      <c r="T65" s="311">
        <v>372</v>
      </c>
      <c r="U65" s="311" t="s">
        <v>452</v>
      </c>
      <c r="V65" s="311" t="s">
        <v>452</v>
      </c>
      <c r="W65" s="311">
        <v>309</v>
      </c>
      <c r="X65" s="311" t="s">
        <v>452</v>
      </c>
      <c r="Y65" s="311">
        <v>321</v>
      </c>
      <c r="Z65" s="311">
        <v>355</v>
      </c>
      <c r="AA65" s="311" t="s">
        <v>452</v>
      </c>
      <c r="AB65" s="311" t="s">
        <v>452</v>
      </c>
      <c r="AC65" s="311">
        <v>397</v>
      </c>
      <c r="AD65" s="407">
        <v>314</v>
      </c>
      <c r="AE65" s="407"/>
      <c r="AF65" s="407"/>
      <c r="AG65" s="407"/>
      <c r="AH65" s="407"/>
      <c r="AI65" s="407"/>
      <c r="AJ65" s="407"/>
      <c r="AK65" s="407"/>
      <c r="AL65" s="407"/>
      <c r="AM65" s="407"/>
      <c r="AN65" s="407"/>
      <c r="AO65" s="407"/>
      <c r="AP65" s="407"/>
      <c r="AQ65" s="34"/>
      <c r="AR65" s="34">
        <f t="shared" si="5"/>
        <v>4104</v>
      </c>
      <c r="AS65" s="143">
        <f t="shared" si="6"/>
        <v>36</v>
      </c>
      <c r="AT65" s="143">
        <v>114</v>
      </c>
      <c r="AU65" s="34">
        <f t="shared" si="7"/>
        <v>0</v>
      </c>
      <c r="AV65" s="144" t="s">
        <v>43</v>
      </c>
      <c r="AW65" s="145">
        <f t="shared" si="8"/>
        <v>36</v>
      </c>
      <c r="AX65" s="35">
        <f t="shared" si="9"/>
        <v>114</v>
      </c>
    </row>
    <row r="66" spans="1:50" s="33" customFormat="1" ht="12" customHeight="1" x14ac:dyDescent="0.2">
      <c r="A66" s="66" t="s">
        <v>433</v>
      </c>
      <c r="B66" s="34" t="s">
        <v>204</v>
      </c>
      <c r="C66" s="34">
        <v>13</v>
      </c>
      <c r="D66" s="170" t="s">
        <v>452</v>
      </c>
      <c r="E66" s="170">
        <v>340</v>
      </c>
      <c r="F66" s="170">
        <v>317</v>
      </c>
      <c r="G66" s="170" t="s">
        <v>452</v>
      </c>
      <c r="H66" s="170" t="s">
        <v>452</v>
      </c>
      <c r="I66" s="170" t="s">
        <v>452</v>
      </c>
      <c r="J66" s="170">
        <v>367</v>
      </c>
      <c r="K66" s="170" t="s">
        <v>452</v>
      </c>
      <c r="L66" s="170" t="s">
        <v>452</v>
      </c>
      <c r="M66" s="170" t="s">
        <v>452</v>
      </c>
      <c r="N66" s="170">
        <v>337</v>
      </c>
      <c r="O66" s="170">
        <v>341</v>
      </c>
      <c r="P66" s="170" t="s">
        <v>452</v>
      </c>
      <c r="Q66" s="311">
        <v>350</v>
      </c>
      <c r="R66" s="313">
        <v>352</v>
      </c>
      <c r="S66" s="311" t="s">
        <v>452</v>
      </c>
      <c r="T66" s="311" t="s">
        <v>452</v>
      </c>
      <c r="U66" s="311">
        <v>325</v>
      </c>
      <c r="V66" s="311">
        <v>348</v>
      </c>
      <c r="W66" s="311" t="s">
        <v>452</v>
      </c>
      <c r="X66" s="311">
        <v>312</v>
      </c>
      <c r="Y66" s="311">
        <v>371</v>
      </c>
      <c r="Z66" s="311" t="s">
        <v>452</v>
      </c>
      <c r="AA66" s="311" t="s">
        <v>452</v>
      </c>
      <c r="AB66" s="311" t="s">
        <v>452</v>
      </c>
      <c r="AC66" s="311">
        <v>343</v>
      </c>
      <c r="AD66" s="407">
        <v>332</v>
      </c>
      <c r="AE66" s="407"/>
      <c r="AF66" s="407"/>
      <c r="AG66" s="407"/>
      <c r="AH66" s="407"/>
      <c r="AI66" s="407"/>
      <c r="AJ66" s="407"/>
      <c r="AK66" s="407"/>
      <c r="AL66" s="407"/>
      <c r="AM66" s="407"/>
      <c r="AN66" s="407"/>
      <c r="AO66" s="407"/>
      <c r="AP66" s="407"/>
      <c r="AQ66" s="34"/>
      <c r="AR66" s="34">
        <f t="shared" ref="AR66:AR97" si="10">SUM(D66:AQ66)</f>
        <v>4435</v>
      </c>
      <c r="AS66" s="143">
        <f t="shared" si="6"/>
        <v>39</v>
      </c>
      <c r="AT66" s="143">
        <v>113</v>
      </c>
      <c r="AU66" s="34">
        <f t="shared" ref="AU66:AU97" si="11">AR66-(AT66*AS66)</f>
        <v>28</v>
      </c>
      <c r="AV66" s="144" t="s">
        <v>43</v>
      </c>
      <c r="AW66" s="145">
        <f t="shared" ref="AW66:AW71" si="12">AS66</f>
        <v>39</v>
      </c>
      <c r="AX66" s="35">
        <f t="shared" ref="AX66:AX71" si="13">AR66/AS66</f>
        <v>113.71794871794872</v>
      </c>
    </row>
    <row r="67" spans="1:50" s="33" customFormat="1" ht="12" customHeight="1" x14ac:dyDescent="0.2">
      <c r="A67" s="66" t="s">
        <v>407</v>
      </c>
      <c r="B67" s="34" t="s">
        <v>200</v>
      </c>
      <c r="C67" s="34">
        <v>15</v>
      </c>
      <c r="D67" s="170" t="s">
        <v>452</v>
      </c>
      <c r="E67" s="170" t="s">
        <v>452</v>
      </c>
      <c r="F67" s="170" t="s">
        <v>452</v>
      </c>
      <c r="G67" s="170">
        <v>343</v>
      </c>
      <c r="H67" s="170" t="s">
        <v>452</v>
      </c>
      <c r="I67" s="170">
        <v>394</v>
      </c>
      <c r="J67" s="170" t="s">
        <v>452</v>
      </c>
      <c r="K67" s="170" t="s">
        <v>452</v>
      </c>
      <c r="L67" s="170">
        <v>323</v>
      </c>
      <c r="M67" s="170">
        <v>338</v>
      </c>
      <c r="N67" s="170" t="s">
        <v>452</v>
      </c>
      <c r="O67" s="170">
        <v>329</v>
      </c>
      <c r="P67" s="170">
        <v>307</v>
      </c>
      <c r="Q67" s="311">
        <v>301</v>
      </c>
      <c r="R67" s="311">
        <v>364</v>
      </c>
      <c r="S67" s="311">
        <v>385</v>
      </c>
      <c r="T67" s="313">
        <v>331</v>
      </c>
      <c r="U67" s="311">
        <v>360</v>
      </c>
      <c r="V67" s="311" t="s">
        <v>452</v>
      </c>
      <c r="W67" s="311">
        <v>299</v>
      </c>
      <c r="X67" s="311">
        <v>357</v>
      </c>
      <c r="Y67" s="311" t="s">
        <v>452</v>
      </c>
      <c r="Z67" s="311" t="s">
        <v>452</v>
      </c>
      <c r="AA67" s="311">
        <v>370</v>
      </c>
      <c r="AB67" s="311" t="s">
        <v>452</v>
      </c>
      <c r="AC67" s="311" t="s">
        <v>452</v>
      </c>
      <c r="AD67" s="407">
        <v>312</v>
      </c>
      <c r="AE67" s="407"/>
      <c r="AF67" s="407"/>
      <c r="AG67" s="407"/>
      <c r="AH67" s="407"/>
      <c r="AI67" s="407"/>
      <c r="AJ67" s="407"/>
      <c r="AK67" s="407"/>
      <c r="AL67" s="407"/>
      <c r="AM67" s="407"/>
      <c r="AN67" s="407"/>
      <c r="AO67" s="407"/>
      <c r="AP67" s="407"/>
      <c r="AQ67" s="34"/>
      <c r="AR67" s="34">
        <f t="shared" si="10"/>
        <v>5113</v>
      </c>
      <c r="AS67" s="143">
        <f t="shared" si="6"/>
        <v>45</v>
      </c>
      <c r="AT67" s="143">
        <v>113</v>
      </c>
      <c r="AU67" s="34">
        <f t="shared" si="11"/>
        <v>28</v>
      </c>
      <c r="AV67" s="144" t="s">
        <v>43</v>
      </c>
      <c r="AW67" s="145">
        <f t="shared" si="12"/>
        <v>45</v>
      </c>
      <c r="AX67" s="35">
        <f t="shared" si="13"/>
        <v>113.62222222222222</v>
      </c>
    </row>
    <row r="68" spans="1:50" s="33" customFormat="1" ht="12" customHeight="1" x14ac:dyDescent="0.2">
      <c r="A68" s="67" t="s">
        <v>390</v>
      </c>
      <c r="B68" s="34" t="s">
        <v>231</v>
      </c>
      <c r="C68" s="34">
        <v>14</v>
      </c>
      <c r="D68" s="170" t="s">
        <v>452</v>
      </c>
      <c r="E68" s="170" t="s">
        <v>452</v>
      </c>
      <c r="F68" s="170" t="s">
        <v>452</v>
      </c>
      <c r="G68" s="170">
        <v>343</v>
      </c>
      <c r="H68" s="170" t="s">
        <v>452</v>
      </c>
      <c r="I68" s="170" t="s">
        <v>452</v>
      </c>
      <c r="J68" s="170">
        <v>297</v>
      </c>
      <c r="K68" s="170">
        <v>349</v>
      </c>
      <c r="L68" s="170">
        <v>302</v>
      </c>
      <c r="M68" s="170" t="s">
        <v>452</v>
      </c>
      <c r="N68" s="170" t="s">
        <v>452</v>
      </c>
      <c r="O68" s="170">
        <v>353</v>
      </c>
      <c r="P68" s="170">
        <v>353</v>
      </c>
      <c r="Q68" s="311">
        <v>316</v>
      </c>
      <c r="R68" s="311">
        <v>307</v>
      </c>
      <c r="S68" s="311">
        <v>350</v>
      </c>
      <c r="T68" s="313">
        <v>394</v>
      </c>
      <c r="U68" s="311">
        <v>382</v>
      </c>
      <c r="V68" s="311" t="s">
        <v>452</v>
      </c>
      <c r="W68" s="311" t="s">
        <v>452</v>
      </c>
      <c r="X68" s="311" t="s">
        <v>452</v>
      </c>
      <c r="Y68" s="311" t="s">
        <v>452</v>
      </c>
      <c r="Z68" s="311">
        <v>323</v>
      </c>
      <c r="AA68" s="311">
        <v>334</v>
      </c>
      <c r="AB68" s="311" t="s">
        <v>452</v>
      </c>
      <c r="AC68" s="311" t="s">
        <v>452</v>
      </c>
      <c r="AD68" s="407">
        <v>325</v>
      </c>
      <c r="AE68" s="407"/>
      <c r="AF68" s="407"/>
      <c r="AG68" s="407"/>
      <c r="AH68" s="407"/>
      <c r="AI68" s="407"/>
      <c r="AJ68" s="407"/>
      <c r="AK68" s="407"/>
      <c r="AL68" s="407"/>
      <c r="AM68" s="407"/>
      <c r="AN68" s="407"/>
      <c r="AO68" s="407"/>
      <c r="AP68" s="407"/>
      <c r="AQ68" s="34"/>
      <c r="AR68" s="34">
        <f t="shared" si="10"/>
        <v>4728</v>
      </c>
      <c r="AS68" s="143">
        <f t="shared" si="6"/>
        <v>42</v>
      </c>
      <c r="AT68" s="143">
        <v>112</v>
      </c>
      <c r="AU68" s="34">
        <f t="shared" si="11"/>
        <v>24</v>
      </c>
      <c r="AV68" s="144" t="s">
        <v>43</v>
      </c>
      <c r="AW68" s="145">
        <f t="shared" si="12"/>
        <v>42</v>
      </c>
      <c r="AX68" s="35">
        <f t="shared" si="13"/>
        <v>112.57142857142857</v>
      </c>
    </row>
    <row r="69" spans="1:50" s="33" customFormat="1" ht="12" customHeight="1" x14ac:dyDescent="0.2">
      <c r="A69" s="67" t="s">
        <v>428</v>
      </c>
      <c r="B69" s="34" t="s">
        <v>206</v>
      </c>
      <c r="C69" s="34">
        <v>12</v>
      </c>
      <c r="D69" s="170">
        <v>363</v>
      </c>
      <c r="E69" s="170">
        <v>307</v>
      </c>
      <c r="F69" s="170">
        <v>369</v>
      </c>
      <c r="G69" s="170" t="s">
        <v>452</v>
      </c>
      <c r="H69" s="170" t="s">
        <v>452</v>
      </c>
      <c r="I69" s="170">
        <v>356</v>
      </c>
      <c r="J69" s="170" t="s">
        <v>452</v>
      </c>
      <c r="K69" s="170" t="s">
        <v>452</v>
      </c>
      <c r="L69" s="170">
        <v>317</v>
      </c>
      <c r="M69" s="170">
        <v>341</v>
      </c>
      <c r="N69" s="170" t="s">
        <v>452</v>
      </c>
      <c r="O69" s="170" t="s">
        <v>452</v>
      </c>
      <c r="P69" s="170" t="s">
        <v>452</v>
      </c>
      <c r="Q69" s="313" t="s">
        <v>452</v>
      </c>
      <c r="R69" s="311" t="s">
        <v>452</v>
      </c>
      <c r="S69" s="311" t="s">
        <v>452</v>
      </c>
      <c r="T69" s="311">
        <v>334</v>
      </c>
      <c r="U69" s="311">
        <v>334</v>
      </c>
      <c r="V69" s="311" t="s">
        <v>452</v>
      </c>
      <c r="W69" s="311">
        <v>353</v>
      </c>
      <c r="X69" s="311">
        <v>321</v>
      </c>
      <c r="Y69" s="311" t="s">
        <v>452</v>
      </c>
      <c r="Z69" s="311" t="s">
        <v>452</v>
      </c>
      <c r="AA69" s="311" t="s">
        <v>452</v>
      </c>
      <c r="AB69" s="311">
        <v>299</v>
      </c>
      <c r="AC69" s="311" t="s">
        <v>452</v>
      </c>
      <c r="AD69" s="407">
        <v>356</v>
      </c>
      <c r="AE69" s="407"/>
      <c r="AF69" s="407"/>
      <c r="AG69" s="407"/>
      <c r="AH69" s="407"/>
      <c r="AI69" s="407"/>
      <c r="AJ69" s="407"/>
      <c r="AK69" s="407"/>
      <c r="AL69" s="407"/>
      <c r="AM69" s="407"/>
      <c r="AN69" s="407"/>
      <c r="AO69" s="407"/>
      <c r="AP69" s="407"/>
      <c r="AQ69" s="34"/>
      <c r="AR69" s="34">
        <f t="shared" si="10"/>
        <v>4050</v>
      </c>
      <c r="AS69" s="143">
        <f t="shared" si="6"/>
        <v>36</v>
      </c>
      <c r="AT69" s="143">
        <v>112</v>
      </c>
      <c r="AU69" s="34">
        <f t="shared" si="11"/>
        <v>18</v>
      </c>
      <c r="AV69" s="144" t="s">
        <v>43</v>
      </c>
      <c r="AW69" s="145">
        <f t="shared" si="12"/>
        <v>36</v>
      </c>
      <c r="AX69" s="35">
        <f t="shared" si="13"/>
        <v>112.5</v>
      </c>
    </row>
    <row r="70" spans="1:50" s="33" customFormat="1" ht="12" customHeight="1" x14ac:dyDescent="0.2">
      <c r="A70" s="67" t="s">
        <v>392</v>
      </c>
      <c r="B70" s="34" t="s">
        <v>231</v>
      </c>
      <c r="C70" s="34">
        <v>15</v>
      </c>
      <c r="D70" s="170" t="s">
        <v>452</v>
      </c>
      <c r="E70" s="170" t="s">
        <v>452</v>
      </c>
      <c r="F70" s="170" t="s">
        <v>452</v>
      </c>
      <c r="G70" s="170">
        <v>351</v>
      </c>
      <c r="H70" s="170" t="s">
        <v>452</v>
      </c>
      <c r="I70" s="170" t="s">
        <v>452</v>
      </c>
      <c r="J70" s="170">
        <v>309</v>
      </c>
      <c r="K70" s="170">
        <v>327</v>
      </c>
      <c r="L70" s="170">
        <v>335</v>
      </c>
      <c r="M70" s="170" t="s">
        <v>452</v>
      </c>
      <c r="N70" s="170" t="s">
        <v>452</v>
      </c>
      <c r="O70" s="170">
        <v>335</v>
      </c>
      <c r="P70" s="170">
        <v>331</v>
      </c>
      <c r="Q70" s="311">
        <v>323</v>
      </c>
      <c r="R70" s="311">
        <v>308</v>
      </c>
      <c r="S70" s="311">
        <v>324</v>
      </c>
      <c r="T70" s="313">
        <v>326</v>
      </c>
      <c r="U70" s="311">
        <v>343</v>
      </c>
      <c r="V70" s="311">
        <v>318</v>
      </c>
      <c r="W70" s="311" t="s">
        <v>452</v>
      </c>
      <c r="X70" s="311" t="s">
        <v>452</v>
      </c>
      <c r="Y70" s="311" t="s">
        <v>452</v>
      </c>
      <c r="Z70" s="311">
        <v>335</v>
      </c>
      <c r="AA70" s="311">
        <v>332</v>
      </c>
      <c r="AB70" s="311" t="s">
        <v>452</v>
      </c>
      <c r="AC70" s="311" t="s">
        <v>452</v>
      </c>
      <c r="AD70" s="407">
        <v>333</v>
      </c>
      <c r="AE70" s="407"/>
      <c r="AF70" s="407"/>
      <c r="AG70" s="407"/>
      <c r="AH70" s="407"/>
      <c r="AI70" s="407"/>
      <c r="AJ70" s="407"/>
      <c r="AK70" s="407"/>
      <c r="AL70" s="407"/>
      <c r="AM70" s="407"/>
      <c r="AN70" s="407"/>
      <c r="AO70" s="407"/>
      <c r="AP70" s="407"/>
      <c r="AQ70" s="34"/>
      <c r="AR70" s="34">
        <f t="shared" si="10"/>
        <v>4930</v>
      </c>
      <c r="AS70" s="143">
        <f t="shared" si="6"/>
        <v>45</v>
      </c>
      <c r="AT70" s="143">
        <v>109</v>
      </c>
      <c r="AU70" s="34">
        <f t="shared" si="11"/>
        <v>25</v>
      </c>
      <c r="AV70" s="144" t="s">
        <v>43</v>
      </c>
      <c r="AW70" s="145">
        <f t="shared" si="12"/>
        <v>45</v>
      </c>
      <c r="AX70" s="35">
        <f t="shared" si="13"/>
        <v>109.55555555555556</v>
      </c>
    </row>
    <row r="71" spans="1:50" s="33" customFormat="1" ht="12" customHeight="1" x14ac:dyDescent="0.2">
      <c r="A71" s="66" t="s">
        <v>414</v>
      </c>
      <c r="B71" s="34" t="s">
        <v>207</v>
      </c>
      <c r="C71" s="34">
        <v>11</v>
      </c>
      <c r="D71" s="170">
        <v>299</v>
      </c>
      <c r="E71" s="170">
        <v>263</v>
      </c>
      <c r="F71" s="170" t="s">
        <v>452</v>
      </c>
      <c r="G71" s="170" t="s">
        <v>452</v>
      </c>
      <c r="H71" s="170">
        <v>327</v>
      </c>
      <c r="I71" s="170">
        <v>218</v>
      </c>
      <c r="J71" s="170" t="s">
        <v>452</v>
      </c>
      <c r="K71" s="170">
        <v>317</v>
      </c>
      <c r="L71" s="170" t="s">
        <v>452</v>
      </c>
      <c r="M71" s="170" t="s">
        <v>452</v>
      </c>
      <c r="N71" s="170">
        <v>302</v>
      </c>
      <c r="O71" s="170">
        <v>291</v>
      </c>
      <c r="P71" s="170" t="s">
        <v>452</v>
      </c>
      <c r="Q71" s="313">
        <v>277</v>
      </c>
      <c r="R71" s="311" t="s">
        <v>452</v>
      </c>
      <c r="S71" s="311" t="s">
        <v>452</v>
      </c>
      <c r="T71" s="311">
        <v>334</v>
      </c>
      <c r="U71" s="311" t="s">
        <v>452</v>
      </c>
      <c r="V71" s="311" t="s">
        <v>452</v>
      </c>
      <c r="W71" s="311">
        <v>300</v>
      </c>
      <c r="X71" s="311" t="s">
        <v>452</v>
      </c>
      <c r="Y71" s="311" t="s">
        <v>452</v>
      </c>
      <c r="Z71" s="311" t="s">
        <v>452</v>
      </c>
      <c r="AA71" s="311" t="s">
        <v>452</v>
      </c>
      <c r="AB71" s="311" t="s">
        <v>452</v>
      </c>
      <c r="AC71" s="311">
        <v>281</v>
      </c>
      <c r="AD71" s="407" t="s">
        <v>452</v>
      </c>
      <c r="AE71" s="407"/>
      <c r="AF71" s="407"/>
      <c r="AG71" s="407"/>
      <c r="AH71" s="407"/>
      <c r="AI71" s="407"/>
      <c r="AJ71" s="407"/>
      <c r="AK71" s="407"/>
      <c r="AL71" s="407"/>
      <c r="AM71" s="407"/>
      <c r="AN71" s="407"/>
      <c r="AO71" s="407"/>
      <c r="AP71" s="407"/>
      <c r="AQ71" s="34"/>
      <c r="AR71" s="34">
        <f t="shared" si="10"/>
        <v>3209</v>
      </c>
      <c r="AS71" s="143">
        <f>C71*3-1</f>
        <v>32</v>
      </c>
      <c r="AT71" s="143">
        <v>100</v>
      </c>
      <c r="AU71" s="34">
        <f t="shared" si="11"/>
        <v>9</v>
      </c>
      <c r="AV71" s="144" t="s">
        <v>43</v>
      </c>
      <c r="AW71" s="145">
        <f t="shared" si="12"/>
        <v>32</v>
      </c>
      <c r="AX71" s="35">
        <f t="shared" si="13"/>
        <v>100.28125</v>
      </c>
    </row>
  </sheetData>
  <phoneticPr fontId="53" type="noConversion"/>
  <conditionalFormatting sqref="D13:S15 D16:E16 G16:S16 AP13:AQ16">
    <cfRule type="cellIs" dxfId="46" priority="24" stopIfTrue="1" operator="equal">
      <formula>#REF!</formula>
    </cfRule>
  </conditionalFormatting>
  <conditionalFormatting sqref="T13:T16">
    <cfRule type="cellIs" dxfId="45" priority="22" stopIfTrue="1" operator="equal">
      <formula>#REF!</formula>
    </cfRule>
  </conditionalFormatting>
  <conditionalFormatting sqref="U13:U16">
    <cfRule type="cellIs" dxfId="44" priority="21" stopIfTrue="1" operator="equal">
      <formula>#REF!</formula>
    </cfRule>
  </conditionalFormatting>
  <conditionalFormatting sqref="V13:V16">
    <cfRule type="cellIs" dxfId="43" priority="20" stopIfTrue="1" operator="equal">
      <formula>#REF!</formula>
    </cfRule>
  </conditionalFormatting>
  <conditionalFormatting sqref="W13:W16">
    <cfRule type="cellIs" dxfId="42" priority="19" stopIfTrue="1" operator="equal">
      <formula>#REF!</formula>
    </cfRule>
  </conditionalFormatting>
  <conditionalFormatting sqref="X13:X16">
    <cfRule type="cellIs" dxfId="41" priority="18" stopIfTrue="1" operator="equal">
      <formula>#REF!</formula>
    </cfRule>
  </conditionalFormatting>
  <conditionalFormatting sqref="Y13:Y16">
    <cfRule type="cellIs" dxfId="40" priority="17" stopIfTrue="1" operator="equal">
      <formula>#REF!</formula>
    </cfRule>
  </conditionalFormatting>
  <conditionalFormatting sqref="Z13:Z16">
    <cfRule type="cellIs" dxfId="39" priority="16" stopIfTrue="1" operator="equal">
      <formula>#REF!</formula>
    </cfRule>
  </conditionalFormatting>
  <conditionalFormatting sqref="AA13:AA16">
    <cfRule type="cellIs" dxfId="38" priority="15" stopIfTrue="1" operator="equal">
      <formula>#REF!</formula>
    </cfRule>
  </conditionalFormatting>
  <conditionalFormatting sqref="AB13:AB16">
    <cfRule type="cellIs" dxfId="37" priority="14" stopIfTrue="1" operator="equal">
      <formula>#REF!</formula>
    </cfRule>
  </conditionalFormatting>
  <conditionalFormatting sqref="AC13:AC16">
    <cfRule type="cellIs" dxfId="36" priority="13" stopIfTrue="1" operator="equal">
      <formula>#REF!</formula>
    </cfRule>
  </conditionalFormatting>
  <conditionalFormatting sqref="AD13:AD16">
    <cfRule type="cellIs" dxfId="35" priority="12" stopIfTrue="1" operator="equal">
      <formula>#REF!</formula>
    </cfRule>
  </conditionalFormatting>
  <conditionalFormatting sqref="AE13:AE16">
    <cfRule type="cellIs" dxfId="34" priority="11" stopIfTrue="1" operator="equal">
      <formula>#REF!</formula>
    </cfRule>
  </conditionalFormatting>
  <conditionalFormatting sqref="AF13:AF16">
    <cfRule type="cellIs" dxfId="33" priority="10" stopIfTrue="1" operator="equal">
      <formula>#REF!</formula>
    </cfRule>
  </conditionalFormatting>
  <conditionalFormatting sqref="AG13:AG16">
    <cfRule type="cellIs" dxfId="32" priority="9" stopIfTrue="1" operator="equal">
      <formula>#REF!</formula>
    </cfRule>
  </conditionalFormatting>
  <conditionalFormatting sqref="AH13:AH16">
    <cfRule type="cellIs" dxfId="31" priority="8" stopIfTrue="1" operator="equal">
      <formula>#REF!</formula>
    </cfRule>
  </conditionalFormatting>
  <conditionalFormatting sqref="AI13:AI16">
    <cfRule type="cellIs" dxfId="30" priority="7" stopIfTrue="1" operator="equal">
      <formula>#REF!</formula>
    </cfRule>
  </conditionalFormatting>
  <conditionalFormatting sqref="AJ13:AJ16">
    <cfRule type="cellIs" dxfId="29" priority="6" stopIfTrue="1" operator="equal">
      <formula>#REF!</formula>
    </cfRule>
  </conditionalFormatting>
  <conditionalFormatting sqref="AK13:AK16">
    <cfRule type="cellIs" dxfId="28" priority="5" stopIfTrue="1" operator="equal">
      <formula>#REF!</formula>
    </cfRule>
  </conditionalFormatting>
  <conditionalFormatting sqref="AL13:AL16">
    <cfRule type="cellIs" dxfId="27" priority="4" stopIfTrue="1" operator="equal">
      <formula>#REF!</formula>
    </cfRule>
  </conditionalFormatting>
  <conditionalFormatting sqref="AM13:AM16">
    <cfRule type="cellIs" dxfId="26" priority="3" stopIfTrue="1" operator="equal">
      <formula>#REF!</formula>
    </cfRule>
  </conditionalFormatting>
  <conditionalFormatting sqref="AN13:AN16">
    <cfRule type="cellIs" dxfId="25" priority="2" stopIfTrue="1" operator="equal">
      <formula>#REF!</formula>
    </cfRule>
  </conditionalFormatting>
  <conditionalFormatting sqref="AO13:AO16">
    <cfRule type="cellIs" dxfId="24" priority="1" stopIfTrue="1" operator="equal">
      <formula>#REF!</formula>
    </cfRule>
  </conditionalFormatting>
  <pageMargins left="0.7" right="0.7" top="0.75" bottom="0.75" header="0.3" footer="0.3"/>
  <pageSetup scale="53" fitToHeight="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2:A63"/>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8"/>
  </cols>
  <sheetData>
    <row r="1" spans="1:11" s="308" customFormat="1" ht="17.25" customHeight="1" x14ac:dyDescent="0.4">
      <c r="A1" s="199" t="s">
        <v>207</v>
      </c>
      <c r="B1" s="200"/>
      <c r="C1" s="200"/>
      <c r="D1" s="200"/>
      <c r="E1" s="201"/>
      <c r="F1" s="202"/>
      <c r="G1" s="199" t="s">
        <v>230</v>
      </c>
      <c r="H1" s="203"/>
      <c r="I1" s="203"/>
      <c r="J1" s="203"/>
      <c r="K1" s="201"/>
    </row>
    <row r="2" spans="1:11" ht="17.25" customHeight="1" x14ac:dyDescent="0.2">
      <c r="A2" s="155" t="s">
        <v>414</v>
      </c>
      <c r="B2" s="156">
        <v>117</v>
      </c>
      <c r="C2" s="156">
        <v>99</v>
      </c>
      <c r="D2" s="156">
        <v>118</v>
      </c>
      <c r="E2" s="164">
        <f t="shared" ref="E2:E7" si="0">SUM(B2:D2)</f>
        <v>334</v>
      </c>
      <c r="F2" s="157"/>
      <c r="G2" s="155" t="s">
        <v>384</v>
      </c>
      <c r="H2" s="156">
        <v>104</v>
      </c>
      <c r="I2" s="156">
        <v>121</v>
      </c>
      <c r="J2" s="156">
        <v>115</v>
      </c>
      <c r="K2" s="161">
        <f t="shared" ref="K2:K7" si="1">SUM(H2:J2)</f>
        <v>340</v>
      </c>
    </row>
    <row r="3" spans="1:11" ht="17.25" customHeight="1" x14ac:dyDescent="0.2">
      <c r="A3" s="155" t="s">
        <v>417</v>
      </c>
      <c r="B3" s="156">
        <v>102</v>
      </c>
      <c r="C3" s="156">
        <v>100</v>
      </c>
      <c r="D3" s="156">
        <v>139</v>
      </c>
      <c r="E3" s="164">
        <f t="shared" si="0"/>
        <v>341</v>
      </c>
      <c r="F3" s="157"/>
      <c r="G3" s="155" t="s">
        <v>381</v>
      </c>
      <c r="H3" s="156">
        <v>137</v>
      </c>
      <c r="I3" s="156">
        <v>98</v>
      </c>
      <c r="J3" s="156">
        <v>88</v>
      </c>
      <c r="K3" s="161">
        <f t="shared" si="1"/>
        <v>323</v>
      </c>
    </row>
    <row r="4" spans="1:11" ht="17.25" customHeight="1" x14ac:dyDescent="0.2">
      <c r="A4" s="155" t="s">
        <v>415</v>
      </c>
      <c r="B4" s="156">
        <v>135</v>
      </c>
      <c r="C4" s="156">
        <v>120</v>
      </c>
      <c r="D4" s="156">
        <v>120</v>
      </c>
      <c r="E4" s="164">
        <f t="shared" si="0"/>
        <v>375</v>
      </c>
      <c r="F4" s="157"/>
      <c r="G4" s="155" t="s">
        <v>448</v>
      </c>
      <c r="H4" s="156">
        <v>129</v>
      </c>
      <c r="I4" s="156">
        <v>108</v>
      </c>
      <c r="J4" s="156">
        <v>122</v>
      </c>
      <c r="K4" s="161">
        <f t="shared" si="1"/>
        <v>359</v>
      </c>
    </row>
    <row r="5" spans="1:11" ht="17.25" customHeight="1" x14ac:dyDescent="0.2">
      <c r="A5" s="155" t="s">
        <v>413</v>
      </c>
      <c r="B5" s="156">
        <v>115</v>
      </c>
      <c r="C5" s="156">
        <v>152</v>
      </c>
      <c r="D5" s="156">
        <v>137</v>
      </c>
      <c r="E5" s="164">
        <f t="shared" si="0"/>
        <v>404</v>
      </c>
      <c r="F5" s="157"/>
      <c r="G5" s="155" t="s">
        <v>382</v>
      </c>
      <c r="H5" s="156">
        <v>155</v>
      </c>
      <c r="I5" s="156">
        <v>122</v>
      </c>
      <c r="J5" s="156">
        <v>118</v>
      </c>
      <c r="K5" s="161">
        <f t="shared" si="1"/>
        <v>395</v>
      </c>
    </row>
    <row r="6" spans="1:11" ht="17.25" customHeight="1" x14ac:dyDescent="0.2">
      <c r="A6" s="155" t="s">
        <v>450</v>
      </c>
      <c r="B6" s="156">
        <v>133</v>
      </c>
      <c r="C6" s="156">
        <v>134</v>
      </c>
      <c r="D6" s="156">
        <v>105</v>
      </c>
      <c r="E6" s="164">
        <f t="shared" si="0"/>
        <v>372</v>
      </c>
      <c r="F6" s="157"/>
      <c r="G6" s="155" t="s">
        <v>383</v>
      </c>
      <c r="H6" s="156">
        <v>122</v>
      </c>
      <c r="I6" s="156">
        <v>118</v>
      </c>
      <c r="J6" s="156">
        <v>118</v>
      </c>
      <c r="K6" s="161">
        <f t="shared" si="1"/>
        <v>358</v>
      </c>
    </row>
    <row r="7" spans="1:11" ht="17.25" customHeight="1" x14ac:dyDescent="0.2">
      <c r="A7" s="159" t="s">
        <v>378</v>
      </c>
      <c r="B7" s="160">
        <f>SUM(B2:B6)</f>
        <v>602</v>
      </c>
      <c r="C7" s="207">
        <f>SUM(C2:C6)</f>
        <v>605</v>
      </c>
      <c r="D7" s="207">
        <f>SUM(D2:D6)</f>
        <v>619</v>
      </c>
      <c r="E7" s="206">
        <f t="shared" si="0"/>
        <v>1826</v>
      </c>
      <c r="F7" s="162"/>
      <c r="G7" s="159" t="s">
        <v>379</v>
      </c>
      <c r="H7" s="206">
        <f>SUM(H2:H6)</f>
        <v>647</v>
      </c>
      <c r="I7" s="161">
        <f>SUM(I2:I6)</f>
        <v>567</v>
      </c>
      <c r="J7" s="161">
        <f>SUM(J2:J6)</f>
        <v>561</v>
      </c>
      <c r="K7" s="161">
        <f t="shared" si="1"/>
        <v>1775</v>
      </c>
    </row>
    <row r="8" spans="1:11" s="308" customFormat="1" ht="17.25" customHeight="1" x14ac:dyDescent="0.4">
      <c r="A8" s="199" t="s">
        <v>205</v>
      </c>
      <c r="B8" s="200"/>
      <c r="C8" s="200"/>
      <c r="D8" s="200"/>
      <c r="E8" s="201"/>
      <c r="F8" s="202"/>
      <c r="G8" s="199" t="s">
        <v>202</v>
      </c>
      <c r="H8" s="203"/>
      <c r="I8" s="203"/>
      <c r="J8" s="203"/>
      <c r="K8" s="201"/>
    </row>
    <row r="9" spans="1:11" ht="17.25" customHeight="1" x14ac:dyDescent="0.2">
      <c r="A9" s="155" t="s">
        <v>423</v>
      </c>
      <c r="B9" s="156">
        <v>102</v>
      </c>
      <c r="C9" s="156">
        <v>141</v>
      </c>
      <c r="D9" s="156">
        <v>126</v>
      </c>
      <c r="E9" s="164">
        <f t="shared" ref="E9:E14" si="2">SUM(B9:D9)</f>
        <v>369</v>
      </c>
      <c r="F9" s="157"/>
      <c r="G9" s="155" t="s">
        <v>373</v>
      </c>
      <c r="H9" s="156">
        <v>121</v>
      </c>
      <c r="I9" s="156">
        <v>117</v>
      </c>
      <c r="J9" s="156">
        <v>125</v>
      </c>
      <c r="K9" s="161">
        <f t="shared" ref="K9:K14" si="3">SUM(H9:J9)</f>
        <v>363</v>
      </c>
    </row>
    <row r="10" spans="1:11" ht="17.25" customHeight="1" x14ac:dyDescent="0.2">
      <c r="A10" s="155" t="s">
        <v>451</v>
      </c>
      <c r="B10" s="156">
        <v>113</v>
      </c>
      <c r="C10" s="156">
        <v>113</v>
      </c>
      <c r="D10" s="156">
        <v>119</v>
      </c>
      <c r="E10" s="164">
        <f t="shared" si="2"/>
        <v>345</v>
      </c>
      <c r="F10" s="157"/>
      <c r="G10" s="155" t="s">
        <v>374</v>
      </c>
      <c r="H10" s="156">
        <v>128</v>
      </c>
      <c r="I10" s="156">
        <v>114</v>
      </c>
      <c r="J10" s="156">
        <v>145</v>
      </c>
      <c r="K10" s="161">
        <f t="shared" si="3"/>
        <v>387</v>
      </c>
    </row>
    <row r="11" spans="1:11" ht="17.25" customHeight="1" x14ac:dyDescent="0.2">
      <c r="A11" s="155" t="s">
        <v>459</v>
      </c>
      <c r="B11" s="156">
        <v>109</v>
      </c>
      <c r="C11" s="156">
        <v>111</v>
      </c>
      <c r="D11" s="156">
        <v>122</v>
      </c>
      <c r="E11" s="164">
        <f t="shared" si="2"/>
        <v>342</v>
      </c>
      <c r="F11" s="157"/>
      <c r="G11" s="155" t="s">
        <v>375</v>
      </c>
      <c r="H11" s="156">
        <v>83</v>
      </c>
      <c r="I11" s="156">
        <v>110</v>
      </c>
      <c r="J11" s="156">
        <v>95</v>
      </c>
      <c r="K11" s="161">
        <f t="shared" si="3"/>
        <v>288</v>
      </c>
    </row>
    <row r="12" spans="1:11" ht="17.25" customHeight="1" x14ac:dyDescent="0.2">
      <c r="A12" s="155" t="s">
        <v>427</v>
      </c>
      <c r="B12" s="156">
        <v>119</v>
      </c>
      <c r="C12" s="156">
        <v>112</v>
      </c>
      <c r="D12" s="156">
        <v>131</v>
      </c>
      <c r="E12" s="164">
        <f t="shared" si="2"/>
        <v>362</v>
      </c>
      <c r="F12" s="157"/>
      <c r="G12" s="155" t="s">
        <v>376</v>
      </c>
      <c r="H12" s="156">
        <v>135</v>
      </c>
      <c r="I12" s="156">
        <v>115</v>
      </c>
      <c r="J12" s="156">
        <v>116</v>
      </c>
      <c r="K12" s="161">
        <f t="shared" si="3"/>
        <v>366</v>
      </c>
    </row>
    <row r="13" spans="1:11" ht="17.25" customHeight="1" x14ac:dyDescent="0.2">
      <c r="A13" s="155" t="s">
        <v>426</v>
      </c>
      <c r="B13" s="156">
        <v>131</v>
      </c>
      <c r="C13" s="156">
        <v>120</v>
      </c>
      <c r="D13" s="156">
        <v>132</v>
      </c>
      <c r="E13" s="164">
        <f t="shared" si="2"/>
        <v>383</v>
      </c>
      <c r="F13" s="157"/>
      <c r="G13" s="155" t="s">
        <v>377</v>
      </c>
      <c r="H13" s="156">
        <v>154</v>
      </c>
      <c r="I13" s="156">
        <v>112</v>
      </c>
      <c r="J13" s="156">
        <v>116</v>
      </c>
      <c r="K13" s="161">
        <f t="shared" si="3"/>
        <v>382</v>
      </c>
    </row>
    <row r="14" spans="1:11" ht="17.25" customHeight="1" x14ac:dyDescent="0.2">
      <c r="A14" s="159" t="s">
        <v>378</v>
      </c>
      <c r="B14" s="160">
        <f>SUM(B9:B13)</f>
        <v>574</v>
      </c>
      <c r="C14" s="207">
        <f>SUM(C9:C13)</f>
        <v>597</v>
      </c>
      <c r="D14" s="207">
        <f>SUM(D9:D13)</f>
        <v>630</v>
      </c>
      <c r="E14" s="206">
        <f t="shared" si="2"/>
        <v>1801</v>
      </c>
      <c r="F14" s="162"/>
      <c r="G14" s="159" t="s">
        <v>379</v>
      </c>
      <c r="H14" s="206">
        <f>SUM(H9:H13)</f>
        <v>621</v>
      </c>
      <c r="I14" s="161">
        <f>SUM(I9:I13)</f>
        <v>568</v>
      </c>
      <c r="J14" s="161">
        <f>SUM(J9:J13)</f>
        <v>597</v>
      </c>
      <c r="K14" s="161">
        <f t="shared" si="3"/>
        <v>1786</v>
      </c>
    </row>
    <row r="15" spans="1:11" s="308" customFormat="1" ht="17.25" customHeight="1" x14ac:dyDescent="0.4">
      <c r="A15" s="199" t="s">
        <v>203</v>
      </c>
      <c r="B15" s="200"/>
      <c r="C15" s="200"/>
      <c r="D15" s="200"/>
      <c r="E15" s="201"/>
      <c r="F15" s="202"/>
      <c r="G15" s="199" t="s">
        <v>204</v>
      </c>
      <c r="H15" s="203"/>
      <c r="I15" s="203"/>
      <c r="J15" s="203"/>
      <c r="K15" s="201"/>
    </row>
    <row r="16" spans="1:11" ht="17.25" customHeight="1" x14ac:dyDescent="0.2">
      <c r="A16" s="155" t="s">
        <v>420</v>
      </c>
      <c r="B16" s="156">
        <v>108</v>
      </c>
      <c r="C16" s="156">
        <v>121</v>
      </c>
      <c r="D16" s="156">
        <v>139</v>
      </c>
      <c r="E16" s="164">
        <f t="shared" ref="E16:E21" si="4">SUM(B16:D16)</f>
        <v>368</v>
      </c>
      <c r="F16" s="157"/>
      <c r="G16" s="155" t="s">
        <v>437</v>
      </c>
      <c r="H16" s="156">
        <v>126</v>
      </c>
      <c r="I16" s="156">
        <v>128</v>
      </c>
      <c r="J16" s="156">
        <v>103</v>
      </c>
      <c r="K16" s="161">
        <f t="shared" ref="K16:K21" si="5">SUM(H16:J16)</f>
        <v>357</v>
      </c>
    </row>
    <row r="17" spans="1:11" ht="17.25" customHeight="1" x14ac:dyDescent="0.2">
      <c r="A17" s="155" t="s">
        <v>419</v>
      </c>
      <c r="B17" s="156">
        <v>124</v>
      </c>
      <c r="C17" s="156">
        <v>135</v>
      </c>
      <c r="D17" s="156">
        <v>97</v>
      </c>
      <c r="E17" s="164">
        <f t="shared" si="4"/>
        <v>356</v>
      </c>
      <c r="F17" s="157"/>
      <c r="G17" s="155" t="s">
        <v>435</v>
      </c>
      <c r="H17" s="156">
        <v>135</v>
      </c>
      <c r="I17" s="156">
        <v>127</v>
      </c>
      <c r="J17" s="156">
        <v>132</v>
      </c>
      <c r="K17" s="161">
        <f t="shared" si="5"/>
        <v>394</v>
      </c>
    </row>
    <row r="18" spans="1:11" ht="17.25" customHeight="1" x14ac:dyDescent="0.2">
      <c r="A18" s="155" t="s">
        <v>418</v>
      </c>
      <c r="B18" s="156">
        <v>117</v>
      </c>
      <c r="C18" s="156">
        <v>124</v>
      </c>
      <c r="D18" s="156">
        <v>111</v>
      </c>
      <c r="E18" s="164">
        <f t="shared" si="4"/>
        <v>352</v>
      </c>
      <c r="F18" s="157"/>
      <c r="G18" s="155" t="s">
        <v>433</v>
      </c>
      <c r="H18" s="156">
        <v>138</v>
      </c>
      <c r="I18" s="156">
        <v>101</v>
      </c>
      <c r="J18" s="156">
        <v>129</v>
      </c>
      <c r="K18" s="161">
        <f t="shared" si="5"/>
        <v>368</v>
      </c>
    </row>
    <row r="19" spans="1:11" ht="17.25" customHeight="1" x14ac:dyDescent="0.2">
      <c r="A19" s="155" t="s">
        <v>421</v>
      </c>
      <c r="B19" s="156">
        <v>116</v>
      </c>
      <c r="C19" s="156">
        <v>141</v>
      </c>
      <c r="D19" s="156">
        <v>119</v>
      </c>
      <c r="E19" s="164">
        <f t="shared" si="4"/>
        <v>376</v>
      </c>
      <c r="F19" s="157"/>
      <c r="G19" s="155" t="s">
        <v>483</v>
      </c>
      <c r="H19" s="156">
        <v>113</v>
      </c>
      <c r="I19" s="156">
        <v>135</v>
      </c>
      <c r="J19" s="156">
        <v>120</v>
      </c>
      <c r="K19" s="161">
        <f t="shared" si="5"/>
        <v>368</v>
      </c>
    </row>
    <row r="20" spans="1:11" ht="17.25" customHeight="1" x14ac:dyDescent="0.2">
      <c r="A20" s="155" t="s">
        <v>470</v>
      </c>
      <c r="B20" s="156">
        <v>125</v>
      </c>
      <c r="C20" s="156">
        <v>118</v>
      </c>
      <c r="D20" s="156">
        <v>137</v>
      </c>
      <c r="E20" s="164">
        <f t="shared" si="4"/>
        <v>380</v>
      </c>
      <c r="F20" s="157"/>
      <c r="G20" s="155" t="s">
        <v>436</v>
      </c>
      <c r="H20" s="156">
        <v>102</v>
      </c>
      <c r="I20" s="156">
        <v>113</v>
      </c>
      <c r="J20" s="156">
        <v>96</v>
      </c>
      <c r="K20" s="161">
        <f t="shared" si="5"/>
        <v>311</v>
      </c>
    </row>
    <row r="21" spans="1:11" ht="17.25" customHeight="1" x14ac:dyDescent="0.2">
      <c r="A21" s="159" t="s">
        <v>378</v>
      </c>
      <c r="B21" s="160">
        <f>SUM(B16:B20)</f>
        <v>590</v>
      </c>
      <c r="C21" s="207">
        <f>SUM(C16:C20)</f>
        <v>639</v>
      </c>
      <c r="D21" s="207">
        <f>SUM(D16:D20)</f>
        <v>603</v>
      </c>
      <c r="E21" s="206">
        <f t="shared" si="4"/>
        <v>1832</v>
      </c>
      <c r="F21" s="162"/>
      <c r="G21" s="159" t="s">
        <v>379</v>
      </c>
      <c r="H21" s="206">
        <f>SUM(H16:H20)</f>
        <v>614</v>
      </c>
      <c r="I21" s="161">
        <f>SUM(I16:I20)</f>
        <v>604</v>
      </c>
      <c r="J21" s="161">
        <f>SUM(J16:J20)</f>
        <v>580</v>
      </c>
      <c r="K21" s="161">
        <f t="shared" si="5"/>
        <v>1798</v>
      </c>
    </row>
    <row r="22" spans="1:11" s="308" customFormat="1" ht="17.25" customHeight="1" x14ac:dyDescent="0.4">
      <c r="A22" s="205" t="s">
        <v>199</v>
      </c>
      <c r="B22" s="203"/>
      <c r="C22" s="203"/>
      <c r="D22" s="203"/>
      <c r="E22" s="201"/>
      <c r="F22" s="202"/>
      <c r="G22" s="205" t="s">
        <v>200</v>
      </c>
      <c r="H22" s="203"/>
      <c r="I22" s="203"/>
      <c r="J22" s="203"/>
      <c r="K22" s="201"/>
    </row>
    <row r="23" spans="1:11" ht="17.25" customHeight="1" x14ac:dyDescent="0.2">
      <c r="A23" s="155" t="s">
        <v>438</v>
      </c>
      <c r="B23" s="156">
        <v>119</v>
      </c>
      <c r="C23" s="156">
        <v>144</v>
      </c>
      <c r="D23" s="156">
        <v>122</v>
      </c>
      <c r="E23" s="161">
        <f t="shared" ref="E23:E28" si="6">SUM(B23:D23)</f>
        <v>385</v>
      </c>
      <c r="F23" s="157"/>
      <c r="G23" s="155" t="s">
        <v>407</v>
      </c>
      <c r="H23" s="156">
        <v>99</v>
      </c>
      <c r="I23" s="156">
        <v>109</v>
      </c>
      <c r="J23" s="156">
        <v>123</v>
      </c>
      <c r="K23" s="161">
        <f t="shared" ref="K23:K28" si="7">SUM(H23:J23)</f>
        <v>331</v>
      </c>
    </row>
    <row r="24" spans="1:11" ht="17.25" customHeight="1" x14ac:dyDescent="0.2">
      <c r="A24" s="155" t="s">
        <v>560</v>
      </c>
      <c r="B24" s="156">
        <v>101</v>
      </c>
      <c r="C24" s="156">
        <v>117</v>
      </c>
      <c r="D24" s="156">
        <v>108</v>
      </c>
      <c r="E24" s="161">
        <f t="shared" si="6"/>
        <v>326</v>
      </c>
      <c r="F24" s="157"/>
      <c r="G24" s="155" t="s">
        <v>623</v>
      </c>
      <c r="H24" s="156">
        <v>113</v>
      </c>
      <c r="I24" s="156">
        <v>94</v>
      </c>
      <c r="J24" s="156">
        <v>129</v>
      </c>
      <c r="K24" s="161">
        <f t="shared" si="7"/>
        <v>336</v>
      </c>
    </row>
    <row r="25" spans="1:11" ht="17.25" customHeight="1" x14ac:dyDescent="0.2">
      <c r="A25" s="155" t="s">
        <v>439</v>
      </c>
      <c r="B25" s="156">
        <v>119</v>
      </c>
      <c r="C25" s="156">
        <v>100</v>
      </c>
      <c r="D25" s="156">
        <v>139</v>
      </c>
      <c r="E25" s="161">
        <f t="shared" si="6"/>
        <v>358</v>
      </c>
      <c r="F25" s="157"/>
      <c r="G25" s="155" t="s">
        <v>408</v>
      </c>
      <c r="H25" s="156">
        <v>109</v>
      </c>
      <c r="I25" s="156">
        <v>141</v>
      </c>
      <c r="J25" s="156">
        <v>117</v>
      </c>
      <c r="K25" s="161">
        <f t="shared" si="7"/>
        <v>367</v>
      </c>
    </row>
    <row r="26" spans="1:11" ht="17.25" customHeight="1" x14ac:dyDescent="0.2">
      <c r="A26" s="155" t="s">
        <v>440</v>
      </c>
      <c r="B26" s="156">
        <v>107</v>
      </c>
      <c r="C26" s="156">
        <v>114</v>
      </c>
      <c r="D26" s="156">
        <v>120</v>
      </c>
      <c r="E26" s="161">
        <f t="shared" si="6"/>
        <v>341</v>
      </c>
      <c r="F26" s="157"/>
      <c r="G26" s="155" t="s">
        <v>409</v>
      </c>
      <c r="H26" s="156">
        <v>108</v>
      </c>
      <c r="I26" s="156">
        <v>131</v>
      </c>
      <c r="J26" s="156">
        <v>140</v>
      </c>
      <c r="K26" s="161">
        <f t="shared" si="7"/>
        <v>379</v>
      </c>
    </row>
    <row r="27" spans="1:11" ht="17.25" customHeight="1" x14ac:dyDescent="0.2">
      <c r="A27" s="155" t="s">
        <v>442</v>
      </c>
      <c r="B27" s="156">
        <v>120</v>
      </c>
      <c r="C27" s="156">
        <v>103</v>
      </c>
      <c r="D27" s="156">
        <v>109</v>
      </c>
      <c r="E27" s="161">
        <f t="shared" si="6"/>
        <v>332</v>
      </c>
      <c r="F27" s="157"/>
      <c r="G27" s="155" t="s">
        <v>411</v>
      </c>
      <c r="H27" s="156">
        <v>153</v>
      </c>
      <c r="I27" s="156">
        <v>105</v>
      </c>
      <c r="J27" s="156">
        <v>114</v>
      </c>
      <c r="K27" s="161">
        <f t="shared" si="7"/>
        <v>372</v>
      </c>
    </row>
    <row r="28" spans="1:11" ht="17.25" customHeight="1" x14ac:dyDescent="0.2">
      <c r="A28" s="159" t="s">
        <v>401</v>
      </c>
      <c r="B28" s="161">
        <f>SUM(B23:B27)</f>
        <v>566</v>
      </c>
      <c r="C28" s="161">
        <f>SUM(C23:C27)</f>
        <v>578</v>
      </c>
      <c r="D28" s="161">
        <f>SUM(D23:D27)</f>
        <v>598</v>
      </c>
      <c r="E28" s="161">
        <f t="shared" si="6"/>
        <v>1742</v>
      </c>
      <c r="F28" s="162"/>
      <c r="G28" s="159" t="s">
        <v>400</v>
      </c>
      <c r="H28" s="206">
        <f>SUM(H23:H27)</f>
        <v>582</v>
      </c>
      <c r="I28" s="206">
        <f>SUM(I23:I27)</f>
        <v>580</v>
      </c>
      <c r="J28" s="206">
        <f>SUM(J23:J27)</f>
        <v>623</v>
      </c>
      <c r="K28" s="206">
        <f t="shared" si="7"/>
        <v>1785</v>
      </c>
    </row>
    <row r="29" spans="1:11" s="308" customFormat="1" ht="17.25" customHeight="1" x14ac:dyDescent="0.4">
      <c r="A29" s="205" t="s">
        <v>206</v>
      </c>
      <c r="B29" s="203"/>
      <c r="C29" s="203"/>
      <c r="D29" s="203"/>
      <c r="E29" s="201"/>
      <c r="F29" s="202"/>
      <c r="G29" s="205" t="s">
        <v>231</v>
      </c>
      <c r="H29" s="203"/>
      <c r="I29" s="203"/>
      <c r="J29" s="203"/>
      <c r="K29" s="201"/>
    </row>
    <row r="30" spans="1:11" ht="17.25" customHeight="1" x14ac:dyDescent="0.2">
      <c r="A30" s="155" t="s">
        <v>428</v>
      </c>
      <c r="B30" s="156">
        <v>122</v>
      </c>
      <c r="C30" s="156">
        <v>100</v>
      </c>
      <c r="D30" s="156">
        <v>112</v>
      </c>
      <c r="E30" s="161">
        <f t="shared" ref="E30:E35" si="8">SUM(B30:D30)</f>
        <v>334</v>
      </c>
      <c r="F30" s="157"/>
      <c r="G30" s="155" t="s">
        <v>391</v>
      </c>
      <c r="H30" s="156">
        <v>119</v>
      </c>
      <c r="I30" s="156">
        <v>107</v>
      </c>
      <c r="J30" s="156">
        <v>155</v>
      </c>
      <c r="K30" s="161">
        <f t="shared" ref="K30:K35" si="9">SUM(H30:J30)</f>
        <v>381</v>
      </c>
    </row>
    <row r="31" spans="1:11" ht="17.25" customHeight="1" x14ac:dyDescent="0.2">
      <c r="A31" s="155" t="s">
        <v>431</v>
      </c>
      <c r="B31" s="156">
        <v>124</v>
      </c>
      <c r="C31" s="156">
        <v>119</v>
      </c>
      <c r="D31" s="156">
        <v>107</v>
      </c>
      <c r="E31" s="161">
        <f t="shared" si="8"/>
        <v>350</v>
      </c>
      <c r="F31" s="157"/>
      <c r="G31" s="155" t="s">
        <v>392</v>
      </c>
      <c r="H31" s="156">
        <v>124</v>
      </c>
      <c r="I31" s="156">
        <v>106</v>
      </c>
      <c r="J31" s="156">
        <v>96</v>
      </c>
      <c r="K31" s="161">
        <f t="shared" si="9"/>
        <v>326</v>
      </c>
    </row>
    <row r="32" spans="1:11" ht="17.25" customHeight="1" x14ac:dyDescent="0.2">
      <c r="A32" s="155" t="s">
        <v>430</v>
      </c>
      <c r="B32" s="156">
        <v>131</v>
      </c>
      <c r="C32" s="156">
        <v>135</v>
      </c>
      <c r="D32" s="156">
        <v>170</v>
      </c>
      <c r="E32" s="161">
        <f t="shared" si="8"/>
        <v>436</v>
      </c>
      <c r="F32" s="157"/>
      <c r="G32" s="155" t="s">
        <v>562</v>
      </c>
      <c r="H32" s="156">
        <v>146</v>
      </c>
      <c r="I32" s="156">
        <v>119</v>
      </c>
      <c r="J32" s="156">
        <v>120</v>
      </c>
      <c r="K32" s="161">
        <f t="shared" si="9"/>
        <v>385</v>
      </c>
    </row>
    <row r="33" spans="1:11" ht="17.25" customHeight="1" x14ac:dyDescent="0.2">
      <c r="A33" s="155" t="s">
        <v>453</v>
      </c>
      <c r="B33" s="156">
        <v>126</v>
      </c>
      <c r="C33" s="156">
        <v>132</v>
      </c>
      <c r="D33" s="156">
        <v>130</v>
      </c>
      <c r="E33" s="161">
        <f t="shared" si="8"/>
        <v>388</v>
      </c>
      <c r="F33" s="157"/>
      <c r="G33" s="155" t="s">
        <v>622</v>
      </c>
      <c r="H33" s="156">
        <v>115</v>
      </c>
      <c r="I33" s="156">
        <v>129</v>
      </c>
      <c r="J33" s="156">
        <v>125</v>
      </c>
      <c r="K33" s="161">
        <f t="shared" si="9"/>
        <v>369</v>
      </c>
    </row>
    <row r="34" spans="1:11" ht="17.25" customHeight="1" x14ac:dyDescent="0.2">
      <c r="A34" s="155" t="s">
        <v>432</v>
      </c>
      <c r="B34" s="156">
        <v>125</v>
      </c>
      <c r="C34" s="156">
        <v>138</v>
      </c>
      <c r="D34" s="156">
        <v>110</v>
      </c>
      <c r="E34" s="161">
        <f t="shared" si="8"/>
        <v>373</v>
      </c>
      <c r="F34" s="157"/>
      <c r="G34" s="155" t="s">
        <v>390</v>
      </c>
      <c r="H34" s="156">
        <v>130</v>
      </c>
      <c r="I34" s="156">
        <v>135</v>
      </c>
      <c r="J34" s="156">
        <v>129</v>
      </c>
      <c r="K34" s="161">
        <f t="shared" si="9"/>
        <v>394</v>
      </c>
    </row>
    <row r="35" spans="1:11" ht="17.25" customHeight="1" x14ac:dyDescent="0.2">
      <c r="A35" s="159" t="s">
        <v>378</v>
      </c>
      <c r="B35" s="161">
        <f>SUM(B30:B34)</f>
        <v>628</v>
      </c>
      <c r="C35" s="206">
        <f>SUM(C30:C34)</f>
        <v>624</v>
      </c>
      <c r="D35" s="206">
        <f>SUM(D30:D34)</f>
        <v>629</v>
      </c>
      <c r="E35" s="206">
        <f t="shared" si="8"/>
        <v>1881</v>
      </c>
      <c r="F35" s="162"/>
      <c r="G35" s="159" t="s">
        <v>379</v>
      </c>
      <c r="H35" s="206">
        <f>SUM(H30:H34)</f>
        <v>634</v>
      </c>
      <c r="I35" s="161">
        <f>SUM(I30:I34)</f>
        <v>596</v>
      </c>
      <c r="J35" s="161">
        <f>SUM(J30:J34)</f>
        <v>625</v>
      </c>
      <c r="K35" s="161">
        <f t="shared" si="9"/>
        <v>1855</v>
      </c>
    </row>
    <row r="36" spans="1:11" s="308" customFormat="1" ht="17.25" customHeight="1" x14ac:dyDescent="0.4">
      <c r="A36" s="205" t="s">
        <v>209</v>
      </c>
      <c r="B36" s="203"/>
      <c r="C36" s="203"/>
      <c r="D36" s="203"/>
      <c r="E36" s="201"/>
      <c r="F36" s="202"/>
      <c r="G36" s="205" t="s">
        <v>201</v>
      </c>
      <c r="H36" s="203"/>
      <c r="I36" s="203"/>
      <c r="J36" s="203"/>
      <c r="K36" s="201"/>
    </row>
    <row r="37" spans="1:11" ht="17.25" customHeight="1" x14ac:dyDescent="0.2">
      <c r="A37" s="155" t="s">
        <v>385</v>
      </c>
      <c r="B37" s="156">
        <v>122</v>
      </c>
      <c r="C37" s="156">
        <v>106</v>
      </c>
      <c r="D37" s="156">
        <v>128</v>
      </c>
      <c r="E37" s="161">
        <f t="shared" ref="E37:E42" si="10">SUM(B37:D37)</f>
        <v>356</v>
      </c>
      <c r="F37" s="157"/>
      <c r="G37" s="155" t="s">
        <v>395</v>
      </c>
      <c r="H37" s="156">
        <v>125</v>
      </c>
      <c r="I37" s="156">
        <v>105</v>
      </c>
      <c r="J37" s="156">
        <v>115</v>
      </c>
      <c r="K37" s="161">
        <f t="shared" ref="K37:K42" si="11">SUM(H37:J37)</f>
        <v>345</v>
      </c>
    </row>
    <row r="38" spans="1:11" ht="17.25" customHeight="1" x14ac:dyDescent="0.2">
      <c r="A38" s="155" t="s">
        <v>386</v>
      </c>
      <c r="B38" s="156">
        <v>114</v>
      </c>
      <c r="C38" s="156">
        <v>115</v>
      </c>
      <c r="D38" s="156">
        <v>135</v>
      </c>
      <c r="E38" s="161">
        <f t="shared" si="10"/>
        <v>364</v>
      </c>
      <c r="F38" s="157"/>
      <c r="G38" s="155" t="s">
        <v>396</v>
      </c>
      <c r="H38" s="156">
        <v>94</v>
      </c>
      <c r="I38" s="156">
        <v>126</v>
      </c>
      <c r="J38" s="156">
        <v>95</v>
      </c>
      <c r="K38" s="161">
        <f t="shared" si="11"/>
        <v>315</v>
      </c>
    </row>
    <row r="39" spans="1:11" ht="17.25" customHeight="1" x14ac:dyDescent="0.2">
      <c r="A39" s="155" t="s">
        <v>387</v>
      </c>
      <c r="B39" s="156">
        <v>107</v>
      </c>
      <c r="C39" s="156">
        <v>104</v>
      </c>
      <c r="D39" s="156">
        <v>124</v>
      </c>
      <c r="E39" s="161">
        <f t="shared" si="10"/>
        <v>335</v>
      </c>
      <c r="F39" s="157"/>
      <c r="G39" s="155" t="s">
        <v>449</v>
      </c>
      <c r="H39" s="156">
        <v>115</v>
      </c>
      <c r="I39" s="156">
        <v>112</v>
      </c>
      <c r="J39" s="156">
        <v>112</v>
      </c>
      <c r="K39" s="161">
        <f t="shared" si="11"/>
        <v>339</v>
      </c>
    </row>
    <row r="40" spans="1:11" ht="17.25" customHeight="1" x14ac:dyDescent="0.2">
      <c r="A40" s="155" t="s">
        <v>389</v>
      </c>
      <c r="B40" s="156">
        <v>137</v>
      </c>
      <c r="C40" s="156">
        <v>137</v>
      </c>
      <c r="D40" s="156">
        <v>111</v>
      </c>
      <c r="E40" s="161">
        <f t="shared" si="10"/>
        <v>385</v>
      </c>
      <c r="F40" s="157"/>
      <c r="G40" s="155" t="s">
        <v>398</v>
      </c>
      <c r="H40" s="156">
        <v>109</v>
      </c>
      <c r="I40" s="156">
        <v>104</v>
      </c>
      <c r="J40" s="156">
        <v>121</v>
      </c>
      <c r="K40" s="161">
        <f t="shared" si="11"/>
        <v>334</v>
      </c>
    </row>
    <row r="41" spans="1:11" ht="17.25" customHeight="1" x14ac:dyDescent="0.2">
      <c r="A41" s="155" t="s">
        <v>388</v>
      </c>
      <c r="B41" s="156">
        <v>112</v>
      </c>
      <c r="C41" s="156">
        <v>104</v>
      </c>
      <c r="D41" s="156">
        <v>120</v>
      </c>
      <c r="E41" s="161">
        <f t="shared" si="10"/>
        <v>336</v>
      </c>
      <c r="F41" s="157"/>
      <c r="G41" s="155" t="s">
        <v>399</v>
      </c>
      <c r="H41" s="156">
        <v>130</v>
      </c>
      <c r="I41" s="156">
        <v>107</v>
      </c>
      <c r="J41" s="156">
        <v>132</v>
      </c>
      <c r="K41" s="161">
        <f t="shared" si="11"/>
        <v>369</v>
      </c>
    </row>
    <row r="42" spans="1:11" ht="17.25" customHeight="1" x14ac:dyDescent="0.2">
      <c r="A42" s="159" t="s">
        <v>400</v>
      </c>
      <c r="B42" s="206">
        <f>SUM(B37:B41)</f>
        <v>592</v>
      </c>
      <c r="C42" s="206">
        <f>SUM(C37:C41)</f>
        <v>566</v>
      </c>
      <c r="D42" s="206">
        <f>SUM(D37:D41)</f>
        <v>618</v>
      </c>
      <c r="E42" s="206">
        <f t="shared" si="10"/>
        <v>1776</v>
      </c>
      <c r="F42" s="162"/>
      <c r="G42" s="159" t="s">
        <v>401</v>
      </c>
      <c r="H42" s="161">
        <f>SUM(H37:H41)</f>
        <v>573</v>
      </c>
      <c r="I42" s="161">
        <f>SUM(I37:I41)</f>
        <v>554</v>
      </c>
      <c r="J42" s="161">
        <f>SUM(J37:J41)</f>
        <v>575</v>
      </c>
      <c r="K42" s="161">
        <f t="shared" si="11"/>
        <v>1702</v>
      </c>
    </row>
    <row r="43" spans="1:11" s="308" customFormat="1" ht="17.25" customHeight="1" x14ac:dyDescent="0.4">
      <c r="A43" s="205" t="s">
        <v>208</v>
      </c>
      <c r="B43" s="203"/>
      <c r="C43" s="203"/>
      <c r="D43" s="203"/>
      <c r="E43" s="201"/>
      <c r="F43" s="202"/>
      <c r="G43" s="205" t="s">
        <v>198</v>
      </c>
      <c r="H43" s="203"/>
      <c r="I43" s="203"/>
      <c r="J43" s="203"/>
      <c r="K43" s="201"/>
    </row>
    <row r="44" spans="1:11" ht="17.25" customHeight="1" x14ac:dyDescent="0.2">
      <c r="A44" s="155" t="s">
        <v>443</v>
      </c>
      <c r="B44" s="156">
        <v>102</v>
      </c>
      <c r="C44" s="156">
        <v>107</v>
      </c>
      <c r="D44" s="156">
        <v>127</v>
      </c>
      <c r="E44" s="161">
        <f t="shared" ref="E44:E49" si="12">SUM(B44:D44)</f>
        <v>336</v>
      </c>
      <c r="F44" s="157"/>
      <c r="G44" s="155" t="s">
        <v>405</v>
      </c>
      <c r="H44" s="156">
        <v>115</v>
      </c>
      <c r="I44" s="156">
        <v>140</v>
      </c>
      <c r="J44" s="156">
        <v>136</v>
      </c>
      <c r="K44" s="161">
        <f>SUM(H44:J44)</f>
        <v>391</v>
      </c>
    </row>
    <row r="45" spans="1:11" ht="17.25" customHeight="1" x14ac:dyDescent="0.2">
      <c r="A45" s="155" t="s">
        <v>446</v>
      </c>
      <c r="B45" s="156">
        <v>136</v>
      </c>
      <c r="C45" s="156">
        <v>109</v>
      </c>
      <c r="D45" s="156">
        <v>93</v>
      </c>
      <c r="E45" s="161">
        <f t="shared" si="12"/>
        <v>338</v>
      </c>
      <c r="F45" s="157"/>
      <c r="G45" s="155" t="s">
        <v>402</v>
      </c>
      <c r="H45" s="156">
        <v>123</v>
      </c>
      <c r="I45" s="156">
        <v>96</v>
      </c>
      <c r="J45" s="156">
        <v>114</v>
      </c>
      <c r="K45" s="161">
        <f>SUM(H45:J45)</f>
        <v>333</v>
      </c>
    </row>
    <row r="46" spans="1:11" ht="17.25" customHeight="1" x14ac:dyDescent="0.2">
      <c r="A46" s="155" t="s">
        <v>620</v>
      </c>
      <c r="B46" s="156">
        <v>118</v>
      </c>
      <c r="C46" s="156">
        <v>104</v>
      </c>
      <c r="D46" s="156">
        <v>90</v>
      </c>
      <c r="E46" s="161">
        <f t="shared" si="12"/>
        <v>312</v>
      </c>
      <c r="F46" s="157"/>
      <c r="G46" s="155" t="s">
        <v>621</v>
      </c>
      <c r="H46" s="156">
        <v>119</v>
      </c>
      <c r="I46" s="156">
        <v>86</v>
      </c>
      <c r="J46" s="156">
        <v>135</v>
      </c>
      <c r="K46" s="161">
        <f>SUM(H46:J46)</f>
        <v>340</v>
      </c>
    </row>
    <row r="47" spans="1:11" ht="17.25" customHeight="1" x14ac:dyDescent="0.2">
      <c r="A47" s="155" t="s">
        <v>468</v>
      </c>
      <c r="B47" s="156">
        <v>107</v>
      </c>
      <c r="C47" s="156">
        <v>122</v>
      </c>
      <c r="D47" s="156">
        <v>100</v>
      </c>
      <c r="E47" s="161">
        <f t="shared" si="12"/>
        <v>329</v>
      </c>
      <c r="F47" s="157"/>
      <c r="G47" s="155" t="s">
        <v>403</v>
      </c>
      <c r="H47" s="156">
        <v>103</v>
      </c>
      <c r="I47" s="156">
        <v>94</v>
      </c>
      <c r="J47" s="156">
        <v>107</v>
      </c>
      <c r="K47" s="161">
        <f>SUM(H47:J47)</f>
        <v>304</v>
      </c>
    </row>
    <row r="48" spans="1:11" ht="17.25" customHeight="1" x14ac:dyDescent="0.2">
      <c r="A48" s="155" t="s">
        <v>447</v>
      </c>
      <c r="B48" s="156">
        <v>124</v>
      </c>
      <c r="C48" s="156">
        <v>100</v>
      </c>
      <c r="D48" s="156">
        <v>100</v>
      </c>
      <c r="E48" s="161">
        <f t="shared" si="12"/>
        <v>324</v>
      </c>
      <c r="F48" s="157"/>
      <c r="G48" s="155" t="s">
        <v>404</v>
      </c>
      <c r="H48" s="156">
        <v>110</v>
      </c>
      <c r="I48" s="156">
        <v>102</v>
      </c>
      <c r="J48" s="156">
        <v>136</v>
      </c>
      <c r="K48" s="161">
        <f>SUM(H48:J48)</f>
        <v>348</v>
      </c>
    </row>
    <row r="49" spans="1:11" ht="17.25" customHeight="1" x14ac:dyDescent="0.2">
      <c r="A49" s="159" t="s">
        <v>412</v>
      </c>
      <c r="B49" s="206">
        <f>SUM(B44:B48)</f>
        <v>587</v>
      </c>
      <c r="C49" s="206">
        <f>SUM(C44:C48)</f>
        <v>542</v>
      </c>
      <c r="D49" s="161">
        <f>SUM(D44:D48)</f>
        <v>510</v>
      </c>
      <c r="E49" s="161">
        <f t="shared" si="12"/>
        <v>1639</v>
      </c>
      <c r="F49" s="162"/>
      <c r="G49" s="159" t="s">
        <v>412</v>
      </c>
      <c r="H49" s="161">
        <f>SUM(H44:H48)</f>
        <v>570</v>
      </c>
      <c r="I49" s="161">
        <f>SUM(I44:I48)</f>
        <v>518</v>
      </c>
      <c r="J49" s="206">
        <f>SUM(J44:J48)</f>
        <v>628</v>
      </c>
      <c r="K49" s="206">
        <f>SUM(K44:K48)</f>
        <v>1716</v>
      </c>
    </row>
    <row r="50" spans="1:11" ht="19.5" x14ac:dyDescent="0.35">
      <c r="A50" s="437" t="s">
        <v>23</v>
      </c>
      <c r="B50" s="438"/>
      <c r="C50" s="438"/>
      <c r="D50" s="438"/>
      <c r="E50" s="439"/>
      <c r="F50" s="154"/>
      <c r="G50" s="437" t="s">
        <v>24</v>
      </c>
      <c r="H50" s="438"/>
      <c r="I50" s="438"/>
      <c r="J50" s="438"/>
      <c r="K50" s="439"/>
    </row>
    <row r="51" spans="1:11" ht="19.5" x14ac:dyDescent="0.35">
      <c r="A51" s="443">
        <v>41271</v>
      </c>
      <c r="B51" s="444"/>
      <c r="C51" s="444"/>
      <c r="D51" s="444"/>
      <c r="E51" s="445"/>
      <c r="F51" s="154"/>
      <c r="G51" s="443">
        <f>A51+7</f>
        <v>41278</v>
      </c>
      <c r="H51" s="444"/>
      <c r="I51" s="444"/>
      <c r="J51" s="444"/>
      <c r="K51" s="445"/>
    </row>
    <row r="52" spans="1:11" ht="19.5" x14ac:dyDescent="0.3">
      <c r="A52" s="431" t="s">
        <v>610</v>
      </c>
      <c r="B52" s="432"/>
      <c r="C52" s="432"/>
      <c r="D52" s="432"/>
      <c r="E52" s="433"/>
      <c r="G52" s="431" t="s">
        <v>625</v>
      </c>
      <c r="H52" s="432"/>
      <c r="I52" s="432"/>
      <c r="J52" s="432"/>
      <c r="K52" s="433"/>
    </row>
    <row r="53" spans="1:11" ht="19.5" x14ac:dyDescent="0.3">
      <c r="A53" s="431" t="s">
        <v>611</v>
      </c>
      <c r="B53" s="432"/>
      <c r="C53" s="432"/>
      <c r="D53" s="432"/>
      <c r="E53" s="433"/>
      <c r="G53" s="431" t="s">
        <v>626</v>
      </c>
      <c r="H53" s="432"/>
      <c r="I53" s="432"/>
      <c r="J53" s="432"/>
      <c r="K53" s="433"/>
    </row>
    <row r="54" spans="1:11" ht="19.5" x14ac:dyDescent="0.3">
      <c r="A54" s="431" t="s">
        <v>612</v>
      </c>
      <c r="B54" s="432"/>
      <c r="C54" s="432"/>
      <c r="D54" s="432"/>
      <c r="E54" s="433"/>
      <c r="G54" s="431" t="s">
        <v>627</v>
      </c>
      <c r="H54" s="432"/>
      <c r="I54" s="432"/>
      <c r="J54" s="432"/>
      <c r="K54" s="433"/>
    </row>
    <row r="55" spans="1:11" ht="19.5" x14ac:dyDescent="0.3">
      <c r="A55" s="431" t="s">
        <v>613</v>
      </c>
      <c r="B55" s="432"/>
      <c r="C55" s="432"/>
      <c r="D55" s="432"/>
      <c r="E55" s="433"/>
      <c r="G55" s="431" t="s">
        <v>628</v>
      </c>
      <c r="H55" s="432"/>
      <c r="I55" s="432"/>
      <c r="J55" s="432"/>
      <c r="K55" s="433"/>
    </row>
    <row r="56" spans="1:11" ht="19.5" x14ac:dyDescent="0.3">
      <c r="A56" s="431" t="s">
        <v>624</v>
      </c>
      <c r="B56" s="432"/>
      <c r="C56" s="432"/>
      <c r="D56" s="432"/>
      <c r="E56" s="433"/>
      <c r="G56" s="431" t="s">
        <v>629</v>
      </c>
      <c r="H56" s="432"/>
      <c r="I56" s="432"/>
      <c r="J56" s="432"/>
      <c r="K56" s="433"/>
    </row>
    <row r="57" spans="1:11" ht="19.5" x14ac:dyDescent="0.3">
      <c r="A57" s="431" t="s">
        <v>615</v>
      </c>
      <c r="B57" s="432"/>
      <c r="C57" s="432"/>
      <c r="D57" s="432"/>
      <c r="E57" s="433"/>
      <c r="G57" s="431" t="s">
        <v>630</v>
      </c>
      <c r="H57" s="432"/>
      <c r="I57" s="432"/>
      <c r="J57" s="432"/>
      <c r="K57" s="433"/>
    </row>
    <row r="58" spans="1:11" ht="19.5" x14ac:dyDescent="0.3">
      <c r="A58" s="434" t="s">
        <v>616</v>
      </c>
      <c r="B58" s="435"/>
      <c r="C58" s="435"/>
      <c r="D58" s="435"/>
      <c r="E58" s="436"/>
      <c r="G58" s="434" t="s">
        <v>631</v>
      </c>
      <c r="H58" s="435"/>
      <c r="I58" s="435"/>
      <c r="J58" s="435"/>
      <c r="K58" s="436"/>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9" orientation="portrait" r:id="rId1"/>
  <headerFooter>
    <oddHeader>&amp;C&amp;"Calibri,Bold"&amp;16Men's Friday Pro League&amp;"Arial,Regular"&amp;10
&amp;"Calibri,Regular"&amp;12December 21, 2012</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A73" sqref="A73"/>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8"/>
  </cols>
  <sheetData>
    <row r="1" spans="1:11" s="308" customFormat="1" ht="17.25" customHeight="1" x14ac:dyDescent="0.4">
      <c r="A1" s="199" t="s">
        <v>200</v>
      </c>
      <c r="B1" s="200"/>
      <c r="C1" s="200"/>
      <c r="D1" s="200"/>
      <c r="E1" s="201"/>
      <c r="F1" s="202"/>
      <c r="G1" s="199" t="s">
        <v>203</v>
      </c>
      <c r="H1" s="203"/>
      <c r="I1" s="203"/>
      <c r="J1" s="203"/>
      <c r="K1" s="201"/>
    </row>
    <row r="2" spans="1:11" ht="17.25" customHeight="1" x14ac:dyDescent="0.2">
      <c r="A2" s="155" t="s">
        <v>407</v>
      </c>
      <c r="B2" s="156">
        <v>116</v>
      </c>
      <c r="C2" s="156">
        <v>118</v>
      </c>
      <c r="D2" s="156">
        <v>126</v>
      </c>
      <c r="E2" s="164">
        <f t="shared" ref="E2:E7" si="0">SUM(B2:D2)</f>
        <v>360</v>
      </c>
      <c r="F2" s="157"/>
      <c r="G2" s="155" t="s">
        <v>420</v>
      </c>
      <c r="H2" s="156">
        <v>146</v>
      </c>
      <c r="I2" s="156">
        <v>104</v>
      </c>
      <c r="J2" s="156">
        <v>128</v>
      </c>
      <c r="K2" s="161">
        <f t="shared" ref="K2:K7" si="1">SUM(H2:J2)</f>
        <v>378</v>
      </c>
    </row>
    <row r="3" spans="1:11" ht="17.25" customHeight="1" x14ac:dyDescent="0.2">
      <c r="A3" s="155" t="s">
        <v>408</v>
      </c>
      <c r="B3" s="156">
        <v>100</v>
      </c>
      <c r="C3" s="156">
        <v>119</v>
      </c>
      <c r="D3" s="156">
        <v>113</v>
      </c>
      <c r="E3" s="164">
        <f t="shared" si="0"/>
        <v>332</v>
      </c>
      <c r="F3" s="157"/>
      <c r="G3" s="155" t="s">
        <v>419</v>
      </c>
      <c r="H3" s="156">
        <v>99</v>
      </c>
      <c r="I3" s="156">
        <v>99</v>
      </c>
      <c r="J3" s="156">
        <v>136</v>
      </c>
      <c r="K3" s="161">
        <f t="shared" si="1"/>
        <v>334</v>
      </c>
    </row>
    <row r="4" spans="1:11" ht="17.25" customHeight="1" x14ac:dyDescent="0.2">
      <c r="A4" s="155" t="s">
        <v>409</v>
      </c>
      <c r="B4" s="156">
        <v>128</v>
      </c>
      <c r="C4" s="156">
        <v>136</v>
      </c>
      <c r="D4" s="156">
        <v>142</v>
      </c>
      <c r="E4" s="164">
        <f t="shared" si="0"/>
        <v>406</v>
      </c>
      <c r="F4" s="157"/>
      <c r="G4" s="155" t="s">
        <v>418</v>
      </c>
      <c r="H4" s="156">
        <v>121</v>
      </c>
      <c r="I4" s="156">
        <v>132</v>
      </c>
      <c r="J4" s="156">
        <v>114</v>
      </c>
      <c r="K4" s="161">
        <f t="shared" si="1"/>
        <v>367</v>
      </c>
    </row>
    <row r="5" spans="1:11" ht="17.25" customHeight="1" x14ac:dyDescent="0.2">
      <c r="A5" s="155" t="s">
        <v>410</v>
      </c>
      <c r="B5" s="156">
        <v>113</v>
      </c>
      <c r="C5" s="156">
        <v>118</v>
      </c>
      <c r="D5" s="156">
        <v>116</v>
      </c>
      <c r="E5" s="164">
        <f t="shared" si="0"/>
        <v>347</v>
      </c>
      <c r="F5" s="157"/>
      <c r="G5" s="155" t="s">
        <v>421</v>
      </c>
      <c r="H5" s="156">
        <v>104</v>
      </c>
      <c r="I5" s="156">
        <v>123</v>
      </c>
      <c r="J5" s="156">
        <v>125</v>
      </c>
      <c r="K5" s="161">
        <f t="shared" si="1"/>
        <v>352</v>
      </c>
    </row>
    <row r="6" spans="1:11" ht="17.25" customHeight="1" x14ac:dyDescent="0.2">
      <c r="A6" s="155" t="s">
        <v>411</v>
      </c>
      <c r="B6" s="156">
        <v>110</v>
      </c>
      <c r="C6" s="156">
        <v>137</v>
      </c>
      <c r="D6" s="156">
        <v>106</v>
      </c>
      <c r="E6" s="164">
        <f t="shared" si="0"/>
        <v>353</v>
      </c>
      <c r="F6" s="157"/>
      <c r="G6" s="155" t="s">
        <v>422</v>
      </c>
      <c r="H6" s="156">
        <v>107</v>
      </c>
      <c r="I6" s="156">
        <v>114</v>
      </c>
      <c r="J6" s="156">
        <v>126</v>
      </c>
      <c r="K6" s="161">
        <f t="shared" si="1"/>
        <v>347</v>
      </c>
    </row>
    <row r="7" spans="1:11" ht="17.25" customHeight="1" x14ac:dyDescent="0.2">
      <c r="A7" s="159" t="s">
        <v>412</v>
      </c>
      <c r="B7" s="160">
        <f>SUM(B2:B6)</f>
        <v>567</v>
      </c>
      <c r="C7" s="207">
        <f>SUM(C2:C6)</f>
        <v>628</v>
      </c>
      <c r="D7" s="160">
        <f>SUM(D2:D6)</f>
        <v>603</v>
      </c>
      <c r="E7" s="206">
        <f t="shared" si="0"/>
        <v>1798</v>
      </c>
      <c r="F7" s="162"/>
      <c r="G7" s="159" t="s">
        <v>412</v>
      </c>
      <c r="H7" s="206">
        <f>SUM(H2:H6)</f>
        <v>577</v>
      </c>
      <c r="I7" s="161">
        <f>SUM(I2:I6)</f>
        <v>572</v>
      </c>
      <c r="J7" s="206">
        <f>SUM(J2:J6)</f>
        <v>629</v>
      </c>
      <c r="K7" s="161">
        <f t="shared" si="1"/>
        <v>1778</v>
      </c>
    </row>
    <row r="8" spans="1:11" s="308" customFormat="1" ht="17.25" customHeight="1" x14ac:dyDescent="0.4">
      <c r="A8" s="199" t="s">
        <v>231</v>
      </c>
      <c r="B8" s="200"/>
      <c r="C8" s="200"/>
      <c r="D8" s="200"/>
      <c r="E8" s="201"/>
      <c r="F8" s="202"/>
      <c r="G8" s="199" t="s">
        <v>199</v>
      </c>
      <c r="H8" s="203"/>
      <c r="I8" s="203"/>
      <c r="J8" s="203"/>
      <c r="K8" s="201"/>
    </row>
    <row r="9" spans="1:11" ht="17.25" customHeight="1" x14ac:dyDescent="0.2">
      <c r="A9" s="155" t="s">
        <v>391</v>
      </c>
      <c r="B9" s="156">
        <v>104</v>
      </c>
      <c r="C9" s="156">
        <v>114</v>
      </c>
      <c r="D9" s="156">
        <v>131</v>
      </c>
      <c r="E9" s="164">
        <f t="shared" ref="E9:E14" si="2">SUM(B9:D9)</f>
        <v>349</v>
      </c>
      <c r="F9" s="157"/>
      <c r="G9" s="155" t="s">
        <v>440</v>
      </c>
      <c r="H9" s="156">
        <v>132</v>
      </c>
      <c r="I9" s="156">
        <v>114</v>
      </c>
      <c r="J9" s="156">
        <v>102</v>
      </c>
      <c r="K9" s="161">
        <f t="shared" ref="K9:K14" si="3">SUM(H9:J9)</f>
        <v>348</v>
      </c>
    </row>
    <row r="10" spans="1:11" ht="17.25" customHeight="1" x14ac:dyDescent="0.2">
      <c r="A10" s="155" t="s">
        <v>392</v>
      </c>
      <c r="B10" s="156">
        <v>113</v>
      </c>
      <c r="C10" s="156">
        <v>97</v>
      </c>
      <c r="D10" s="156">
        <v>133</v>
      </c>
      <c r="E10" s="164">
        <f t="shared" si="2"/>
        <v>343</v>
      </c>
      <c r="F10" s="157"/>
      <c r="G10" s="155" t="s">
        <v>438</v>
      </c>
      <c r="H10" s="156">
        <v>118</v>
      </c>
      <c r="I10" s="156">
        <v>127</v>
      </c>
      <c r="J10" s="156">
        <v>122</v>
      </c>
      <c r="K10" s="161">
        <f t="shared" si="3"/>
        <v>367</v>
      </c>
    </row>
    <row r="11" spans="1:11" ht="17.25" customHeight="1" x14ac:dyDescent="0.2">
      <c r="A11" s="155" t="s">
        <v>562</v>
      </c>
      <c r="B11" s="156">
        <v>139</v>
      </c>
      <c r="C11" s="156">
        <v>100</v>
      </c>
      <c r="D11" s="156">
        <v>87</v>
      </c>
      <c r="E11" s="164">
        <f t="shared" si="2"/>
        <v>326</v>
      </c>
      <c r="F11" s="157"/>
      <c r="G11" s="155" t="s">
        <v>439</v>
      </c>
      <c r="H11" s="156">
        <v>107</v>
      </c>
      <c r="I11" s="156">
        <v>106</v>
      </c>
      <c r="J11" s="156">
        <v>157</v>
      </c>
      <c r="K11" s="161">
        <f t="shared" si="3"/>
        <v>370</v>
      </c>
    </row>
    <row r="12" spans="1:11" ht="17.25" customHeight="1" x14ac:dyDescent="0.2">
      <c r="A12" s="155" t="s">
        <v>394</v>
      </c>
      <c r="B12" s="156">
        <v>127</v>
      </c>
      <c r="C12" s="156">
        <v>114</v>
      </c>
      <c r="D12" s="156">
        <v>98</v>
      </c>
      <c r="E12" s="164">
        <f t="shared" si="2"/>
        <v>339</v>
      </c>
      <c r="F12" s="157"/>
      <c r="G12" s="155" t="s">
        <v>442</v>
      </c>
      <c r="H12" s="156">
        <v>142</v>
      </c>
      <c r="I12" s="156">
        <v>152</v>
      </c>
      <c r="J12" s="156">
        <v>115</v>
      </c>
      <c r="K12" s="161">
        <f t="shared" si="3"/>
        <v>409</v>
      </c>
    </row>
    <row r="13" spans="1:11" ht="17.25" customHeight="1" x14ac:dyDescent="0.2">
      <c r="A13" s="155" t="s">
        <v>390</v>
      </c>
      <c r="B13" s="156">
        <v>137</v>
      </c>
      <c r="C13" s="156">
        <v>143</v>
      </c>
      <c r="D13" s="156">
        <v>102</v>
      </c>
      <c r="E13" s="164">
        <f t="shared" si="2"/>
        <v>382</v>
      </c>
      <c r="F13" s="157"/>
      <c r="G13" s="155" t="s">
        <v>441</v>
      </c>
      <c r="H13" s="156">
        <v>117</v>
      </c>
      <c r="I13" s="156">
        <v>127</v>
      </c>
      <c r="J13" s="156">
        <v>115</v>
      </c>
      <c r="K13" s="161">
        <f t="shared" si="3"/>
        <v>359</v>
      </c>
    </row>
    <row r="14" spans="1:11" ht="17.25" customHeight="1" x14ac:dyDescent="0.2">
      <c r="A14" s="159" t="s">
        <v>379</v>
      </c>
      <c r="B14" s="207">
        <f>SUM(B9:B13)</f>
        <v>620</v>
      </c>
      <c r="C14" s="160">
        <f>SUM(C9:C13)</f>
        <v>568</v>
      </c>
      <c r="D14" s="160">
        <f>SUM(D9:D13)</f>
        <v>551</v>
      </c>
      <c r="E14" s="161">
        <f t="shared" si="2"/>
        <v>1739</v>
      </c>
      <c r="F14" s="162"/>
      <c r="G14" s="159" t="s">
        <v>378</v>
      </c>
      <c r="H14" s="161">
        <f>SUM(H9:H13)</f>
        <v>616</v>
      </c>
      <c r="I14" s="206">
        <f>SUM(I9:I13)</f>
        <v>626</v>
      </c>
      <c r="J14" s="206">
        <f>SUM(J9:J13)</f>
        <v>611</v>
      </c>
      <c r="K14" s="206">
        <f t="shared" si="3"/>
        <v>1853</v>
      </c>
    </row>
    <row r="15" spans="1:11" s="308" customFormat="1" ht="17.25" customHeight="1" x14ac:dyDescent="0.4">
      <c r="A15" s="199" t="s">
        <v>201</v>
      </c>
      <c r="B15" s="200"/>
      <c r="C15" s="200"/>
      <c r="D15" s="200"/>
      <c r="E15" s="201"/>
      <c r="F15" s="202"/>
      <c r="G15" s="199" t="s">
        <v>207</v>
      </c>
      <c r="H15" s="203"/>
      <c r="I15" s="203"/>
      <c r="J15" s="203"/>
      <c r="K15" s="201"/>
    </row>
    <row r="16" spans="1:11" ht="17.25" customHeight="1" x14ac:dyDescent="0.2">
      <c r="A16" s="155" t="s">
        <v>395</v>
      </c>
      <c r="B16" s="156">
        <v>100</v>
      </c>
      <c r="C16" s="156">
        <v>105</v>
      </c>
      <c r="D16" s="156">
        <v>112</v>
      </c>
      <c r="E16" s="164">
        <f t="shared" ref="E16:E21" si="4">SUM(B16:D16)</f>
        <v>317</v>
      </c>
      <c r="F16" s="157"/>
      <c r="G16" s="155" t="s">
        <v>414</v>
      </c>
      <c r="H16" s="156">
        <v>114</v>
      </c>
      <c r="I16" s="156">
        <v>90</v>
      </c>
      <c r="J16" s="156">
        <v>100</v>
      </c>
      <c r="K16" s="161">
        <f t="shared" ref="K16:K21" si="5">SUM(H16:J16)</f>
        <v>304</v>
      </c>
    </row>
    <row r="17" spans="1:11" ht="17.25" customHeight="1" x14ac:dyDescent="0.2">
      <c r="A17" s="155" t="s">
        <v>396</v>
      </c>
      <c r="B17" s="156">
        <v>119</v>
      </c>
      <c r="C17" s="156">
        <v>125</v>
      </c>
      <c r="D17" s="156">
        <v>131</v>
      </c>
      <c r="E17" s="164">
        <f t="shared" si="4"/>
        <v>375</v>
      </c>
      <c r="F17" s="157"/>
      <c r="G17" s="155" t="s">
        <v>417</v>
      </c>
      <c r="H17" s="156">
        <v>132</v>
      </c>
      <c r="I17" s="156">
        <v>115</v>
      </c>
      <c r="J17" s="156">
        <v>115</v>
      </c>
      <c r="K17" s="161">
        <f t="shared" si="5"/>
        <v>362</v>
      </c>
    </row>
    <row r="18" spans="1:11" ht="17.25" customHeight="1" x14ac:dyDescent="0.2">
      <c r="A18" s="155" t="s">
        <v>449</v>
      </c>
      <c r="B18" s="156">
        <v>125</v>
      </c>
      <c r="C18" s="156">
        <v>136</v>
      </c>
      <c r="D18" s="156">
        <v>130</v>
      </c>
      <c r="E18" s="164">
        <f t="shared" si="4"/>
        <v>391</v>
      </c>
      <c r="F18" s="157"/>
      <c r="G18" s="155" t="s">
        <v>415</v>
      </c>
      <c r="H18" s="156">
        <v>130</v>
      </c>
      <c r="I18" s="156">
        <v>101</v>
      </c>
      <c r="J18" s="156">
        <v>138</v>
      </c>
      <c r="K18" s="161">
        <f t="shared" si="5"/>
        <v>369</v>
      </c>
    </row>
    <row r="19" spans="1:11" ht="17.25" customHeight="1" x14ac:dyDescent="0.2">
      <c r="A19" s="155" t="s">
        <v>398</v>
      </c>
      <c r="B19" s="156">
        <v>130</v>
      </c>
      <c r="C19" s="156">
        <v>137</v>
      </c>
      <c r="D19" s="156">
        <v>118</v>
      </c>
      <c r="E19" s="164">
        <f t="shared" si="4"/>
        <v>385</v>
      </c>
      <c r="F19" s="157"/>
      <c r="G19" s="155" t="s">
        <v>413</v>
      </c>
      <c r="H19" s="156">
        <v>107</v>
      </c>
      <c r="I19" s="156">
        <v>116</v>
      </c>
      <c r="J19" s="156">
        <v>109</v>
      </c>
      <c r="K19" s="161">
        <f t="shared" si="5"/>
        <v>332</v>
      </c>
    </row>
    <row r="20" spans="1:11" ht="17.25" customHeight="1" x14ac:dyDescent="0.2">
      <c r="A20" s="155" t="s">
        <v>399</v>
      </c>
      <c r="B20" s="156">
        <v>110</v>
      </c>
      <c r="C20" s="156">
        <v>104</v>
      </c>
      <c r="D20" s="156">
        <v>107</v>
      </c>
      <c r="E20" s="164">
        <f t="shared" si="4"/>
        <v>321</v>
      </c>
      <c r="F20" s="157"/>
      <c r="G20" s="155" t="s">
        <v>450</v>
      </c>
      <c r="H20" s="156">
        <v>104</v>
      </c>
      <c r="I20" s="156">
        <v>142</v>
      </c>
      <c r="J20" s="156">
        <v>132</v>
      </c>
      <c r="K20" s="161">
        <f t="shared" si="5"/>
        <v>378</v>
      </c>
    </row>
    <row r="21" spans="1:11" ht="17.25" customHeight="1" x14ac:dyDescent="0.2">
      <c r="A21" s="159" t="s">
        <v>378</v>
      </c>
      <c r="B21" s="160">
        <f>SUM(B16:B20)</f>
        <v>584</v>
      </c>
      <c r="C21" s="207">
        <f>SUM(C16:C20)</f>
        <v>607</v>
      </c>
      <c r="D21" s="207">
        <f>SUM(D16:D20)</f>
        <v>598</v>
      </c>
      <c r="E21" s="206">
        <f t="shared" si="4"/>
        <v>1789</v>
      </c>
      <c r="F21" s="162"/>
      <c r="G21" s="159" t="s">
        <v>379</v>
      </c>
      <c r="H21" s="206">
        <f>SUM(H16:H20)</f>
        <v>587</v>
      </c>
      <c r="I21" s="161">
        <f>SUM(I16:I20)</f>
        <v>564</v>
      </c>
      <c r="J21" s="161">
        <f>SUM(J16:J20)</f>
        <v>594</v>
      </c>
      <c r="K21" s="161">
        <f t="shared" si="5"/>
        <v>1745</v>
      </c>
    </row>
    <row r="22" spans="1:11" s="308" customFormat="1" ht="17.25" customHeight="1" x14ac:dyDescent="0.4">
      <c r="A22" s="205" t="s">
        <v>206</v>
      </c>
      <c r="B22" s="203"/>
      <c r="C22" s="203"/>
      <c r="D22" s="203"/>
      <c r="E22" s="201"/>
      <c r="F22" s="202"/>
      <c r="G22" s="205" t="s">
        <v>230</v>
      </c>
      <c r="H22" s="203"/>
      <c r="I22" s="203"/>
      <c r="J22" s="203"/>
      <c r="K22" s="201"/>
    </row>
    <row r="23" spans="1:11" ht="17.25" customHeight="1" x14ac:dyDescent="0.2">
      <c r="A23" s="155" t="s">
        <v>428</v>
      </c>
      <c r="B23" s="156">
        <v>92</v>
      </c>
      <c r="C23" s="156">
        <v>127</v>
      </c>
      <c r="D23" s="156">
        <v>115</v>
      </c>
      <c r="E23" s="161">
        <f t="shared" ref="E23:E28" si="6">SUM(B23:D23)</f>
        <v>334</v>
      </c>
      <c r="F23" s="157"/>
      <c r="G23" s="155" t="s">
        <v>448</v>
      </c>
      <c r="H23" s="156">
        <v>106</v>
      </c>
      <c r="I23" s="156">
        <v>95</v>
      </c>
      <c r="J23" s="156">
        <v>109</v>
      </c>
      <c r="K23" s="161">
        <f t="shared" ref="K23:K28" si="7">SUM(H23:J23)</f>
        <v>310</v>
      </c>
    </row>
    <row r="24" spans="1:11" ht="17.25" customHeight="1" x14ac:dyDescent="0.2">
      <c r="A24" s="155" t="s">
        <v>429</v>
      </c>
      <c r="B24" s="156">
        <v>88</v>
      </c>
      <c r="C24" s="156">
        <v>101</v>
      </c>
      <c r="D24" s="156">
        <v>127</v>
      </c>
      <c r="E24" s="161">
        <f t="shared" si="6"/>
        <v>316</v>
      </c>
      <c r="F24" s="157"/>
      <c r="G24" s="155" t="s">
        <v>384</v>
      </c>
      <c r="H24" s="156">
        <v>93</v>
      </c>
      <c r="I24" s="156">
        <v>125</v>
      </c>
      <c r="J24" s="156">
        <v>133</v>
      </c>
      <c r="K24" s="161">
        <f t="shared" si="7"/>
        <v>351</v>
      </c>
    </row>
    <row r="25" spans="1:11" ht="17.25" customHeight="1" x14ac:dyDescent="0.2">
      <c r="A25" s="155" t="s">
        <v>431</v>
      </c>
      <c r="B25" s="156">
        <v>141</v>
      </c>
      <c r="C25" s="156">
        <v>111</v>
      </c>
      <c r="D25" s="156">
        <v>130</v>
      </c>
      <c r="E25" s="161">
        <f t="shared" si="6"/>
        <v>382</v>
      </c>
      <c r="F25" s="157"/>
      <c r="G25" s="155" t="s">
        <v>381</v>
      </c>
      <c r="H25" s="156">
        <v>133</v>
      </c>
      <c r="I25" s="156">
        <v>114</v>
      </c>
      <c r="J25" s="156">
        <v>136</v>
      </c>
      <c r="K25" s="161">
        <f t="shared" si="7"/>
        <v>383</v>
      </c>
    </row>
    <row r="26" spans="1:11" ht="17.25" customHeight="1" x14ac:dyDescent="0.2">
      <c r="A26" s="155" t="s">
        <v>430</v>
      </c>
      <c r="B26" s="156">
        <v>115</v>
      </c>
      <c r="C26" s="156">
        <v>147</v>
      </c>
      <c r="D26" s="156">
        <v>96</v>
      </c>
      <c r="E26" s="161">
        <f t="shared" si="6"/>
        <v>358</v>
      </c>
      <c r="F26" s="157"/>
      <c r="G26" s="155" t="s">
        <v>382</v>
      </c>
      <c r="H26" s="156">
        <v>108</v>
      </c>
      <c r="I26" s="156">
        <v>119</v>
      </c>
      <c r="J26" s="156">
        <v>126</v>
      </c>
      <c r="K26" s="161">
        <f t="shared" si="7"/>
        <v>353</v>
      </c>
    </row>
    <row r="27" spans="1:11" ht="17.25" customHeight="1" x14ac:dyDescent="0.2">
      <c r="A27" s="155" t="s">
        <v>432</v>
      </c>
      <c r="B27" s="156">
        <v>130</v>
      </c>
      <c r="C27" s="156">
        <v>120</v>
      </c>
      <c r="D27" s="156">
        <v>119</v>
      </c>
      <c r="E27" s="161">
        <f t="shared" si="6"/>
        <v>369</v>
      </c>
      <c r="F27" s="157"/>
      <c r="G27" s="155" t="s">
        <v>383</v>
      </c>
      <c r="H27" s="156">
        <v>133</v>
      </c>
      <c r="I27" s="156">
        <v>129</v>
      </c>
      <c r="J27" s="156">
        <v>124</v>
      </c>
      <c r="K27" s="161">
        <f t="shared" si="7"/>
        <v>386</v>
      </c>
    </row>
    <row r="28" spans="1:11" ht="17.25" customHeight="1" x14ac:dyDescent="0.2">
      <c r="A28" s="159" t="s">
        <v>379</v>
      </c>
      <c r="B28" s="161">
        <f>SUM(B23:B27)</f>
        <v>566</v>
      </c>
      <c r="C28" s="161">
        <f>SUM(C23:C27)</f>
        <v>606</v>
      </c>
      <c r="D28" s="161">
        <f>SUM(D23:D27)</f>
        <v>587</v>
      </c>
      <c r="E28" s="161">
        <f t="shared" si="6"/>
        <v>1759</v>
      </c>
      <c r="F28" s="162"/>
      <c r="G28" s="159" t="s">
        <v>378</v>
      </c>
      <c r="H28" s="161">
        <f>SUM(H23:H27)</f>
        <v>573</v>
      </c>
      <c r="I28" s="161">
        <f>SUM(I23:I27)</f>
        <v>582</v>
      </c>
      <c r="J28" s="161">
        <f>SUM(J23:J27)</f>
        <v>628</v>
      </c>
      <c r="K28" s="161">
        <f t="shared" si="7"/>
        <v>1783</v>
      </c>
    </row>
    <row r="29" spans="1:11" s="308" customFormat="1" ht="17.25" customHeight="1" x14ac:dyDescent="0.4">
      <c r="A29" s="205" t="s">
        <v>208</v>
      </c>
      <c r="B29" s="203"/>
      <c r="C29" s="203"/>
      <c r="D29" s="203"/>
      <c r="E29" s="201"/>
      <c r="F29" s="202"/>
      <c r="G29" s="205" t="s">
        <v>202</v>
      </c>
      <c r="H29" s="203"/>
      <c r="I29" s="203"/>
      <c r="J29" s="203"/>
      <c r="K29" s="201"/>
    </row>
    <row r="30" spans="1:11" ht="17.25" customHeight="1" x14ac:dyDescent="0.2">
      <c r="A30" s="155" t="s">
        <v>443</v>
      </c>
      <c r="B30" s="156">
        <v>95</v>
      </c>
      <c r="C30" s="156">
        <v>100</v>
      </c>
      <c r="D30" s="156">
        <v>117</v>
      </c>
      <c r="E30" s="161">
        <f t="shared" ref="E30:E35" si="8">SUM(B30:D30)</f>
        <v>312</v>
      </c>
      <c r="F30" s="157"/>
      <c r="G30" s="155" t="s">
        <v>488</v>
      </c>
      <c r="H30" s="156">
        <v>132</v>
      </c>
      <c r="I30" s="156">
        <v>141</v>
      </c>
      <c r="J30" s="156">
        <v>123</v>
      </c>
      <c r="K30" s="161">
        <f t="shared" ref="K30:K35" si="9">SUM(H30:J30)</f>
        <v>396</v>
      </c>
    </row>
    <row r="31" spans="1:11" ht="17.25" customHeight="1" x14ac:dyDescent="0.2">
      <c r="A31" s="155" t="s">
        <v>469</v>
      </c>
      <c r="B31" s="156">
        <v>111</v>
      </c>
      <c r="C31" s="156">
        <v>121</v>
      </c>
      <c r="D31" s="156">
        <v>97</v>
      </c>
      <c r="E31" s="161">
        <f t="shared" si="8"/>
        <v>329</v>
      </c>
      <c r="F31" s="157"/>
      <c r="G31" s="155" t="s">
        <v>374</v>
      </c>
      <c r="H31" s="156">
        <v>106</v>
      </c>
      <c r="I31" s="156">
        <v>119</v>
      </c>
      <c r="J31" s="156">
        <v>127</v>
      </c>
      <c r="K31" s="161">
        <f t="shared" si="9"/>
        <v>352</v>
      </c>
    </row>
    <row r="32" spans="1:11" ht="17.25" customHeight="1" x14ac:dyDescent="0.2">
      <c r="A32" s="155" t="s">
        <v>446</v>
      </c>
      <c r="B32" s="156">
        <v>109</v>
      </c>
      <c r="C32" s="156">
        <v>129</v>
      </c>
      <c r="D32" s="156">
        <v>120</v>
      </c>
      <c r="E32" s="161">
        <f t="shared" si="8"/>
        <v>358</v>
      </c>
      <c r="F32" s="157"/>
      <c r="G32" s="155" t="s">
        <v>487</v>
      </c>
      <c r="H32" s="156">
        <v>107</v>
      </c>
      <c r="I32" s="156">
        <v>98</v>
      </c>
      <c r="J32" s="156">
        <v>111</v>
      </c>
      <c r="K32" s="161">
        <f t="shared" si="9"/>
        <v>316</v>
      </c>
    </row>
    <row r="33" spans="1:11" ht="17.25" customHeight="1" x14ac:dyDescent="0.2">
      <c r="A33" s="155" t="s">
        <v>468</v>
      </c>
      <c r="B33" s="156">
        <v>125</v>
      </c>
      <c r="C33" s="156">
        <v>146</v>
      </c>
      <c r="D33" s="156">
        <v>107</v>
      </c>
      <c r="E33" s="161">
        <f t="shared" si="8"/>
        <v>378</v>
      </c>
      <c r="F33" s="157"/>
      <c r="G33" s="155" t="s">
        <v>375</v>
      </c>
      <c r="H33" s="156">
        <v>124</v>
      </c>
      <c r="I33" s="156">
        <v>124</v>
      </c>
      <c r="J33" s="156">
        <v>128</v>
      </c>
      <c r="K33" s="161">
        <f t="shared" si="9"/>
        <v>376</v>
      </c>
    </row>
    <row r="34" spans="1:11" ht="17.25" customHeight="1" x14ac:dyDescent="0.2">
      <c r="A34" s="155" t="s">
        <v>447</v>
      </c>
      <c r="B34" s="156">
        <v>134</v>
      </c>
      <c r="C34" s="156">
        <v>129</v>
      </c>
      <c r="D34" s="156">
        <v>123</v>
      </c>
      <c r="E34" s="161">
        <f t="shared" si="8"/>
        <v>386</v>
      </c>
      <c r="F34" s="157"/>
      <c r="G34" s="155" t="s">
        <v>377</v>
      </c>
      <c r="H34" s="156">
        <v>184</v>
      </c>
      <c r="I34" s="156">
        <v>141</v>
      </c>
      <c r="J34" s="156">
        <v>124</v>
      </c>
      <c r="K34" s="161">
        <f t="shared" si="9"/>
        <v>449</v>
      </c>
    </row>
    <row r="35" spans="1:11" ht="17.25" customHeight="1" x14ac:dyDescent="0.2">
      <c r="A35" s="159" t="s">
        <v>379</v>
      </c>
      <c r="B35" s="161">
        <f>SUM(B30:B34)</f>
        <v>574</v>
      </c>
      <c r="C35" s="206">
        <f>SUM(C30:C34)</f>
        <v>625</v>
      </c>
      <c r="D35" s="161">
        <f>SUM(D30:D34)</f>
        <v>564</v>
      </c>
      <c r="E35" s="161">
        <f t="shared" si="8"/>
        <v>1763</v>
      </c>
      <c r="F35" s="162"/>
      <c r="G35" s="159" t="s">
        <v>378</v>
      </c>
      <c r="H35" s="206">
        <f>SUM(H30:H34)</f>
        <v>653</v>
      </c>
      <c r="I35" s="161">
        <f>SUM(I30:I34)</f>
        <v>623</v>
      </c>
      <c r="J35" s="206">
        <f>SUM(J30:J34)</f>
        <v>613</v>
      </c>
      <c r="K35" s="206">
        <f t="shared" si="9"/>
        <v>1889</v>
      </c>
    </row>
    <row r="36" spans="1:11" s="308" customFormat="1" ht="17.25" customHeight="1" x14ac:dyDescent="0.4">
      <c r="A36" s="205" t="s">
        <v>204</v>
      </c>
      <c r="B36" s="203"/>
      <c r="C36" s="203"/>
      <c r="D36" s="203"/>
      <c r="E36" s="201"/>
      <c r="F36" s="202"/>
      <c r="G36" s="205" t="s">
        <v>198</v>
      </c>
      <c r="H36" s="203"/>
      <c r="I36" s="203"/>
      <c r="J36" s="203"/>
      <c r="K36" s="201"/>
    </row>
    <row r="37" spans="1:11" ht="17.25" customHeight="1" x14ac:dyDescent="0.2">
      <c r="A37" s="155" t="s">
        <v>639</v>
      </c>
      <c r="B37" s="156">
        <v>97</v>
      </c>
      <c r="C37" s="156">
        <v>107</v>
      </c>
      <c r="D37" s="156">
        <v>95</v>
      </c>
      <c r="E37" s="161">
        <f t="shared" ref="E37:E43" si="10">SUM(B37:D37)</f>
        <v>299</v>
      </c>
      <c r="F37" s="157"/>
      <c r="G37" s="155" t="s">
        <v>405</v>
      </c>
      <c r="H37" s="156">
        <v>111</v>
      </c>
      <c r="I37" s="156">
        <v>115</v>
      </c>
      <c r="J37" s="156">
        <v>137</v>
      </c>
      <c r="K37" s="161">
        <f t="shared" ref="K37:K43" si="11">SUM(H37:J37)</f>
        <v>363</v>
      </c>
    </row>
    <row r="38" spans="1:11" ht="17.25" customHeight="1" x14ac:dyDescent="0.2">
      <c r="A38" s="155" t="s">
        <v>435</v>
      </c>
      <c r="B38" s="156">
        <v>87</v>
      </c>
      <c r="C38" s="156">
        <v>122</v>
      </c>
      <c r="D38" s="156">
        <v>101</v>
      </c>
      <c r="E38" s="161">
        <f t="shared" si="10"/>
        <v>310</v>
      </c>
      <c r="F38" s="157"/>
      <c r="G38" s="155" t="s">
        <v>402</v>
      </c>
      <c r="H38" s="156">
        <v>109</v>
      </c>
      <c r="I38" s="156">
        <v>103</v>
      </c>
      <c r="J38" s="156">
        <v>131</v>
      </c>
      <c r="K38" s="161">
        <f t="shared" si="11"/>
        <v>343</v>
      </c>
    </row>
    <row r="39" spans="1:11" ht="17.25" customHeight="1" x14ac:dyDescent="0.2">
      <c r="A39" s="155" t="s">
        <v>434</v>
      </c>
      <c r="B39" s="156">
        <v>92</v>
      </c>
      <c r="C39" s="156">
        <v>109</v>
      </c>
      <c r="D39" s="156">
        <v>107</v>
      </c>
      <c r="E39" s="161">
        <f t="shared" si="10"/>
        <v>308</v>
      </c>
      <c r="F39" s="157"/>
      <c r="G39" s="155" t="s">
        <v>406</v>
      </c>
      <c r="H39" s="156">
        <v>123</v>
      </c>
      <c r="I39" s="156">
        <v>111</v>
      </c>
      <c r="J39" s="156">
        <v>111</v>
      </c>
      <c r="K39" s="161">
        <f t="shared" si="11"/>
        <v>345</v>
      </c>
    </row>
    <row r="40" spans="1:11" ht="17.25" customHeight="1" x14ac:dyDescent="0.2">
      <c r="A40" s="155" t="s">
        <v>433</v>
      </c>
      <c r="B40" s="156">
        <v>114</v>
      </c>
      <c r="C40" s="156">
        <v>113</v>
      </c>
      <c r="D40" s="156">
        <v>98</v>
      </c>
      <c r="E40" s="161">
        <f t="shared" si="10"/>
        <v>325</v>
      </c>
      <c r="F40" s="157"/>
      <c r="G40" s="155" t="s">
        <v>403</v>
      </c>
      <c r="H40" s="156">
        <v>124</v>
      </c>
      <c r="I40" s="156">
        <v>73</v>
      </c>
      <c r="J40" s="156" t="s">
        <v>452</v>
      </c>
      <c r="K40" s="161">
        <f t="shared" si="11"/>
        <v>197</v>
      </c>
    </row>
    <row r="41" spans="1:11" ht="17.25" customHeight="1" x14ac:dyDescent="0.2">
      <c r="A41" s="155" t="s">
        <v>436</v>
      </c>
      <c r="B41" s="156">
        <v>123</v>
      </c>
      <c r="C41" s="156">
        <v>115</v>
      </c>
      <c r="D41" s="156">
        <v>105</v>
      </c>
      <c r="E41" s="161">
        <f t="shared" si="10"/>
        <v>343</v>
      </c>
      <c r="F41" s="157"/>
      <c r="G41" s="155" t="s">
        <v>640</v>
      </c>
      <c r="H41" s="156" t="s">
        <v>452</v>
      </c>
      <c r="I41" s="156" t="s">
        <v>452</v>
      </c>
      <c r="J41" s="156">
        <v>83</v>
      </c>
      <c r="K41" s="161">
        <f t="shared" si="11"/>
        <v>83</v>
      </c>
    </row>
    <row r="42" spans="1:11" ht="17.25" customHeight="1" x14ac:dyDescent="0.2">
      <c r="A42" s="155"/>
      <c r="B42" s="156" t="s">
        <v>452</v>
      </c>
      <c r="C42" s="156" t="s">
        <v>452</v>
      </c>
      <c r="D42" s="156" t="s">
        <v>452</v>
      </c>
      <c r="E42" s="161" t="s">
        <v>452</v>
      </c>
      <c r="F42" s="157"/>
      <c r="G42" s="155" t="s">
        <v>404</v>
      </c>
      <c r="H42" s="156">
        <v>123</v>
      </c>
      <c r="I42" s="156">
        <v>104</v>
      </c>
      <c r="J42" s="156">
        <v>91</v>
      </c>
      <c r="K42" s="161">
        <f t="shared" si="11"/>
        <v>318</v>
      </c>
    </row>
    <row r="43" spans="1:11" ht="17.25" customHeight="1" x14ac:dyDescent="0.2">
      <c r="A43" s="159" t="s">
        <v>379</v>
      </c>
      <c r="B43" s="161">
        <f>SUM(B37:B41)</f>
        <v>513</v>
      </c>
      <c r="C43" s="206">
        <f>SUM(C37:C41)</f>
        <v>566</v>
      </c>
      <c r="D43" s="161">
        <f>SUM(D37:D41)</f>
        <v>506</v>
      </c>
      <c r="E43" s="161">
        <f t="shared" si="10"/>
        <v>1585</v>
      </c>
      <c r="F43" s="162"/>
      <c r="G43" s="159" t="s">
        <v>378</v>
      </c>
      <c r="H43" s="206">
        <f>SUM(H37:H42)</f>
        <v>590</v>
      </c>
      <c r="I43" s="161">
        <f>SUM(I37:I42)</f>
        <v>506</v>
      </c>
      <c r="J43" s="206">
        <f>SUM(J37:J42)</f>
        <v>553</v>
      </c>
      <c r="K43" s="206">
        <f t="shared" si="11"/>
        <v>1649</v>
      </c>
    </row>
    <row r="44" spans="1:11" s="308" customFormat="1" ht="17.25" customHeight="1" x14ac:dyDescent="0.4">
      <c r="A44" s="205" t="s">
        <v>209</v>
      </c>
      <c r="B44" s="203"/>
      <c r="C44" s="203"/>
      <c r="D44" s="203"/>
      <c r="E44" s="201"/>
      <c r="F44" s="202"/>
      <c r="G44" s="205" t="s">
        <v>205</v>
      </c>
      <c r="H44" s="203"/>
      <c r="I44" s="203"/>
      <c r="J44" s="203"/>
      <c r="K44" s="201"/>
    </row>
    <row r="45" spans="1:11" ht="17.25" customHeight="1" x14ac:dyDescent="0.2">
      <c r="A45" s="155" t="s">
        <v>385</v>
      </c>
      <c r="B45" s="156">
        <v>132</v>
      </c>
      <c r="C45" s="156">
        <v>96</v>
      </c>
      <c r="D45" s="156">
        <v>103</v>
      </c>
      <c r="E45" s="161">
        <f t="shared" ref="E45:E50" si="12">SUM(B45:D45)</f>
        <v>331</v>
      </c>
      <c r="F45" s="157"/>
      <c r="G45" s="155" t="s">
        <v>423</v>
      </c>
      <c r="H45" s="156">
        <v>126</v>
      </c>
      <c r="I45" s="156">
        <v>138</v>
      </c>
      <c r="J45" s="156">
        <v>115</v>
      </c>
      <c r="K45" s="161">
        <f>SUM(H45:J45)</f>
        <v>379</v>
      </c>
    </row>
    <row r="46" spans="1:11" ht="17.25" customHeight="1" x14ac:dyDescent="0.2">
      <c r="A46" s="155" t="s">
        <v>386</v>
      </c>
      <c r="B46" s="156">
        <v>141</v>
      </c>
      <c r="C46" s="156">
        <v>149</v>
      </c>
      <c r="D46" s="156">
        <v>113</v>
      </c>
      <c r="E46" s="161">
        <f t="shared" si="12"/>
        <v>403</v>
      </c>
      <c r="F46" s="157"/>
      <c r="G46" s="155" t="s">
        <v>451</v>
      </c>
      <c r="H46" s="156">
        <v>114</v>
      </c>
      <c r="I46" s="156">
        <v>120</v>
      </c>
      <c r="J46" s="156">
        <v>133</v>
      </c>
      <c r="K46" s="161">
        <f>SUM(H46:J46)</f>
        <v>367</v>
      </c>
    </row>
    <row r="47" spans="1:11" ht="17.25" customHeight="1" x14ac:dyDescent="0.2">
      <c r="A47" s="155" t="s">
        <v>387</v>
      </c>
      <c r="B47" s="156">
        <v>107</v>
      </c>
      <c r="C47" s="156">
        <v>107</v>
      </c>
      <c r="D47" s="156">
        <v>95</v>
      </c>
      <c r="E47" s="161">
        <f t="shared" si="12"/>
        <v>309</v>
      </c>
      <c r="F47" s="157"/>
      <c r="G47" s="155" t="s">
        <v>459</v>
      </c>
      <c r="H47" s="156">
        <v>109</v>
      </c>
      <c r="I47" s="156">
        <v>95</v>
      </c>
      <c r="J47" s="156">
        <v>104</v>
      </c>
      <c r="K47" s="161">
        <f>SUM(H47:J47)</f>
        <v>308</v>
      </c>
    </row>
    <row r="48" spans="1:11" ht="17.25" customHeight="1" x14ac:dyDescent="0.2">
      <c r="A48" s="155" t="s">
        <v>389</v>
      </c>
      <c r="B48" s="156">
        <v>133</v>
      </c>
      <c r="C48" s="156">
        <v>118</v>
      </c>
      <c r="D48" s="156">
        <v>140</v>
      </c>
      <c r="E48" s="161">
        <f t="shared" si="12"/>
        <v>391</v>
      </c>
      <c r="F48" s="157"/>
      <c r="G48" s="155" t="s">
        <v>427</v>
      </c>
      <c r="H48" s="156">
        <v>128</v>
      </c>
      <c r="I48" s="156">
        <v>99</v>
      </c>
      <c r="J48" s="156">
        <v>102</v>
      </c>
      <c r="K48" s="161">
        <f>SUM(H48:J48)</f>
        <v>329</v>
      </c>
    </row>
    <row r="49" spans="1:11" ht="17.25" customHeight="1" x14ac:dyDescent="0.2">
      <c r="A49" s="155" t="s">
        <v>388</v>
      </c>
      <c r="B49" s="156">
        <v>127</v>
      </c>
      <c r="C49" s="156">
        <v>102</v>
      </c>
      <c r="D49" s="156">
        <v>105</v>
      </c>
      <c r="E49" s="161">
        <f t="shared" si="12"/>
        <v>334</v>
      </c>
      <c r="F49" s="157"/>
      <c r="G49" s="155" t="s">
        <v>426</v>
      </c>
      <c r="H49" s="156">
        <v>118</v>
      </c>
      <c r="I49" s="156">
        <v>109</v>
      </c>
      <c r="J49" s="156">
        <v>117</v>
      </c>
      <c r="K49" s="161">
        <f>SUM(H49:J49)</f>
        <v>344</v>
      </c>
    </row>
    <row r="50" spans="1:11" ht="17.25" customHeight="1" x14ac:dyDescent="0.2">
      <c r="A50" s="159" t="s">
        <v>378</v>
      </c>
      <c r="B50" s="206">
        <f>SUM(B45:B49)</f>
        <v>640</v>
      </c>
      <c r="C50" s="206">
        <f>SUM(C45:C49)</f>
        <v>572</v>
      </c>
      <c r="D50" s="161">
        <f>SUM(D45:D49)</f>
        <v>556</v>
      </c>
      <c r="E50" s="206">
        <f t="shared" si="12"/>
        <v>1768</v>
      </c>
      <c r="F50" s="162"/>
      <c r="G50" s="159" t="s">
        <v>379</v>
      </c>
      <c r="H50" s="161">
        <f>SUM(H45:H49)</f>
        <v>595</v>
      </c>
      <c r="I50" s="161">
        <f>SUM(I45:I49)</f>
        <v>561</v>
      </c>
      <c r="J50" s="206">
        <f>SUM(J45:J49)</f>
        <v>571</v>
      </c>
      <c r="K50" s="161">
        <f>SUM(K45:K49)</f>
        <v>1727</v>
      </c>
    </row>
    <row r="51" spans="1:11" ht="19.5" x14ac:dyDescent="0.35">
      <c r="A51" s="437" t="s">
        <v>24</v>
      </c>
      <c r="B51" s="438"/>
      <c r="C51" s="438"/>
      <c r="D51" s="438"/>
      <c r="E51" s="439"/>
      <c r="F51" s="154"/>
      <c r="G51" s="437" t="s">
        <v>25</v>
      </c>
      <c r="H51" s="438"/>
      <c r="I51" s="438"/>
      <c r="J51" s="438"/>
      <c r="K51" s="439"/>
    </row>
    <row r="52" spans="1:11" ht="19.5" x14ac:dyDescent="0.35">
      <c r="A52" s="443">
        <v>41278</v>
      </c>
      <c r="B52" s="444"/>
      <c r="C52" s="444"/>
      <c r="D52" s="444"/>
      <c r="E52" s="445"/>
      <c r="F52" s="154"/>
      <c r="G52" s="443">
        <f>A52+7</f>
        <v>41285</v>
      </c>
      <c r="H52" s="444"/>
      <c r="I52" s="444"/>
      <c r="J52" s="444"/>
      <c r="K52" s="445"/>
    </row>
    <row r="53" spans="1:11" ht="19.5" x14ac:dyDescent="0.3">
      <c r="A53" s="431" t="s">
        <v>625</v>
      </c>
      <c r="B53" s="432"/>
      <c r="C53" s="432"/>
      <c r="D53" s="432"/>
      <c r="E53" s="433"/>
      <c r="G53" s="431" t="s">
        <v>632</v>
      </c>
      <c r="H53" s="432"/>
      <c r="I53" s="432"/>
      <c r="J53" s="432"/>
      <c r="K53" s="433"/>
    </row>
    <row r="54" spans="1:11" ht="19.5" x14ac:dyDescent="0.3">
      <c r="A54" s="431" t="s">
        <v>626</v>
      </c>
      <c r="B54" s="432"/>
      <c r="C54" s="432"/>
      <c r="D54" s="432"/>
      <c r="E54" s="433"/>
      <c r="G54" s="431" t="s">
        <v>633</v>
      </c>
      <c r="H54" s="432"/>
      <c r="I54" s="432"/>
      <c r="J54" s="432"/>
      <c r="K54" s="433"/>
    </row>
    <row r="55" spans="1:11" ht="19.5" x14ac:dyDescent="0.3">
      <c r="A55" s="431" t="s">
        <v>627</v>
      </c>
      <c r="B55" s="432"/>
      <c r="C55" s="432"/>
      <c r="D55" s="432"/>
      <c r="E55" s="433"/>
      <c r="G55" s="431" t="s">
        <v>634</v>
      </c>
      <c r="H55" s="432"/>
      <c r="I55" s="432"/>
      <c r="J55" s="432"/>
      <c r="K55" s="433"/>
    </row>
    <row r="56" spans="1:11" ht="19.5" x14ac:dyDescent="0.3">
      <c r="A56" s="431" t="s">
        <v>628</v>
      </c>
      <c r="B56" s="432"/>
      <c r="C56" s="432"/>
      <c r="D56" s="432"/>
      <c r="E56" s="433"/>
      <c r="G56" s="431" t="s">
        <v>635</v>
      </c>
      <c r="H56" s="432"/>
      <c r="I56" s="432"/>
      <c r="J56" s="432"/>
      <c r="K56" s="433"/>
    </row>
    <row r="57" spans="1:11" ht="19.5" x14ac:dyDescent="0.3">
      <c r="A57" s="431" t="s">
        <v>629</v>
      </c>
      <c r="B57" s="432"/>
      <c r="C57" s="432"/>
      <c r="D57" s="432"/>
      <c r="E57" s="433"/>
      <c r="G57" s="431" t="s">
        <v>636</v>
      </c>
      <c r="H57" s="432"/>
      <c r="I57" s="432"/>
      <c r="J57" s="432"/>
      <c r="K57" s="433"/>
    </row>
    <row r="58" spans="1:11" ht="19.5" x14ac:dyDescent="0.3">
      <c r="A58" s="431" t="s">
        <v>630</v>
      </c>
      <c r="B58" s="432"/>
      <c r="C58" s="432"/>
      <c r="D58" s="432"/>
      <c r="E58" s="433"/>
      <c r="G58" s="431" t="s">
        <v>637</v>
      </c>
      <c r="H58" s="432"/>
      <c r="I58" s="432"/>
      <c r="J58" s="432"/>
      <c r="K58" s="433"/>
    </row>
    <row r="59" spans="1:11" ht="19.5" x14ac:dyDescent="0.3">
      <c r="A59" s="434" t="s">
        <v>631</v>
      </c>
      <c r="B59" s="435"/>
      <c r="C59" s="435"/>
      <c r="D59" s="435"/>
      <c r="E59" s="436"/>
      <c r="G59" s="434" t="s">
        <v>638</v>
      </c>
      <c r="H59" s="435"/>
      <c r="I59" s="435"/>
      <c r="J59" s="435"/>
      <c r="K59" s="436"/>
    </row>
  </sheetData>
  <mergeCells count="18">
    <mergeCell ref="A57:E57"/>
    <mergeCell ref="G57:K57"/>
    <mergeCell ref="A58:E58"/>
    <mergeCell ref="G58:K58"/>
    <mergeCell ref="A59:E59"/>
    <mergeCell ref="G59:K59"/>
    <mergeCell ref="A54:E54"/>
    <mergeCell ref="G54:K54"/>
    <mergeCell ref="A55:E55"/>
    <mergeCell ref="G55:K55"/>
    <mergeCell ref="A56:E56"/>
    <mergeCell ref="G56:K56"/>
    <mergeCell ref="A51:E51"/>
    <mergeCell ref="G51:K51"/>
    <mergeCell ref="A52:E52"/>
    <mergeCell ref="G52:K52"/>
    <mergeCell ref="A53:E53"/>
    <mergeCell ref="G53:K53"/>
  </mergeCells>
  <printOptions horizontalCentered="1"/>
  <pageMargins left="0.7" right="0.7" top="0.75" bottom="0.75" header="0.3" footer="0.3"/>
  <pageSetup scale="68" orientation="portrait" r:id="rId1"/>
  <headerFooter>
    <oddHeader>&amp;C&amp;"Calibri,Bold"&amp;16Men's Friday Pro League&amp;"Arial,Regular"&amp;10
&amp;"Calibri,Regular"&amp;12December 28, 2012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workbookViewId="0">
      <selection activeCell="A62" sqref="A62"/>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8"/>
  </cols>
  <sheetData>
    <row r="1" spans="1:13" s="308" customFormat="1" ht="17.25" customHeight="1" x14ac:dyDescent="0.4">
      <c r="A1" s="199" t="s">
        <v>231</v>
      </c>
      <c r="B1" s="200"/>
      <c r="C1" s="200"/>
      <c r="D1" s="200"/>
      <c r="E1" s="201"/>
      <c r="F1" s="202"/>
      <c r="G1" s="199" t="s">
        <v>201</v>
      </c>
      <c r="H1" s="203"/>
      <c r="I1" s="203"/>
      <c r="J1" s="203"/>
      <c r="K1" s="201"/>
    </row>
    <row r="2" spans="1:13" ht="17.25" customHeight="1" x14ac:dyDescent="0.2">
      <c r="A2" s="155" t="s">
        <v>562</v>
      </c>
      <c r="B2" s="156">
        <v>103</v>
      </c>
      <c r="C2" s="156">
        <v>119</v>
      </c>
      <c r="D2" s="156">
        <v>98</v>
      </c>
      <c r="E2" s="164">
        <f t="shared" ref="E2:E7" si="0">SUM(B2:D2)</f>
        <v>320</v>
      </c>
      <c r="F2" s="157"/>
      <c r="G2" s="155" t="s">
        <v>395</v>
      </c>
      <c r="H2" s="156">
        <v>111</v>
      </c>
      <c r="I2" s="156">
        <v>139</v>
      </c>
      <c r="J2" s="156">
        <v>112</v>
      </c>
      <c r="K2" s="161">
        <f t="shared" ref="K2:K7" si="1">SUM(H2:J2)</f>
        <v>362</v>
      </c>
      <c r="M2" s="396"/>
    </row>
    <row r="3" spans="1:13" ht="17.25" customHeight="1" x14ac:dyDescent="0.2">
      <c r="A3" s="155" t="s">
        <v>392</v>
      </c>
      <c r="B3" s="156">
        <v>97</v>
      </c>
      <c r="C3" s="156">
        <v>134</v>
      </c>
      <c r="D3" s="156">
        <v>87</v>
      </c>
      <c r="E3" s="164">
        <f t="shared" si="0"/>
        <v>318</v>
      </c>
      <c r="F3" s="157"/>
      <c r="G3" s="155" t="s">
        <v>396</v>
      </c>
      <c r="H3" s="156">
        <v>103</v>
      </c>
      <c r="I3" s="156">
        <v>119</v>
      </c>
      <c r="J3" s="156">
        <v>131</v>
      </c>
      <c r="K3" s="161">
        <f t="shared" si="1"/>
        <v>353</v>
      </c>
      <c r="M3" s="396"/>
    </row>
    <row r="4" spans="1:13" ht="17.25" customHeight="1" x14ac:dyDescent="0.2">
      <c r="A4" s="155" t="s">
        <v>391</v>
      </c>
      <c r="B4" s="156">
        <v>119</v>
      </c>
      <c r="C4" s="156">
        <v>125</v>
      </c>
      <c r="D4" s="156">
        <v>92</v>
      </c>
      <c r="E4" s="164">
        <f t="shared" si="0"/>
        <v>336</v>
      </c>
      <c r="F4" s="157"/>
      <c r="G4" s="155" t="s">
        <v>460</v>
      </c>
      <c r="H4" s="156">
        <v>124</v>
      </c>
      <c r="I4" s="156">
        <v>124</v>
      </c>
      <c r="J4" s="156">
        <v>87</v>
      </c>
      <c r="K4" s="161">
        <f t="shared" si="1"/>
        <v>335</v>
      </c>
      <c r="M4" s="396"/>
    </row>
    <row r="5" spans="1:13" ht="17.25" customHeight="1" x14ac:dyDescent="0.2">
      <c r="A5" s="155" t="s">
        <v>622</v>
      </c>
      <c r="B5" s="156">
        <v>94</v>
      </c>
      <c r="C5" s="156">
        <v>88</v>
      </c>
      <c r="D5" s="156">
        <v>98</v>
      </c>
      <c r="E5" s="164">
        <f t="shared" si="0"/>
        <v>280</v>
      </c>
      <c r="F5" s="157"/>
      <c r="G5" s="155" t="s">
        <v>449</v>
      </c>
      <c r="H5" s="156">
        <v>106</v>
      </c>
      <c r="I5" s="156">
        <v>129</v>
      </c>
      <c r="J5" s="156">
        <v>102</v>
      </c>
      <c r="K5" s="161">
        <f t="shared" si="1"/>
        <v>337</v>
      </c>
      <c r="M5" s="396"/>
    </row>
    <row r="6" spans="1:13" ht="17.25" customHeight="1" x14ac:dyDescent="0.2">
      <c r="A6" s="155" t="s">
        <v>394</v>
      </c>
      <c r="B6" s="156">
        <v>97</v>
      </c>
      <c r="C6" s="156">
        <v>110</v>
      </c>
      <c r="D6" s="156">
        <v>116</v>
      </c>
      <c r="E6" s="164">
        <f t="shared" si="0"/>
        <v>323</v>
      </c>
      <c r="F6" s="157"/>
      <c r="G6" s="155" t="s">
        <v>398</v>
      </c>
      <c r="H6" s="156">
        <v>103</v>
      </c>
      <c r="I6" s="156">
        <v>87</v>
      </c>
      <c r="J6" s="156">
        <v>123</v>
      </c>
      <c r="K6" s="161">
        <f t="shared" si="1"/>
        <v>313</v>
      </c>
      <c r="M6" s="396"/>
    </row>
    <row r="7" spans="1:13" ht="17.25" customHeight="1" x14ac:dyDescent="0.2">
      <c r="A7" s="159" t="s">
        <v>401</v>
      </c>
      <c r="B7" s="160">
        <f>SUM(B2:B6)</f>
        <v>510</v>
      </c>
      <c r="C7" s="160">
        <f>SUM(C2:C6)</f>
        <v>576</v>
      </c>
      <c r="D7" s="160">
        <f>SUM(D2:D6)</f>
        <v>491</v>
      </c>
      <c r="E7" s="161">
        <f t="shared" si="0"/>
        <v>1577</v>
      </c>
      <c r="F7" s="162"/>
      <c r="G7" s="159" t="s">
        <v>400</v>
      </c>
      <c r="H7" s="206">
        <f>SUM(H2:H6)</f>
        <v>547</v>
      </c>
      <c r="I7" s="206">
        <f>SUM(I2:I6)</f>
        <v>598</v>
      </c>
      <c r="J7" s="206">
        <f>SUM(J2:J6)</f>
        <v>555</v>
      </c>
      <c r="K7" s="206">
        <f t="shared" si="1"/>
        <v>1700</v>
      </c>
      <c r="M7" s="396"/>
    </row>
    <row r="8" spans="1:13" s="308" customFormat="1" ht="17.25" customHeight="1" x14ac:dyDescent="0.4">
      <c r="A8" s="199" t="s">
        <v>203</v>
      </c>
      <c r="B8" s="200"/>
      <c r="C8" s="200"/>
      <c r="D8" s="200"/>
      <c r="E8" s="201"/>
      <c r="F8" s="202"/>
      <c r="G8" s="199" t="s">
        <v>209</v>
      </c>
      <c r="H8" s="203"/>
      <c r="I8" s="203"/>
      <c r="J8" s="203"/>
      <c r="K8" s="201"/>
      <c r="M8" s="397"/>
    </row>
    <row r="9" spans="1:13" ht="17.25" customHeight="1" x14ac:dyDescent="0.2">
      <c r="A9" s="155" t="s">
        <v>420</v>
      </c>
      <c r="B9" s="156">
        <v>125</v>
      </c>
      <c r="C9" s="156">
        <v>162</v>
      </c>
      <c r="D9" s="156">
        <v>157</v>
      </c>
      <c r="E9" s="164">
        <f t="shared" ref="E9:E14" si="2">SUM(B9:D9)</f>
        <v>444</v>
      </c>
      <c r="F9" s="157"/>
      <c r="G9" s="155" t="s">
        <v>385</v>
      </c>
      <c r="H9" s="156">
        <v>102</v>
      </c>
      <c r="I9" s="156">
        <v>134</v>
      </c>
      <c r="J9" s="156">
        <v>137</v>
      </c>
      <c r="K9" s="161">
        <f t="shared" ref="K9:K14" si="3">SUM(H9:J9)</f>
        <v>373</v>
      </c>
      <c r="M9" s="398"/>
    </row>
    <row r="10" spans="1:13" ht="17.25" customHeight="1" x14ac:dyDescent="0.2">
      <c r="A10" s="155" t="s">
        <v>419</v>
      </c>
      <c r="B10" s="156">
        <v>124</v>
      </c>
      <c r="C10" s="156">
        <v>110</v>
      </c>
      <c r="D10" s="156">
        <v>123</v>
      </c>
      <c r="E10" s="164">
        <f t="shared" si="2"/>
        <v>357</v>
      </c>
      <c r="F10" s="157"/>
      <c r="G10" s="155" t="s">
        <v>386</v>
      </c>
      <c r="H10" s="156">
        <v>104</v>
      </c>
      <c r="I10" s="156">
        <v>126</v>
      </c>
      <c r="J10" s="156">
        <v>112</v>
      </c>
      <c r="K10" s="161">
        <f t="shared" si="3"/>
        <v>342</v>
      </c>
    </row>
    <row r="11" spans="1:13" ht="17.25" customHeight="1" x14ac:dyDescent="0.2">
      <c r="A11" s="155" t="s">
        <v>418</v>
      </c>
      <c r="B11" s="156">
        <v>134</v>
      </c>
      <c r="C11" s="156">
        <v>126</v>
      </c>
      <c r="D11" s="156">
        <v>119</v>
      </c>
      <c r="E11" s="164">
        <f t="shared" si="2"/>
        <v>379</v>
      </c>
      <c r="F11" s="157"/>
      <c r="G11" s="155" t="s">
        <v>387</v>
      </c>
      <c r="H11" s="156">
        <v>132</v>
      </c>
      <c r="I11" s="156">
        <v>130</v>
      </c>
      <c r="J11" s="156">
        <v>114</v>
      </c>
      <c r="K11" s="161">
        <f t="shared" si="3"/>
        <v>376</v>
      </c>
    </row>
    <row r="12" spans="1:13" ht="17.25" customHeight="1" x14ac:dyDescent="0.2">
      <c r="A12" s="155" t="s">
        <v>421</v>
      </c>
      <c r="B12" s="156">
        <v>111</v>
      </c>
      <c r="C12" s="156">
        <v>117</v>
      </c>
      <c r="D12" s="156">
        <v>115</v>
      </c>
      <c r="E12" s="164">
        <f t="shared" si="2"/>
        <v>343</v>
      </c>
      <c r="F12" s="157"/>
      <c r="G12" s="155" t="s">
        <v>389</v>
      </c>
      <c r="H12" s="156">
        <v>135</v>
      </c>
      <c r="I12" s="156">
        <v>135</v>
      </c>
      <c r="J12" s="156">
        <v>120</v>
      </c>
      <c r="K12" s="161">
        <f t="shared" si="3"/>
        <v>390</v>
      </c>
    </row>
    <row r="13" spans="1:13" ht="17.25" customHeight="1" x14ac:dyDescent="0.2">
      <c r="A13" s="155" t="s">
        <v>422</v>
      </c>
      <c r="B13" s="156">
        <v>111</v>
      </c>
      <c r="C13" s="156">
        <v>101</v>
      </c>
      <c r="D13" s="156">
        <v>128</v>
      </c>
      <c r="E13" s="164">
        <f t="shared" si="2"/>
        <v>340</v>
      </c>
      <c r="F13" s="157"/>
      <c r="G13" s="155" t="s">
        <v>388</v>
      </c>
      <c r="H13" s="156">
        <v>144</v>
      </c>
      <c r="I13" s="156">
        <v>108</v>
      </c>
      <c r="J13" s="156">
        <v>116</v>
      </c>
      <c r="K13" s="161">
        <f t="shared" si="3"/>
        <v>368</v>
      </c>
    </row>
    <row r="14" spans="1:13" ht="17.25" customHeight="1" x14ac:dyDescent="0.2">
      <c r="A14" s="159" t="s">
        <v>412</v>
      </c>
      <c r="B14" s="160">
        <f>SUM(B9:B13)</f>
        <v>605</v>
      </c>
      <c r="C14" s="160">
        <f>SUM(C9:C13)</f>
        <v>616</v>
      </c>
      <c r="D14" s="207">
        <f>SUM(D9:D13)</f>
        <v>642</v>
      </c>
      <c r="E14" s="206">
        <f t="shared" si="2"/>
        <v>1863</v>
      </c>
      <c r="F14" s="162"/>
      <c r="G14" s="159" t="s">
        <v>412</v>
      </c>
      <c r="H14" s="206">
        <f>SUM(H9:H13)</f>
        <v>617</v>
      </c>
      <c r="I14" s="206">
        <f>SUM(I9:I13)</f>
        <v>633</v>
      </c>
      <c r="J14" s="161">
        <f>SUM(J9:J13)</f>
        <v>599</v>
      </c>
      <c r="K14" s="161">
        <f t="shared" si="3"/>
        <v>1849</v>
      </c>
    </row>
    <row r="15" spans="1:13" s="308" customFormat="1" ht="17.25" customHeight="1" x14ac:dyDescent="0.4">
      <c r="A15" s="199" t="s">
        <v>202</v>
      </c>
      <c r="B15" s="200"/>
      <c r="C15" s="200"/>
      <c r="D15" s="200"/>
      <c r="E15" s="201"/>
      <c r="F15" s="202"/>
      <c r="G15" s="199" t="s">
        <v>206</v>
      </c>
      <c r="H15" s="203"/>
      <c r="I15" s="203"/>
      <c r="J15" s="203"/>
      <c r="K15" s="201"/>
    </row>
    <row r="16" spans="1:13" ht="17.25" customHeight="1" x14ac:dyDescent="0.2">
      <c r="A16" s="155" t="s">
        <v>373</v>
      </c>
      <c r="B16" s="156">
        <v>172</v>
      </c>
      <c r="C16" s="156">
        <v>120</v>
      </c>
      <c r="D16" s="156">
        <v>125</v>
      </c>
      <c r="E16" s="164">
        <f t="shared" ref="E16:E21" si="4">SUM(B16:D16)</f>
        <v>417</v>
      </c>
      <c r="F16" s="157"/>
      <c r="G16" s="155" t="s">
        <v>428</v>
      </c>
      <c r="H16" s="156">
        <v>95</v>
      </c>
      <c r="I16" s="156">
        <v>142</v>
      </c>
      <c r="J16" s="156">
        <v>80</v>
      </c>
      <c r="K16" s="161">
        <f t="shared" ref="K16:K21" si="5">SUM(H16:J16)</f>
        <v>317</v>
      </c>
    </row>
    <row r="17" spans="1:11" ht="17.25" customHeight="1" x14ac:dyDescent="0.2">
      <c r="A17" s="155" t="s">
        <v>374</v>
      </c>
      <c r="B17" s="156">
        <v>135</v>
      </c>
      <c r="C17" s="156">
        <v>101</v>
      </c>
      <c r="D17" s="156">
        <v>116</v>
      </c>
      <c r="E17" s="164">
        <f t="shared" si="4"/>
        <v>352</v>
      </c>
      <c r="F17" s="157"/>
      <c r="G17" s="155" t="s">
        <v>431</v>
      </c>
      <c r="H17" s="156">
        <v>133</v>
      </c>
      <c r="I17" s="156">
        <v>130</v>
      </c>
      <c r="J17" s="156">
        <v>122</v>
      </c>
      <c r="K17" s="161">
        <f t="shared" si="5"/>
        <v>385</v>
      </c>
    </row>
    <row r="18" spans="1:11" ht="17.25" customHeight="1" x14ac:dyDescent="0.2">
      <c r="A18" s="155" t="s">
        <v>375</v>
      </c>
      <c r="B18" s="156">
        <v>127</v>
      </c>
      <c r="C18" s="156">
        <v>145</v>
      </c>
      <c r="D18" s="156">
        <v>148</v>
      </c>
      <c r="E18" s="164">
        <f t="shared" si="4"/>
        <v>420</v>
      </c>
      <c r="F18" s="157"/>
      <c r="G18" s="155" t="s">
        <v>430</v>
      </c>
      <c r="H18" s="156">
        <v>139</v>
      </c>
      <c r="I18" s="156">
        <v>134</v>
      </c>
      <c r="J18" s="156">
        <v>103</v>
      </c>
      <c r="K18" s="161">
        <f t="shared" si="5"/>
        <v>376</v>
      </c>
    </row>
    <row r="19" spans="1:11" ht="17.25" customHeight="1" x14ac:dyDescent="0.2">
      <c r="A19" s="155" t="s">
        <v>376</v>
      </c>
      <c r="B19" s="156">
        <v>122</v>
      </c>
      <c r="C19" s="156">
        <v>107</v>
      </c>
      <c r="D19" s="156">
        <v>149</v>
      </c>
      <c r="E19" s="164">
        <f t="shared" si="4"/>
        <v>378</v>
      </c>
      <c r="F19" s="157"/>
      <c r="G19" s="155" t="s">
        <v>453</v>
      </c>
      <c r="H19" s="156">
        <v>130</v>
      </c>
      <c r="I19" s="156">
        <v>113</v>
      </c>
      <c r="J19" s="156">
        <v>122</v>
      </c>
      <c r="K19" s="161">
        <f t="shared" si="5"/>
        <v>365</v>
      </c>
    </row>
    <row r="20" spans="1:11" ht="17.25" customHeight="1" x14ac:dyDescent="0.2">
      <c r="A20" s="155" t="s">
        <v>377</v>
      </c>
      <c r="B20" s="156">
        <v>150</v>
      </c>
      <c r="C20" s="156">
        <v>150</v>
      </c>
      <c r="D20" s="156">
        <v>130</v>
      </c>
      <c r="E20" s="164">
        <f t="shared" si="4"/>
        <v>430</v>
      </c>
      <c r="F20" s="157"/>
      <c r="G20" s="155" t="s">
        <v>432</v>
      </c>
      <c r="H20" s="156">
        <v>128</v>
      </c>
      <c r="I20" s="156">
        <v>121</v>
      </c>
      <c r="J20" s="156">
        <v>118</v>
      </c>
      <c r="K20" s="161">
        <f t="shared" si="5"/>
        <v>367</v>
      </c>
    </row>
    <row r="21" spans="1:11" ht="17.25" customHeight="1" x14ac:dyDescent="0.2">
      <c r="A21" s="159" t="s">
        <v>378</v>
      </c>
      <c r="B21" s="207">
        <f>SUM(B16:B20)</f>
        <v>706</v>
      </c>
      <c r="C21" s="160">
        <f>SUM(C16:C20)</f>
        <v>623</v>
      </c>
      <c r="D21" s="207">
        <f>SUM(D16:D20)</f>
        <v>668</v>
      </c>
      <c r="E21" s="206">
        <f t="shared" si="4"/>
        <v>1997</v>
      </c>
      <c r="F21" s="162"/>
      <c r="G21" s="159" t="s">
        <v>379</v>
      </c>
      <c r="H21" s="161">
        <f>SUM(H16:H20)</f>
        <v>625</v>
      </c>
      <c r="I21" s="206">
        <f>SUM(I16:I20)</f>
        <v>640</v>
      </c>
      <c r="J21" s="161">
        <f>SUM(J16:J20)</f>
        <v>545</v>
      </c>
      <c r="K21" s="161">
        <f t="shared" si="5"/>
        <v>1810</v>
      </c>
    </row>
    <row r="22" spans="1:11" s="308" customFormat="1" ht="17.25" customHeight="1" x14ac:dyDescent="0.4">
      <c r="A22" s="205" t="s">
        <v>205</v>
      </c>
      <c r="B22" s="203"/>
      <c r="C22" s="203"/>
      <c r="D22" s="203"/>
      <c r="E22" s="201"/>
      <c r="F22" s="202"/>
      <c r="G22" s="205" t="s">
        <v>208</v>
      </c>
      <c r="H22" s="203"/>
      <c r="I22" s="203"/>
      <c r="J22" s="203"/>
      <c r="K22" s="201"/>
    </row>
    <row r="23" spans="1:11" ht="17.25" customHeight="1" x14ac:dyDescent="0.2">
      <c r="A23" s="155" t="s">
        <v>423</v>
      </c>
      <c r="B23" s="156">
        <v>130</v>
      </c>
      <c r="C23" s="156">
        <v>121</v>
      </c>
      <c r="D23" s="156">
        <v>98</v>
      </c>
      <c r="E23" s="161">
        <f t="shared" ref="E23:E28" si="6">SUM(B23:D23)</f>
        <v>349</v>
      </c>
      <c r="F23" s="157"/>
      <c r="G23" s="155" t="s">
        <v>443</v>
      </c>
      <c r="H23" s="156">
        <v>107</v>
      </c>
      <c r="I23" s="156">
        <v>117</v>
      </c>
      <c r="J23" s="156">
        <v>114</v>
      </c>
      <c r="K23" s="161">
        <f t="shared" ref="K23:K28" si="7">SUM(H23:J23)</f>
        <v>338</v>
      </c>
    </row>
    <row r="24" spans="1:11" ht="17.25" customHeight="1" x14ac:dyDescent="0.2">
      <c r="A24" s="155" t="s">
        <v>459</v>
      </c>
      <c r="B24" s="156">
        <v>155</v>
      </c>
      <c r="C24" s="156">
        <v>114</v>
      </c>
      <c r="D24" s="156">
        <v>127</v>
      </c>
      <c r="E24" s="161">
        <f t="shared" si="6"/>
        <v>396</v>
      </c>
      <c r="F24" s="157"/>
      <c r="G24" s="155" t="s">
        <v>446</v>
      </c>
      <c r="H24" s="156">
        <v>98</v>
      </c>
      <c r="I24" s="156">
        <v>103</v>
      </c>
      <c r="J24" s="156">
        <v>126</v>
      </c>
      <c r="K24" s="161">
        <f t="shared" si="7"/>
        <v>327</v>
      </c>
    </row>
    <row r="25" spans="1:11" ht="17.25" customHeight="1" x14ac:dyDescent="0.2">
      <c r="A25" s="155" t="s">
        <v>427</v>
      </c>
      <c r="B25" s="156">
        <v>120</v>
      </c>
      <c r="C25" s="156">
        <v>119</v>
      </c>
      <c r="D25" s="156">
        <v>142</v>
      </c>
      <c r="E25" s="161">
        <f t="shared" si="6"/>
        <v>381</v>
      </c>
      <c r="F25" s="157"/>
      <c r="G25" s="155" t="s">
        <v>609</v>
      </c>
      <c r="H25" s="156">
        <v>126</v>
      </c>
      <c r="I25" s="156">
        <v>115</v>
      </c>
      <c r="J25" s="156">
        <v>127</v>
      </c>
      <c r="K25" s="161">
        <f t="shared" si="7"/>
        <v>368</v>
      </c>
    </row>
    <row r="26" spans="1:11" ht="17.25" customHeight="1" x14ac:dyDescent="0.2">
      <c r="A26" s="155" t="s">
        <v>451</v>
      </c>
      <c r="B26" s="156">
        <v>116</v>
      </c>
      <c r="C26" s="156">
        <v>112</v>
      </c>
      <c r="D26" s="156">
        <v>115</v>
      </c>
      <c r="E26" s="161">
        <f t="shared" si="6"/>
        <v>343</v>
      </c>
      <c r="F26" s="157"/>
      <c r="G26" s="155" t="s">
        <v>468</v>
      </c>
      <c r="H26" s="156">
        <v>88</v>
      </c>
      <c r="I26" s="156">
        <v>120</v>
      </c>
      <c r="J26" s="156">
        <v>118</v>
      </c>
      <c r="K26" s="161">
        <f t="shared" si="7"/>
        <v>326</v>
      </c>
    </row>
    <row r="27" spans="1:11" ht="17.25" customHeight="1" x14ac:dyDescent="0.2">
      <c r="A27" s="155" t="s">
        <v>426</v>
      </c>
      <c r="B27" s="156">
        <v>119</v>
      </c>
      <c r="C27" s="156">
        <v>165</v>
      </c>
      <c r="D27" s="156">
        <v>124</v>
      </c>
      <c r="E27" s="161">
        <f t="shared" si="6"/>
        <v>408</v>
      </c>
      <c r="F27" s="157"/>
      <c r="G27" s="155" t="s">
        <v>447</v>
      </c>
      <c r="H27" s="156">
        <v>115</v>
      </c>
      <c r="I27" s="156">
        <v>106</v>
      </c>
      <c r="J27" s="156">
        <v>114</v>
      </c>
      <c r="K27" s="161">
        <f t="shared" si="7"/>
        <v>335</v>
      </c>
    </row>
    <row r="28" spans="1:11" ht="17.25" customHeight="1" x14ac:dyDescent="0.2">
      <c r="A28" s="159" t="s">
        <v>400</v>
      </c>
      <c r="B28" s="206">
        <f>SUM(B23:B27)</f>
        <v>640</v>
      </c>
      <c r="C28" s="206">
        <f>SUM(C23:C27)</f>
        <v>631</v>
      </c>
      <c r="D28" s="206">
        <f>SUM(D23:D27)</f>
        <v>606</v>
      </c>
      <c r="E28" s="206">
        <f t="shared" si="6"/>
        <v>1877</v>
      </c>
      <c r="F28" s="162"/>
      <c r="G28" s="159" t="s">
        <v>401</v>
      </c>
      <c r="H28" s="161">
        <f>SUM(H23:H27)</f>
        <v>534</v>
      </c>
      <c r="I28" s="161">
        <f>SUM(I23:I27)</f>
        <v>561</v>
      </c>
      <c r="J28" s="161">
        <f>SUM(J23:J27)</f>
        <v>599</v>
      </c>
      <c r="K28" s="161">
        <f t="shared" si="7"/>
        <v>1694</v>
      </c>
    </row>
    <row r="29" spans="1:11" s="308" customFormat="1" ht="17.25" customHeight="1" x14ac:dyDescent="0.4">
      <c r="A29" s="205" t="s">
        <v>230</v>
      </c>
      <c r="B29" s="203"/>
      <c r="C29" s="203"/>
      <c r="D29" s="203"/>
      <c r="E29" s="201"/>
      <c r="F29" s="202"/>
      <c r="G29" s="205" t="s">
        <v>199</v>
      </c>
      <c r="H29" s="203"/>
      <c r="I29" s="203"/>
      <c r="J29" s="203"/>
      <c r="K29" s="201"/>
    </row>
    <row r="30" spans="1:11" ht="17.25" customHeight="1" x14ac:dyDescent="0.2">
      <c r="A30" s="155" t="s">
        <v>448</v>
      </c>
      <c r="B30" s="156">
        <v>105</v>
      </c>
      <c r="C30" s="156">
        <v>128</v>
      </c>
      <c r="D30" s="156">
        <v>129</v>
      </c>
      <c r="E30" s="161">
        <f t="shared" ref="E30:E35" si="8">SUM(B30:D30)</f>
        <v>362</v>
      </c>
      <c r="F30" s="157"/>
      <c r="G30" s="155" t="s">
        <v>440</v>
      </c>
      <c r="H30" s="156">
        <v>127</v>
      </c>
      <c r="I30" s="156">
        <v>105</v>
      </c>
      <c r="J30" s="156">
        <v>126</v>
      </c>
      <c r="K30" s="161">
        <f t="shared" ref="K30:K35" si="9">SUM(H30:J30)</f>
        <v>358</v>
      </c>
    </row>
    <row r="31" spans="1:11" ht="17.25" customHeight="1" x14ac:dyDescent="0.2">
      <c r="A31" s="155" t="s">
        <v>382</v>
      </c>
      <c r="B31" s="156">
        <v>125</v>
      </c>
      <c r="C31" s="156">
        <v>112</v>
      </c>
      <c r="D31" s="156">
        <v>104</v>
      </c>
      <c r="E31" s="161">
        <f t="shared" si="8"/>
        <v>341</v>
      </c>
      <c r="F31" s="157"/>
      <c r="G31" s="155" t="s">
        <v>438</v>
      </c>
      <c r="H31" s="156">
        <v>158</v>
      </c>
      <c r="I31" s="156">
        <v>153</v>
      </c>
      <c r="J31" s="156">
        <v>128</v>
      </c>
      <c r="K31" s="161">
        <f t="shared" si="9"/>
        <v>439</v>
      </c>
    </row>
    <row r="32" spans="1:11" ht="17.25" customHeight="1" x14ac:dyDescent="0.2">
      <c r="A32" s="155" t="s">
        <v>381</v>
      </c>
      <c r="B32" s="156">
        <v>88</v>
      </c>
      <c r="C32" s="156">
        <v>117</v>
      </c>
      <c r="D32" s="156">
        <v>124</v>
      </c>
      <c r="E32" s="161">
        <f t="shared" si="8"/>
        <v>329</v>
      </c>
      <c r="F32" s="157"/>
      <c r="G32" s="155" t="s">
        <v>439</v>
      </c>
      <c r="H32" s="156">
        <v>133</v>
      </c>
      <c r="I32" s="156">
        <v>139</v>
      </c>
      <c r="J32" s="156">
        <v>135</v>
      </c>
      <c r="K32" s="161">
        <f t="shared" si="9"/>
        <v>407</v>
      </c>
    </row>
    <row r="33" spans="1:11" ht="17.25" customHeight="1" x14ac:dyDescent="0.2">
      <c r="A33" s="155" t="s">
        <v>384</v>
      </c>
      <c r="B33" s="156">
        <v>125</v>
      </c>
      <c r="C33" s="156">
        <v>116</v>
      </c>
      <c r="D33" s="156">
        <v>111</v>
      </c>
      <c r="E33" s="161">
        <f t="shared" si="8"/>
        <v>352</v>
      </c>
      <c r="F33" s="157"/>
      <c r="G33" s="155" t="s">
        <v>442</v>
      </c>
      <c r="H33" s="156">
        <v>168</v>
      </c>
      <c r="I33" s="156">
        <v>123</v>
      </c>
      <c r="J33" s="156">
        <v>147</v>
      </c>
      <c r="K33" s="161">
        <f t="shared" si="9"/>
        <v>438</v>
      </c>
    </row>
    <row r="34" spans="1:11" ht="17.25" customHeight="1" x14ac:dyDescent="0.2">
      <c r="A34" s="155" t="s">
        <v>383</v>
      </c>
      <c r="B34" s="156">
        <v>127</v>
      </c>
      <c r="C34" s="156">
        <v>95</v>
      </c>
      <c r="D34" s="156">
        <v>113</v>
      </c>
      <c r="E34" s="161">
        <f t="shared" si="8"/>
        <v>335</v>
      </c>
      <c r="F34" s="157"/>
      <c r="G34" s="155" t="s">
        <v>441</v>
      </c>
      <c r="H34" s="156">
        <v>124</v>
      </c>
      <c r="I34" s="156">
        <v>104</v>
      </c>
      <c r="J34" s="156">
        <v>140</v>
      </c>
      <c r="K34" s="161">
        <f t="shared" si="9"/>
        <v>368</v>
      </c>
    </row>
    <row r="35" spans="1:11" ht="17.25" customHeight="1" x14ac:dyDescent="0.2">
      <c r="A35" s="159" t="s">
        <v>401</v>
      </c>
      <c r="B35" s="161">
        <f>SUM(B30:B34)</f>
        <v>570</v>
      </c>
      <c r="C35" s="161">
        <f>SUM(C30:C34)</f>
        <v>568</v>
      </c>
      <c r="D35" s="161">
        <f>SUM(D30:D34)</f>
        <v>581</v>
      </c>
      <c r="E35" s="161">
        <f t="shared" si="8"/>
        <v>1719</v>
      </c>
      <c r="F35" s="162"/>
      <c r="G35" s="159" t="s">
        <v>400</v>
      </c>
      <c r="H35" s="206">
        <f>SUM(H30:H34)</f>
        <v>710</v>
      </c>
      <c r="I35" s="206">
        <f>SUM(I30:I34)</f>
        <v>624</v>
      </c>
      <c r="J35" s="206">
        <f>SUM(J30:J34)</f>
        <v>676</v>
      </c>
      <c r="K35" s="206">
        <f t="shared" si="9"/>
        <v>2010</v>
      </c>
    </row>
    <row r="36" spans="1:11" s="308" customFormat="1" ht="17.25" customHeight="1" x14ac:dyDescent="0.4">
      <c r="A36" s="205" t="s">
        <v>198</v>
      </c>
      <c r="B36" s="203"/>
      <c r="C36" s="203"/>
      <c r="D36" s="203"/>
      <c r="E36" s="201"/>
      <c r="F36" s="202"/>
      <c r="G36" s="205" t="s">
        <v>207</v>
      </c>
      <c r="H36" s="203"/>
      <c r="I36" s="203"/>
      <c r="J36" s="203"/>
      <c r="K36" s="201"/>
    </row>
    <row r="37" spans="1:11" ht="17.25" customHeight="1" x14ac:dyDescent="0.2">
      <c r="A37" s="155" t="s">
        <v>405</v>
      </c>
      <c r="B37" s="156">
        <v>127</v>
      </c>
      <c r="C37" s="156">
        <v>104</v>
      </c>
      <c r="D37" s="156">
        <v>105</v>
      </c>
      <c r="E37" s="161">
        <f t="shared" ref="E37:E42" si="10">SUM(B37:D37)</f>
        <v>336</v>
      </c>
      <c r="F37" s="157"/>
      <c r="G37" s="155" t="s">
        <v>414</v>
      </c>
      <c r="H37" s="156">
        <v>90</v>
      </c>
      <c r="I37" s="156">
        <v>98</v>
      </c>
      <c r="J37" s="156">
        <v>104</v>
      </c>
      <c r="K37" s="161">
        <f t="shared" ref="K37:K42" si="11">SUM(H37:J37)</f>
        <v>292</v>
      </c>
    </row>
    <row r="38" spans="1:11" ht="17.25" customHeight="1" x14ac:dyDescent="0.2">
      <c r="A38" s="155" t="s">
        <v>402</v>
      </c>
      <c r="B38" s="156">
        <v>134</v>
      </c>
      <c r="C38" s="156">
        <v>114</v>
      </c>
      <c r="D38" s="156">
        <v>115</v>
      </c>
      <c r="E38" s="161">
        <f t="shared" si="10"/>
        <v>363</v>
      </c>
      <c r="F38" s="157"/>
      <c r="G38" s="155" t="s">
        <v>417</v>
      </c>
      <c r="H38" s="156">
        <v>111</v>
      </c>
      <c r="I38" s="156">
        <v>128</v>
      </c>
      <c r="J38" s="156">
        <v>94</v>
      </c>
      <c r="K38" s="161">
        <f t="shared" si="11"/>
        <v>333</v>
      </c>
    </row>
    <row r="39" spans="1:11" ht="17.25" customHeight="1" x14ac:dyDescent="0.2">
      <c r="A39" s="155" t="s">
        <v>406</v>
      </c>
      <c r="B39" s="156">
        <v>87</v>
      </c>
      <c r="C39" s="156">
        <v>107</v>
      </c>
      <c r="D39" s="156">
        <v>109</v>
      </c>
      <c r="E39" s="161">
        <f t="shared" si="10"/>
        <v>303</v>
      </c>
      <c r="F39" s="157"/>
      <c r="G39" s="155" t="s">
        <v>415</v>
      </c>
      <c r="H39" s="156">
        <v>125</v>
      </c>
      <c r="I39" s="156">
        <v>184</v>
      </c>
      <c r="J39" s="156">
        <v>141</v>
      </c>
      <c r="K39" s="161">
        <f t="shared" si="11"/>
        <v>450</v>
      </c>
    </row>
    <row r="40" spans="1:11" ht="17.25" customHeight="1" x14ac:dyDescent="0.2">
      <c r="A40" s="155" t="s">
        <v>566</v>
      </c>
      <c r="B40" s="156">
        <v>120</v>
      </c>
      <c r="C40" s="156">
        <v>116</v>
      </c>
      <c r="D40" s="156">
        <v>116</v>
      </c>
      <c r="E40" s="161">
        <f t="shared" si="10"/>
        <v>352</v>
      </c>
      <c r="F40" s="157"/>
      <c r="G40" s="155" t="s">
        <v>413</v>
      </c>
      <c r="H40" s="156">
        <v>119</v>
      </c>
      <c r="I40" s="156">
        <v>121</v>
      </c>
      <c r="J40" s="156">
        <v>108</v>
      </c>
      <c r="K40" s="161">
        <f t="shared" si="11"/>
        <v>348</v>
      </c>
    </row>
    <row r="41" spans="1:11" ht="17.25" customHeight="1" x14ac:dyDescent="0.2">
      <c r="A41" s="155" t="s">
        <v>404</v>
      </c>
      <c r="B41" s="156">
        <v>97</v>
      </c>
      <c r="C41" s="156">
        <v>128</v>
      </c>
      <c r="D41" s="156">
        <v>97</v>
      </c>
      <c r="E41" s="161">
        <f t="shared" si="10"/>
        <v>322</v>
      </c>
      <c r="F41" s="157"/>
      <c r="G41" s="155" t="s">
        <v>450</v>
      </c>
      <c r="H41" s="156">
        <v>102</v>
      </c>
      <c r="I41" s="156">
        <v>115</v>
      </c>
      <c r="J41" s="156">
        <v>143</v>
      </c>
      <c r="K41" s="161">
        <f t="shared" si="11"/>
        <v>360</v>
      </c>
    </row>
    <row r="42" spans="1:11" ht="17.25" customHeight="1" x14ac:dyDescent="0.2">
      <c r="A42" s="159" t="s">
        <v>379</v>
      </c>
      <c r="B42" s="206">
        <f>SUM(B37:B41)</f>
        <v>565</v>
      </c>
      <c r="C42" s="161">
        <f>SUM(C37:C41)</f>
        <v>569</v>
      </c>
      <c r="D42" s="161">
        <f>SUM(D37:D41)</f>
        <v>542</v>
      </c>
      <c r="E42" s="161">
        <f t="shared" si="10"/>
        <v>1676</v>
      </c>
      <c r="F42" s="162"/>
      <c r="G42" s="159" t="s">
        <v>378</v>
      </c>
      <c r="H42" s="161">
        <f>SUM(H37:H41)</f>
        <v>547</v>
      </c>
      <c r="I42" s="206">
        <f>SUM(I37:I41)</f>
        <v>646</v>
      </c>
      <c r="J42" s="206">
        <f>SUM(J37:J41)</f>
        <v>590</v>
      </c>
      <c r="K42" s="206">
        <f t="shared" si="11"/>
        <v>1783</v>
      </c>
    </row>
    <row r="43" spans="1:11" s="308" customFormat="1" ht="17.25" customHeight="1" x14ac:dyDescent="0.4">
      <c r="A43" s="205" t="s">
        <v>204</v>
      </c>
      <c r="B43" s="203"/>
      <c r="C43" s="203"/>
      <c r="D43" s="203"/>
      <c r="E43" s="201"/>
      <c r="F43" s="202"/>
      <c r="G43" s="205" t="s">
        <v>200</v>
      </c>
      <c r="H43" s="203"/>
      <c r="I43" s="203"/>
      <c r="J43" s="203"/>
      <c r="K43" s="201"/>
    </row>
    <row r="44" spans="1:11" ht="17.25" customHeight="1" x14ac:dyDescent="0.2">
      <c r="A44" s="155" t="s">
        <v>433</v>
      </c>
      <c r="B44" s="156">
        <v>99</v>
      </c>
      <c r="C44" s="156">
        <v>114</v>
      </c>
      <c r="D44" s="156">
        <v>135</v>
      </c>
      <c r="E44" s="161">
        <f t="shared" ref="E44:E49" si="12">SUM(B44:D44)</f>
        <v>348</v>
      </c>
      <c r="F44" s="157"/>
      <c r="G44" s="155" t="s">
        <v>407</v>
      </c>
      <c r="H44" s="156">
        <v>142</v>
      </c>
      <c r="I44" s="156">
        <v>115</v>
      </c>
      <c r="J44" s="156">
        <v>104</v>
      </c>
      <c r="K44" s="161">
        <f>SUM(H44:J44)</f>
        <v>361</v>
      </c>
    </row>
    <row r="45" spans="1:11" ht="17.25" customHeight="1" x14ac:dyDescent="0.2">
      <c r="A45" s="155" t="s">
        <v>434</v>
      </c>
      <c r="B45" s="156">
        <v>109</v>
      </c>
      <c r="C45" s="156">
        <v>120</v>
      </c>
      <c r="D45" s="156">
        <v>116</v>
      </c>
      <c r="E45" s="161">
        <f t="shared" si="12"/>
        <v>345</v>
      </c>
      <c r="F45" s="157"/>
      <c r="G45" s="155" t="s">
        <v>408</v>
      </c>
      <c r="H45" s="156">
        <v>109</v>
      </c>
      <c r="I45" s="156">
        <v>112</v>
      </c>
      <c r="J45" s="156">
        <v>91</v>
      </c>
      <c r="K45" s="161">
        <f>SUM(H45:J45)</f>
        <v>312</v>
      </c>
    </row>
    <row r="46" spans="1:11" ht="17.25" customHeight="1" x14ac:dyDescent="0.2">
      <c r="A46" s="155" t="s">
        <v>435</v>
      </c>
      <c r="B46" s="156">
        <v>113</v>
      </c>
      <c r="C46" s="156">
        <v>129</v>
      </c>
      <c r="D46" s="156">
        <v>114</v>
      </c>
      <c r="E46" s="161">
        <f t="shared" si="12"/>
        <v>356</v>
      </c>
      <c r="F46" s="157"/>
      <c r="G46" s="155" t="s">
        <v>409</v>
      </c>
      <c r="H46" s="156">
        <v>140</v>
      </c>
      <c r="I46" s="156">
        <v>144</v>
      </c>
      <c r="J46" s="156">
        <v>121</v>
      </c>
      <c r="K46" s="161">
        <f>SUM(H46:J46)</f>
        <v>405</v>
      </c>
    </row>
    <row r="47" spans="1:11" ht="17.25" customHeight="1" x14ac:dyDescent="0.2">
      <c r="A47" s="155" t="s">
        <v>436</v>
      </c>
      <c r="B47" s="156">
        <v>123</v>
      </c>
      <c r="C47" s="156">
        <v>117</v>
      </c>
      <c r="D47" s="156">
        <v>118</v>
      </c>
      <c r="E47" s="161">
        <f t="shared" si="12"/>
        <v>358</v>
      </c>
      <c r="F47" s="157"/>
      <c r="G47" s="155" t="s">
        <v>410</v>
      </c>
      <c r="H47" s="156">
        <v>120</v>
      </c>
      <c r="I47" s="156">
        <v>128</v>
      </c>
      <c r="J47" s="156">
        <v>127</v>
      </c>
      <c r="K47" s="161">
        <f>SUM(H47:J47)</f>
        <v>375</v>
      </c>
    </row>
    <row r="48" spans="1:11" ht="17.25" customHeight="1" x14ac:dyDescent="0.2">
      <c r="A48" s="155" t="s">
        <v>437</v>
      </c>
      <c r="B48" s="156">
        <v>135</v>
      </c>
      <c r="C48" s="156">
        <v>109</v>
      </c>
      <c r="D48" s="156">
        <v>96</v>
      </c>
      <c r="E48" s="161">
        <f t="shared" si="12"/>
        <v>340</v>
      </c>
      <c r="F48" s="157"/>
      <c r="G48" s="155" t="s">
        <v>411</v>
      </c>
      <c r="H48" s="156">
        <v>143</v>
      </c>
      <c r="I48" s="156">
        <v>106</v>
      </c>
      <c r="J48" s="156">
        <v>104</v>
      </c>
      <c r="K48" s="161">
        <f>SUM(H48:J48)</f>
        <v>353</v>
      </c>
    </row>
    <row r="49" spans="1:11" ht="17.25" customHeight="1" x14ac:dyDescent="0.2">
      <c r="A49" s="159" t="s">
        <v>379</v>
      </c>
      <c r="B49" s="161">
        <f>SUM(B44:B48)</f>
        <v>579</v>
      </c>
      <c r="C49" s="161">
        <f>SUM(C44:C48)</f>
        <v>589</v>
      </c>
      <c r="D49" s="206">
        <f>SUM(D44:D48)</f>
        <v>579</v>
      </c>
      <c r="E49" s="161">
        <f t="shared" si="12"/>
        <v>1747</v>
      </c>
      <c r="F49" s="162"/>
      <c r="G49" s="159" t="s">
        <v>378</v>
      </c>
      <c r="H49" s="206">
        <f>SUM(H44:H48)</f>
        <v>654</v>
      </c>
      <c r="I49" s="206">
        <f>SUM(I44:I48)</f>
        <v>605</v>
      </c>
      <c r="J49" s="161">
        <f>SUM(J44:J48)</f>
        <v>547</v>
      </c>
      <c r="K49" s="206">
        <f>SUM(K44:K48)</f>
        <v>1806</v>
      </c>
    </row>
    <row r="50" spans="1:11" ht="19.5" x14ac:dyDescent="0.35">
      <c r="A50" s="437" t="s">
        <v>25</v>
      </c>
      <c r="B50" s="438"/>
      <c r="C50" s="438"/>
      <c r="D50" s="438"/>
      <c r="E50" s="439"/>
      <c r="F50" s="154"/>
      <c r="G50" s="437" t="s">
        <v>26</v>
      </c>
      <c r="H50" s="438"/>
      <c r="I50" s="438"/>
      <c r="J50" s="438"/>
      <c r="K50" s="439"/>
    </row>
    <row r="51" spans="1:11" ht="19.5" x14ac:dyDescent="0.35">
      <c r="A51" s="443">
        <v>41285</v>
      </c>
      <c r="B51" s="444"/>
      <c r="C51" s="444"/>
      <c r="D51" s="444"/>
      <c r="E51" s="445"/>
      <c r="F51" s="154"/>
      <c r="G51" s="443">
        <f>A51+7</f>
        <v>41292</v>
      </c>
      <c r="H51" s="444"/>
      <c r="I51" s="444"/>
      <c r="J51" s="444"/>
      <c r="K51" s="445"/>
    </row>
    <row r="52" spans="1:11" ht="19.5" x14ac:dyDescent="0.3">
      <c r="A52" s="431" t="s">
        <v>632</v>
      </c>
      <c r="B52" s="432"/>
      <c r="C52" s="432"/>
      <c r="D52" s="432"/>
      <c r="E52" s="433"/>
      <c r="G52" s="431" t="s">
        <v>642</v>
      </c>
      <c r="H52" s="432"/>
      <c r="I52" s="432"/>
      <c r="J52" s="432"/>
      <c r="K52" s="433"/>
    </row>
    <row r="53" spans="1:11" ht="19.5" x14ac:dyDescent="0.3">
      <c r="A53" s="431" t="s">
        <v>633</v>
      </c>
      <c r="B53" s="432"/>
      <c r="C53" s="432"/>
      <c r="D53" s="432"/>
      <c r="E53" s="433"/>
      <c r="G53" s="431" t="s">
        <v>643</v>
      </c>
      <c r="H53" s="432"/>
      <c r="I53" s="432"/>
      <c r="J53" s="432"/>
      <c r="K53" s="433"/>
    </row>
    <row r="54" spans="1:11" ht="19.5" x14ac:dyDescent="0.3">
      <c r="A54" s="431" t="s">
        <v>634</v>
      </c>
      <c r="B54" s="432"/>
      <c r="C54" s="432"/>
      <c r="D54" s="432"/>
      <c r="E54" s="433"/>
      <c r="G54" s="431" t="s">
        <v>644</v>
      </c>
      <c r="H54" s="432"/>
      <c r="I54" s="432"/>
      <c r="J54" s="432"/>
      <c r="K54" s="433"/>
    </row>
    <row r="55" spans="1:11" ht="19.5" x14ac:dyDescent="0.3">
      <c r="A55" s="431" t="s">
        <v>635</v>
      </c>
      <c r="B55" s="432"/>
      <c r="C55" s="432"/>
      <c r="D55" s="432"/>
      <c r="E55" s="433"/>
      <c r="G55" s="431" t="s">
        <v>645</v>
      </c>
      <c r="H55" s="432"/>
      <c r="I55" s="432"/>
      <c r="J55" s="432"/>
      <c r="K55" s="433"/>
    </row>
    <row r="56" spans="1:11" ht="19.5" x14ac:dyDescent="0.3">
      <c r="A56" s="431" t="s">
        <v>636</v>
      </c>
      <c r="B56" s="432"/>
      <c r="C56" s="432"/>
      <c r="D56" s="432"/>
      <c r="E56" s="433"/>
      <c r="G56" s="431" t="s">
        <v>646</v>
      </c>
      <c r="H56" s="432"/>
      <c r="I56" s="432"/>
      <c r="J56" s="432"/>
      <c r="K56" s="433"/>
    </row>
    <row r="57" spans="1:11" ht="19.5" x14ac:dyDescent="0.3">
      <c r="A57" s="431" t="s">
        <v>637</v>
      </c>
      <c r="B57" s="432"/>
      <c r="C57" s="432"/>
      <c r="D57" s="432"/>
      <c r="E57" s="433"/>
      <c r="G57" s="431" t="s">
        <v>647</v>
      </c>
      <c r="H57" s="432"/>
      <c r="I57" s="432"/>
      <c r="J57" s="432"/>
      <c r="K57" s="433"/>
    </row>
    <row r="58" spans="1:11" ht="19.5" x14ac:dyDescent="0.3">
      <c r="A58" s="434" t="s">
        <v>638</v>
      </c>
      <c r="B58" s="435"/>
      <c r="C58" s="435"/>
      <c r="D58" s="435"/>
      <c r="E58" s="436"/>
      <c r="G58" s="434" t="s">
        <v>648</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9" orientation="portrait" r:id="rId1"/>
  <headerFooter>
    <oddHeader>&amp;C&amp;"Calibri,Bold"&amp;16Men's Friday Pro League&amp;"Arial,Regular"&amp;10
&amp;"Calibri,Regular"&amp;12January 4, 2013</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5" workbookViewId="0">
      <selection activeCell="G52" sqref="G52:G58"/>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3.28515625" style="151" customWidth="1"/>
    <col min="8" max="10" width="7.5703125" style="152" customWidth="1"/>
    <col min="11" max="11" width="7.5703125" style="153" customWidth="1"/>
    <col min="12" max="16384" width="9.140625" style="158"/>
  </cols>
  <sheetData>
    <row r="1" spans="1:11" s="308" customFormat="1" ht="17.25" customHeight="1" x14ac:dyDescent="0.4">
      <c r="A1" s="199" t="s">
        <v>206</v>
      </c>
      <c r="B1" s="200"/>
      <c r="C1" s="200"/>
      <c r="D1" s="200"/>
      <c r="E1" s="201"/>
      <c r="F1" s="202"/>
      <c r="G1" s="199" t="s">
        <v>209</v>
      </c>
      <c r="H1" s="203"/>
      <c r="I1" s="203"/>
      <c r="J1" s="203"/>
      <c r="K1" s="201"/>
    </row>
    <row r="2" spans="1:11" ht="17.25" customHeight="1" x14ac:dyDescent="0.2">
      <c r="A2" s="155" t="s">
        <v>428</v>
      </c>
      <c r="B2" s="156">
        <v>113</v>
      </c>
      <c r="C2" s="156">
        <v>107</v>
      </c>
      <c r="D2" s="156">
        <v>133</v>
      </c>
      <c r="E2" s="164">
        <f t="shared" ref="E2:E7" si="0">SUM(B2:D2)</f>
        <v>353</v>
      </c>
      <c r="F2" s="157"/>
      <c r="G2" s="155" t="s">
        <v>385</v>
      </c>
      <c r="H2" s="156">
        <v>114</v>
      </c>
      <c r="I2" s="156">
        <v>128</v>
      </c>
      <c r="J2" s="156">
        <v>107</v>
      </c>
      <c r="K2" s="161">
        <f t="shared" ref="K2:K7" si="1">SUM(H2:J2)</f>
        <v>349</v>
      </c>
    </row>
    <row r="3" spans="1:11" ht="17.25" customHeight="1" x14ac:dyDescent="0.2">
      <c r="A3" s="155" t="s">
        <v>431</v>
      </c>
      <c r="B3" s="156">
        <v>143</v>
      </c>
      <c r="C3" s="156">
        <v>142</v>
      </c>
      <c r="D3" s="156">
        <v>126</v>
      </c>
      <c r="E3" s="164">
        <f t="shared" si="0"/>
        <v>411</v>
      </c>
      <c r="F3" s="157"/>
      <c r="G3" s="155" t="s">
        <v>386</v>
      </c>
      <c r="H3" s="156">
        <v>110</v>
      </c>
      <c r="I3" s="156">
        <v>108</v>
      </c>
      <c r="J3" s="156">
        <v>134</v>
      </c>
      <c r="K3" s="161">
        <f t="shared" si="1"/>
        <v>352</v>
      </c>
    </row>
    <row r="4" spans="1:11" ht="17.25" customHeight="1" x14ac:dyDescent="0.2">
      <c r="A4" s="155" t="s">
        <v>430</v>
      </c>
      <c r="B4" s="156">
        <v>109</v>
      </c>
      <c r="C4" s="156">
        <v>151</v>
      </c>
      <c r="D4" s="156">
        <v>175</v>
      </c>
      <c r="E4" s="164">
        <f t="shared" si="0"/>
        <v>435</v>
      </c>
      <c r="F4" s="157"/>
      <c r="G4" s="155" t="s">
        <v>387</v>
      </c>
      <c r="H4" s="156">
        <v>133</v>
      </c>
      <c r="I4" s="156">
        <v>133</v>
      </c>
      <c r="J4" s="156">
        <v>123</v>
      </c>
      <c r="K4" s="161">
        <f t="shared" si="1"/>
        <v>389</v>
      </c>
    </row>
    <row r="5" spans="1:11" ht="17.25" customHeight="1" x14ac:dyDescent="0.2">
      <c r="A5" s="155" t="s">
        <v>453</v>
      </c>
      <c r="B5" s="156">
        <v>102</v>
      </c>
      <c r="C5" s="156">
        <v>97</v>
      </c>
      <c r="D5" s="156">
        <v>107</v>
      </c>
      <c r="E5" s="164">
        <f t="shared" si="0"/>
        <v>306</v>
      </c>
      <c r="F5" s="157"/>
      <c r="G5" s="155" t="s">
        <v>389</v>
      </c>
      <c r="H5" s="156">
        <v>163</v>
      </c>
      <c r="I5" s="156">
        <v>113</v>
      </c>
      <c r="J5" s="156">
        <v>117</v>
      </c>
      <c r="K5" s="161">
        <f t="shared" si="1"/>
        <v>393</v>
      </c>
    </row>
    <row r="6" spans="1:11" ht="17.25" customHeight="1" x14ac:dyDescent="0.2">
      <c r="A6" s="155" t="s">
        <v>432</v>
      </c>
      <c r="B6" s="156">
        <v>137</v>
      </c>
      <c r="C6" s="156">
        <v>127</v>
      </c>
      <c r="D6" s="156">
        <v>134</v>
      </c>
      <c r="E6" s="164">
        <f t="shared" si="0"/>
        <v>398</v>
      </c>
      <c r="F6" s="157"/>
      <c r="G6" s="155" t="s">
        <v>388</v>
      </c>
      <c r="H6" s="156">
        <v>114</v>
      </c>
      <c r="I6" s="156">
        <v>135</v>
      </c>
      <c r="J6" s="156">
        <v>126</v>
      </c>
      <c r="K6" s="161">
        <f t="shared" si="1"/>
        <v>375</v>
      </c>
    </row>
    <row r="7" spans="1:11" ht="17.25" customHeight="1" x14ac:dyDescent="0.2">
      <c r="A7" s="159" t="s">
        <v>378</v>
      </c>
      <c r="B7" s="160">
        <f>SUM(B2:B6)</f>
        <v>604</v>
      </c>
      <c r="C7" s="207">
        <f>SUM(C2:C6)</f>
        <v>624</v>
      </c>
      <c r="D7" s="207">
        <f>SUM(D2:D6)</f>
        <v>675</v>
      </c>
      <c r="E7" s="206">
        <f t="shared" si="0"/>
        <v>1903</v>
      </c>
      <c r="F7" s="162"/>
      <c r="G7" s="159" t="s">
        <v>379</v>
      </c>
      <c r="H7" s="206">
        <f>SUM(H2:H6)</f>
        <v>634</v>
      </c>
      <c r="I7" s="161">
        <f>SUM(I2:I6)</f>
        <v>617</v>
      </c>
      <c r="J7" s="161">
        <f>SUM(J2:J6)</f>
        <v>607</v>
      </c>
      <c r="K7" s="161">
        <f t="shared" si="1"/>
        <v>1858</v>
      </c>
    </row>
    <row r="8" spans="1:11" s="308" customFormat="1" ht="17.25" customHeight="1" x14ac:dyDescent="0.4">
      <c r="A8" s="199" t="s">
        <v>201</v>
      </c>
      <c r="B8" s="200"/>
      <c r="C8" s="200"/>
      <c r="D8" s="200"/>
      <c r="E8" s="201"/>
      <c r="F8" s="202"/>
      <c r="G8" s="199" t="s">
        <v>230</v>
      </c>
      <c r="H8" s="203"/>
      <c r="I8" s="203"/>
      <c r="J8" s="203"/>
      <c r="K8" s="201"/>
    </row>
    <row r="9" spans="1:11" ht="17.25" customHeight="1" x14ac:dyDescent="0.2">
      <c r="A9" s="155" t="s">
        <v>395</v>
      </c>
      <c r="B9" s="156">
        <v>97</v>
      </c>
      <c r="C9" s="156">
        <v>112</v>
      </c>
      <c r="D9" s="156">
        <v>141</v>
      </c>
      <c r="E9" s="164">
        <f t="shared" ref="E9:E14" si="2">SUM(B9:D9)</f>
        <v>350</v>
      </c>
      <c r="F9" s="157"/>
      <c r="G9" s="155" t="s">
        <v>448</v>
      </c>
      <c r="H9" s="156">
        <v>102</v>
      </c>
      <c r="I9" s="156">
        <v>126</v>
      </c>
      <c r="J9" s="156">
        <v>98</v>
      </c>
      <c r="K9" s="161">
        <f t="shared" ref="K9:K14" si="3">SUM(H9:J9)</f>
        <v>326</v>
      </c>
    </row>
    <row r="10" spans="1:11" ht="17.25" customHeight="1" x14ac:dyDescent="0.2">
      <c r="A10" s="155" t="s">
        <v>396</v>
      </c>
      <c r="B10" s="156">
        <v>120</v>
      </c>
      <c r="C10" s="156">
        <v>104</v>
      </c>
      <c r="D10" s="156">
        <v>126</v>
      </c>
      <c r="E10" s="164">
        <f t="shared" si="2"/>
        <v>350</v>
      </c>
      <c r="F10" s="157"/>
      <c r="G10" s="155" t="s">
        <v>384</v>
      </c>
      <c r="H10" s="156">
        <v>144</v>
      </c>
      <c r="I10" s="156">
        <v>115</v>
      </c>
      <c r="J10" s="156">
        <v>133</v>
      </c>
      <c r="K10" s="161">
        <f t="shared" si="3"/>
        <v>392</v>
      </c>
    </row>
    <row r="11" spans="1:11" ht="17.25" customHeight="1" x14ac:dyDescent="0.2">
      <c r="A11" s="155" t="s">
        <v>449</v>
      </c>
      <c r="B11" s="156">
        <v>110</v>
      </c>
      <c r="C11" s="156">
        <v>101</v>
      </c>
      <c r="D11" s="156">
        <v>147</v>
      </c>
      <c r="E11" s="164">
        <f t="shared" si="2"/>
        <v>358</v>
      </c>
      <c r="F11" s="157"/>
      <c r="G11" s="155" t="s">
        <v>381</v>
      </c>
      <c r="H11" s="156">
        <v>126</v>
      </c>
      <c r="I11" s="156">
        <v>99</v>
      </c>
      <c r="J11" s="156">
        <v>111</v>
      </c>
      <c r="K11" s="161">
        <f t="shared" si="3"/>
        <v>336</v>
      </c>
    </row>
    <row r="12" spans="1:11" ht="17.25" customHeight="1" x14ac:dyDescent="0.2">
      <c r="A12" s="155" t="s">
        <v>398</v>
      </c>
      <c r="B12" s="156">
        <v>118</v>
      </c>
      <c r="C12" s="156">
        <v>133</v>
      </c>
      <c r="D12" s="156">
        <v>120</v>
      </c>
      <c r="E12" s="164">
        <f t="shared" si="2"/>
        <v>371</v>
      </c>
      <c r="F12" s="157"/>
      <c r="G12" s="155" t="s">
        <v>382</v>
      </c>
      <c r="H12" s="156">
        <v>156</v>
      </c>
      <c r="I12" s="156">
        <v>127</v>
      </c>
      <c r="J12" s="156">
        <v>106</v>
      </c>
      <c r="K12" s="161">
        <f t="shared" si="3"/>
        <v>389</v>
      </c>
    </row>
    <row r="13" spans="1:11" ht="17.25" customHeight="1" x14ac:dyDescent="0.2">
      <c r="A13" s="155" t="s">
        <v>399</v>
      </c>
      <c r="B13" s="156">
        <v>141</v>
      </c>
      <c r="C13" s="156">
        <v>112</v>
      </c>
      <c r="D13" s="156">
        <v>135</v>
      </c>
      <c r="E13" s="164">
        <f t="shared" si="2"/>
        <v>388</v>
      </c>
      <c r="F13" s="157"/>
      <c r="G13" s="155" t="s">
        <v>383</v>
      </c>
      <c r="H13" s="156">
        <v>111</v>
      </c>
      <c r="I13" s="156">
        <v>144</v>
      </c>
      <c r="J13" s="156">
        <v>119</v>
      </c>
      <c r="K13" s="161">
        <f t="shared" si="3"/>
        <v>374</v>
      </c>
    </row>
    <row r="14" spans="1:11" ht="17.25" customHeight="1" x14ac:dyDescent="0.2">
      <c r="A14" s="159" t="s">
        <v>480</v>
      </c>
      <c r="B14" s="160">
        <f>SUM(B9:B13)</f>
        <v>586</v>
      </c>
      <c r="C14" s="160">
        <f>SUM(C9:C13)</f>
        <v>562</v>
      </c>
      <c r="D14" s="207">
        <f>SUM(D9:D13)</f>
        <v>669</v>
      </c>
      <c r="E14" s="275">
        <f t="shared" si="2"/>
        <v>1817</v>
      </c>
      <c r="F14" s="162"/>
      <c r="G14" s="159" t="s">
        <v>479</v>
      </c>
      <c r="H14" s="206">
        <f>SUM(H9:H13)</f>
        <v>639</v>
      </c>
      <c r="I14" s="206">
        <f>SUM(I9:I13)</f>
        <v>611</v>
      </c>
      <c r="J14" s="161">
        <f>SUM(J9:J13)</f>
        <v>567</v>
      </c>
      <c r="K14" s="275">
        <f t="shared" si="3"/>
        <v>1817</v>
      </c>
    </row>
    <row r="15" spans="1:11" s="308" customFormat="1" ht="17.25" customHeight="1" x14ac:dyDescent="0.4">
      <c r="A15" s="199" t="s">
        <v>207</v>
      </c>
      <c r="B15" s="200"/>
      <c r="C15" s="200"/>
      <c r="D15" s="200"/>
      <c r="E15" s="201"/>
      <c r="F15" s="202"/>
      <c r="G15" s="199" t="s">
        <v>203</v>
      </c>
      <c r="H15" s="203"/>
      <c r="I15" s="203"/>
      <c r="J15" s="203"/>
      <c r="K15" s="201"/>
    </row>
    <row r="16" spans="1:11" ht="17.25" customHeight="1" x14ac:dyDescent="0.2">
      <c r="A16" s="155" t="s">
        <v>414</v>
      </c>
      <c r="B16" s="156">
        <v>90</v>
      </c>
      <c r="C16" s="156">
        <v>105</v>
      </c>
      <c r="D16" s="156">
        <v>105</v>
      </c>
      <c r="E16" s="164">
        <f t="shared" ref="E16:E21" si="4">SUM(B16:D16)</f>
        <v>300</v>
      </c>
      <c r="F16" s="157"/>
      <c r="G16" s="155" t="s">
        <v>420</v>
      </c>
      <c r="H16" s="156">
        <v>149</v>
      </c>
      <c r="I16" s="156">
        <v>125</v>
      </c>
      <c r="J16" s="156">
        <v>135</v>
      </c>
      <c r="K16" s="161">
        <f t="shared" ref="K16:K21" si="5">SUM(H16:J16)</f>
        <v>409</v>
      </c>
    </row>
    <row r="17" spans="1:11" ht="17.25" customHeight="1" x14ac:dyDescent="0.2">
      <c r="A17" s="155" t="s">
        <v>417</v>
      </c>
      <c r="B17" s="156">
        <v>100</v>
      </c>
      <c r="C17" s="156">
        <v>121</v>
      </c>
      <c r="D17" s="156">
        <v>117</v>
      </c>
      <c r="E17" s="164">
        <f t="shared" si="4"/>
        <v>338</v>
      </c>
      <c r="F17" s="157"/>
      <c r="G17" s="155" t="s">
        <v>419</v>
      </c>
      <c r="H17" s="156">
        <v>125</v>
      </c>
      <c r="I17" s="156">
        <v>107</v>
      </c>
      <c r="J17" s="156">
        <v>133</v>
      </c>
      <c r="K17" s="161">
        <f t="shared" si="5"/>
        <v>365</v>
      </c>
    </row>
    <row r="18" spans="1:11" ht="17.25" customHeight="1" x14ac:dyDescent="0.2">
      <c r="A18" s="155" t="s">
        <v>415</v>
      </c>
      <c r="B18" s="156">
        <v>100</v>
      </c>
      <c r="C18" s="156">
        <v>126</v>
      </c>
      <c r="D18" s="156">
        <v>117</v>
      </c>
      <c r="E18" s="164">
        <f t="shared" si="4"/>
        <v>343</v>
      </c>
      <c r="F18" s="157"/>
      <c r="G18" s="155" t="s">
        <v>418</v>
      </c>
      <c r="H18" s="156">
        <v>155</v>
      </c>
      <c r="I18" s="156">
        <v>125</v>
      </c>
      <c r="J18" s="156">
        <v>99</v>
      </c>
      <c r="K18" s="161">
        <f t="shared" si="5"/>
        <v>379</v>
      </c>
    </row>
    <row r="19" spans="1:11" ht="17.25" customHeight="1" x14ac:dyDescent="0.2">
      <c r="A19" s="155" t="s">
        <v>413</v>
      </c>
      <c r="B19" s="156">
        <v>118</v>
      </c>
      <c r="C19" s="156">
        <v>177</v>
      </c>
      <c r="D19" s="156">
        <v>133</v>
      </c>
      <c r="E19" s="164">
        <f t="shared" si="4"/>
        <v>428</v>
      </c>
      <c r="F19" s="157"/>
      <c r="G19" s="155" t="s">
        <v>421</v>
      </c>
      <c r="H19" s="156">
        <v>123</v>
      </c>
      <c r="I19" s="156">
        <v>97</v>
      </c>
      <c r="J19" s="156">
        <v>116</v>
      </c>
      <c r="K19" s="161">
        <f t="shared" si="5"/>
        <v>336</v>
      </c>
    </row>
    <row r="20" spans="1:11" ht="17.25" customHeight="1" x14ac:dyDescent="0.2">
      <c r="A20" s="155" t="s">
        <v>450</v>
      </c>
      <c r="B20" s="156">
        <v>92</v>
      </c>
      <c r="C20" s="156">
        <v>98</v>
      </c>
      <c r="D20" s="156">
        <v>119</v>
      </c>
      <c r="E20" s="164">
        <f t="shared" si="4"/>
        <v>309</v>
      </c>
      <c r="F20" s="157"/>
      <c r="G20" s="155" t="s">
        <v>422</v>
      </c>
      <c r="H20" s="156">
        <v>119</v>
      </c>
      <c r="I20" s="156">
        <v>106</v>
      </c>
      <c r="J20" s="156">
        <v>123</v>
      </c>
      <c r="K20" s="161">
        <f t="shared" si="5"/>
        <v>348</v>
      </c>
    </row>
    <row r="21" spans="1:11" ht="17.25" customHeight="1" x14ac:dyDescent="0.2">
      <c r="A21" s="159" t="s">
        <v>379</v>
      </c>
      <c r="B21" s="160">
        <f>SUM(B16:B20)</f>
        <v>500</v>
      </c>
      <c r="C21" s="207">
        <f>SUM(C16:C20)</f>
        <v>627</v>
      </c>
      <c r="D21" s="160">
        <f>SUM(D16:D20)</f>
        <v>591</v>
      </c>
      <c r="E21" s="161">
        <f t="shared" si="4"/>
        <v>1718</v>
      </c>
      <c r="F21" s="162"/>
      <c r="G21" s="159" t="s">
        <v>378</v>
      </c>
      <c r="H21" s="206">
        <f>SUM(H16:H20)</f>
        <v>671</v>
      </c>
      <c r="I21" s="161">
        <f>SUM(I16:I20)</f>
        <v>560</v>
      </c>
      <c r="J21" s="206">
        <f>SUM(J16:J20)</f>
        <v>606</v>
      </c>
      <c r="K21" s="206">
        <f t="shared" si="5"/>
        <v>1837</v>
      </c>
    </row>
    <row r="22" spans="1:11" s="308" customFormat="1" ht="17.25" customHeight="1" x14ac:dyDescent="0.4">
      <c r="A22" s="205" t="s">
        <v>200</v>
      </c>
      <c r="B22" s="203"/>
      <c r="C22" s="203"/>
      <c r="D22" s="203"/>
      <c r="E22" s="201"/>
      <c r="F22" s="202"/>
      <c r="G22" s="205" t="s">
        <v>205</v>
      </c>
      <c r="H22" s="203"/>
      <c r="I22" s="203"/>
      <c r="J22" s="203"/>
      <c r="K22" s="201"/>
    </row>
    <row r="23" spans="1:11" ht="17.25" customHeight="1" x14ac:dyDescent="0.2">
      <c r="A23" s="155" t="s">
        <v>407</v>
      </c>
      <c r="B23" s="156">
        <v>96</v>
      </c>
      <c r="C23" s="156">
        <v>99</v>
      </c>
      <c r="D23" s="156">
        <v>104</v>
      </c>
      <c r="E23" s="161">
        <f t="shared" ref="E23:E28" si="6">SUM(B23:D23)</f>
        <v>299</v>
      </c>
      <c r="F23" s="157"/>
      <c r="G23" s="155" t="s">
        <v>664</v>
      </c>
      <c r="H23" s="156">
        <v>123</v>
      </c>
      <c r="I23" s="156">
        <v>94</v>
      </c>
      <c r="J23" s="156">
        <v>114</v>
      </c>
      <c r="K23" s="161">
        <f t="shared" ref="K23:K28" si="7">SUM(H23:J23)</f>
        <v>331</v>
      </c>
    </row>
    <row r="24" spans="1:11" ht="17.25" customHeight="1" x14ac:dyDescent="0.2">
      <c r="A24" s="155" t="s">
        <v>408</v>
      </c>
      <c r="B24" s="156">
        <v>100</v>
      </c>
      <c r="C24" s="156">
        <v>129</v>
      </c>
      <c r="D24" s="156">
        <v>115</v>
      </c>
      <c r="E24" s="161">
        <f t="shared" si="6"/>
        <v>344</v>
      </c>
      <c r="F24" s="157"/>
      <c r="G24" s="155" t="s">
        <v>427</v>
      </c>
      <c r="H24" s="156">
        <v>111</v>
      </c>
      <c r="I24" s="156">
        <v>130</v>
      </c>
      <c r="J24" s="156">
        <v>107</v>
      </c>
      <c r="K24" s="161">
        <f t="shared" si="7"/>
        <v>348</v>
      </c>
    </row>
    <row r="25" spans="1:11" ht="17.25" customHeight="1" x14ac:dyDescent="0.2">
      <c r="A25" s="155" t="s">
        <v>409</v>
      </c>
      <c r="B25" s="156">
        <v>118</v>
      </c>
      <c r="C25" s="156">
        <v>120</v>
      </c>
      <c r="D25" s="156">
        <v>149</v>
      </c>
      <c r="E25" s="161">
        <f t="shared" si="6"/>
        <v>387</v>
      </c>
      <c r="F25" s="157"/>
      <c r="G25" s="155" t="s">
        <v>426</v>
      </c>
      <c r="H25" s="156">
        <v>109</v>
      </c>
      <c r="I25" s="156">
        <v>138</v>
      </c>
      <c r="J25" s="156">
        <v>90</v>
      </c>
      <c r="K25" s="161">
        <f t="shared" si="7"/>
        <v>337</v>
      </c>
    </row>
    <row r="26" spans="1:11" ht="17.25" customHeight="1" x14ac:dyDescent="0.2">
      <c r="A26" s="155" t="s">
        <v>410</v>
      </c>
      <c r="B26" s="156">
        <v>115</v>
      </c>
      <c r="C26" s="156">
        <v>128</v>
      </c>
      <c r="D26" s="156">
        <v>133</v>
      </c>
      <c r="E26" s="161">
        <f t="shared" si="6"/>
        <v>376</v>
      </c>
      <c r="F26" s="157"/>
      <c r="G26" s="155" t="s">
        <v>451</v>
      </c>
      <c r="H26" s="156">
        <v>101</v>
      </c>
      <c r="I26" s="156">
        <v>137</v>
      </c>
      <c r="J26" s="156">
        <v>146</v>
      </c>
      <c r="K26" s="161">
        <f t="shared" si="7"/>
        <v>384</v>
      </c>
    </row>
    <row r="27" spans="1:11" ht="17.25" customHeight="1" x14ac:dyDescent="0.2">
      <c r="A27" s="155" t="s">
        <v>411</v>
      </c>
      <c r="B27" s="156">
        <v>101</v>
      </c>
      <c r="C27" s="156">
        <v>99</v>
      </c>
      <c r="D27" s="156">
        <v>151</v>
      </c>
      <c r="E27" s="161">
        <f t="shared" si="6"/>
        <v>351</v>
      </c>
      <c r="F27" s="157"/>
      <c r="G27" s="155" t="s">
        <v>459</v>
      </c>
      <c r="H27" s="156">
        <v>113</v>
      </c>
      <c r="I27" s="156">
        <v>115</v>
      </c>
      <c r="J27" s="156">
        <v>110</v>
      </c>
      <c r="K27" s="161">
        <f t="shared" si="7"/>
        <v>338</v>
      </c>
    </row>
    <row r="28" spans="1:11" ht="17.25" customHeight="1" x14ac:dyDescent="0.2">
      <c r="A28" s="159" t="s">
        <v>412</v>
      </c>
      <c r="B28" s="161">
        <f>SUM(B23:B27)</f>
        <v>530</v>
      </c>
      <c r="C28" s="161">
        <f>SUM(C23:C27)</f>
        <v>575</v>
      </c>
      <c r="D28" s="206">
        <f>SUM(D23:D27)</f>
        <v>652</v>
      </c>
      <c r="E28" s="206">
        <f t="shared" si="6"/>
        <v>1757</v>
      </c>
      <c r="F28" s="162"/>
      <c r="G28" s="159" t="s">
        <v>412</v>
      </c>
      <c r="H28" s="206">
        <f>SUM(H23:H27)</f>
        <v>557</v>
      </c>
      <c r="I28" s="206">
        <f>SUM(I23:I27)</f>
        <v>614</v>
      </c>
      <c r="J28" s="161">
        <f>SUM(J23:J27)</f>
        <v>567</v>
      </c>
      <c r="K28" s="161">
        <f t="shared" si="7"/>
        <v>1738</v>
      </c>
    </row>
    <row r="29" spans="1:11" s="308" customFormat="1" ht="17.25" customHeight="1" x14ac:dyDescent="0.4">
      <c r="A29" s="205" t="s">
        <v>199</v>
      </c>
      <c r="B29" s="203"/>
      <c r="C29" s="203"/>
      <c r="D29" s="203"/>
      <c r="E29" s="201"/>
      <c r="F29" s="202"/>
      <c r="G29" s="205" t="s">
        <v>198</v>
      </c>
      <c r="H29" s="203"/>
      <c r="I29" s="203"/>
      <c r="J29" s="203"/>
      <c r="K29" s="201"/>
    </row>
    <row r="30" spans="1:11" ht="17.25" customHeight="1" x14ac:dyDescent="0.2">
      <c r="A30" s="155" t="s">
        <v>440</v>
      </c>
      <c r="B30" s="156">
        <v>119</v>
      </c>
      <c r="C30" s="156">
        <v>96</v>
      </c>
      <c r="D30" s="156">
        <v>101</v>
      </c>
      <c r="E30" s="161">
        <f t="shared" ref="E30:E35" si="8">SUM(B30:D30)</f>
        <v>316</v>
      </c>
      <c r="F30" s="157"/>
      <c r="G30" s="155" t="s">
        <v>405</v>
      </c>
      <c r="H30" s="156">
        <v>116</v>
      </c>
      <c r="I30" s="156">
        <v>120</v>
      </c>
      <c r="J30" s="156">
        <v>107</v>
      </c>
      <c r="K30" s="161">
        <f t="shared" ref="K30:K35" si="9">SUM(H30:J30)</f>
        <v>343</v>
      </c>
    </row>
    <row r="31" spans="1:11" ht="17.25" customHeight="1" x14ac:dyDescent="0.2">
      <c r="A31" s="155" t="s">
        <v>438</v>
      </c>
      <c r="B31" s="156">
        <v>105</v>
      </c>
      <c r="C31" s="156">
        <v>121</v>
      </c>
      <c r="D31" s="156">
        <v>111</v>
      </c>
      <c r="E31" s="161">
        <f t="shared" si="8"/>
        <v>337</v>
      </c>
      <c r="F31" s="157"/>
      <c r="G31" s="155" t="s">
        <v>402</v>
      </c>
      <c r="H31" s="156">
        <v>126</v>
      </c>
      <c r="I31" s="156">
        <v>96</v>
      </c>
      <c r="J31" s="156">
        <v>108</v>
      </c>
      <c r="K31" s="161">
        <f t="shared" si="9"/>
        <v>330</v>
      </c>
    </row>
    <row r="32" spans="1:11" ht="17.25" customHeight="1" x14ac:dyDescent="0.2">
      <c r="A32" s="155" t="s">
        <v>560</v>
      </c>
      <c r="B32" s="156">
        <v>90</v>
      </c>
      <c r="C32" s="156">
        <v>132</v>
      </c>
      <c r="D32" s="156">
        <v>100</v>
      </c>
      <c r="E32" s="161">
        <f t="shared" si="8"/>
        <v>322</v>
      </c>
      <c r="F32" s="157"/>
      <c r="G32" s="155" t="s">
        <v>406</v>
      </c>
      <c r="H32" s="156">
        <v>102</v>
      </c>
      <c r="I32" s="156">
        <v>134</v>
      </c>
      <c r="J32" s="156">
        <v>107</v>
      </c>
      <c r="K32" s="161">
        <f t="shared" si="9"/>
        <v>343</v>
      </c>
    </row>
    <row r="33" spans="1:11" ht="17.25" customHeight="1" x14ac:dyDescent="0.2">
      <c r="A33" s="155" t="s">
        <v>439</v>
      </c>
      <c r="B33" s="156">
        <v>100</v>
      </c>
      <c r="C33" s="156">
        <v>126</v>
      </c>
      <c r="D33" s="156">
        <v>139</v>
      </c>
      <c r="E33" s="161">
        <f t="shared" si="8"/>
        <v>365</v>
      </c>
      <c r="F33" s="157"/>
      <c r="G33" s="155" t="s">
        <v>566</v>
      </c>
      <c r="H33" s="156">
        <v>103</v>
      </c>
      <c r="I33" s="156">
        <v>107</v>
      </c>
      <c r="J33" s="156">
        <v>109</v>
      </c>
      <c r="K33" s="161">
        <f t="shared" si="9"/>
        <v>319</v>
      </c>
    </row>
    <row r="34" spans="1:11" ht="17.25" customHeight="1" x14ac:dyDescent="0.2">
      <c r="A34" s="155" t="s">
        <v>442</v>
      </c>
      <c r="B34" s="156">
        <v>107</v>
      </c>
      <c r="C34" s="156">
        <v>148</v>
      </c>
      <c r="D34" s="156">
        <v>157</v>
      </c>
      <c r="E34" s="161">
        <f t="shared" si="8"/>
        <v>412</v>
      </c>
      <c r="F34" s="157"/>
      <c r="G34" s="155" t="s">
        <v>404</v>
      </c>
      <c r="H34" s="156">
        <v>106</v>
      </c>
      <c r="I34" s="156">
        <v>111</v>
      </c>
      <c r="J34" s="156">
        <v>115</v>
      </c>
      <c r="K34" s="161">
        <f t="shared" si="9"/>
        <v>332</v>
      </c>
    </row>
    <row r="35" spans="1:11" ht="17.25" customHeight="1" x14ac:dyDescent="0.2">
      <c r="A35" s="159" t="s">
        <v>378</v>
      </c>
      <c r="B35" s="161">
        <f>SUM(B30:B34)</f>
        <v>521</v>
      </c>
      <c r="C35" s="206">
        <f>SUM(C30:C34)</f>
        <v>623</v>
      </c>
      <c r="D35" s="206">
        <f>SUM(D30:D34)</f>
        <v>608</v>
      </c>
      <c r="E35" s="206">
        <f t="shared" si="8"/>
        <v>1752</v>
      </c>
      <c r="F35" s="162"/>
      <c r="G35" s="159" t="s">
        <v>379</v>
      </c>
      <c r="H35" s="206">
        <f>SUM(H30:H34)</f>
        <v>553</v>
      </c>
      <c r="I35" s="161">
        <f>SUM(I30:I34)</f>
        <v>568</v>
      </c>
      <c r="J35" s="161">
        <f>SUM(J30:J34)</f>
        <v>546</v>
      </c>
      <c r="K35" s="161">
        <f t="shared" si="9"/>
        <v>1667</v>
      </c>
    </row>
    <row r="36" spans="1:11" s="308" customFormat="1" ht="17.25" customHeight="1" x14ac:dyDescent="0.4">
      <c r="A36" s="205" t="s">
        <v>208</v>
      </c>
      <c r="B36" s="203"/>
      <c r="C36" s="203"/>
      <c r="D36" s="203"/>
      <c r="E36" s="201"/>
      <c r="F36" s="202"/>
      <c r="G36" s="205" t="s">
        <v>231</v>
      </c>
      <c r="H36" s="203"/>
      <c r="I36" s="203"/>
      <c r="J36" s="203"/>
      <c r="K36" s="201"/>
    </row>
    <row r="37" spans="1:11" ht="17.25" customHeight="1" x14ac:dyDescent="0.2">
      <c r="A37" s="155" t="s">
        <v>443</v>
      </c>
      <c r="B37" s="156">
        <v>127</v>
      </c>
      <c r="C37" s="156">
        <v>109</v>
      </c>
      <c r="D37" s="156">
        <v>140</v>
      </c>
      <c r="E37" s="161">
        <f t="shared" ref="E37:E42" si="10">SUM(B37:D37)</f>
        <v>376</v>
      </c>
      <c r="F37" s="157"/>
      <c r="G37" s="155" t="s">
        <v>444</v>
      </c>
      <c r="H37" s="156">
        <v>121</v>
      </c>
      <c r="I37" s="156">
        <v>90</v>
      </c>
      <c r="J37" s="156">
        <v>126</v>
      </c>
      <c r="K37" s="161">
        <f t="shared" ref="K37:K42" si="11">SUM(H37:J37)</f>
        <v>337</v>
      </c>
    </row>
    <row r="38" spans="1:11" ht="17.25" customHeight="1" x14ac:dyDescent="0.2">
      <c r="A38" s="155" t="s">
        <v>446</v>
      </c>
      <c r="B38" s="156">
        <v>133</v>
      </c>
      <c r="C38" s="156">
        <v>112</v>
      </c>
      <c r="D38" s="156">
        <v>108</v>
      </c>
      <c r="E38" s="161">
        <f t="shared" si="10"/>
        <v>353</v>
      </c>
      <c r="F38" s="157"/>
      <c r="G38" s="155" t="s">
        <v>562</v>
      </c>
      <c r="H38" s="156">
        <v>125</v>
      </c>
      <c r="I38" s="156">
        <v>125</v>
      </c>
      <c r="J38" s="156">
        <v>108</v>
      </c>
      <c r="K38" s="161">
        <f t="shared" si="11"/>
        <v>358</v>
      </c>
    </row>
    <row r="39" spans="1:11" ht="17.25" customHeight="1" x14ac:dyDescent="0.2">
      <c r="A39" s="155" t="s">
        <v>468</v>
      </c>
      <c r="B39" s="156">
        <v>119</v>
      </c>
      <c r="C39" s="156">
        <v>148</v>
      </c>
      <c r="D39" s="156">
        <v>109</v>
      </c>
      <c r="E39" s="161">
        <f t="shared" si="10"/>
        <v>376</v>
      </c>
      <c r="F39" s="157"/>
      <c r="G39" s="155" t="s">
        <v>394</v>
      </c>
      <c r="H39" s="156">
        <v>131</v>
      </c>
      <c r="I39" s="156">
        <v>125</v>
      </c>
      <c r="J39" s="156">
        <v>136</v>
      </c>
      <c r="K39" s="161">
        <f t="shared" si="11"/>
        <v>392</v>
      </c>
    </row>
    <row r="40" spans="1:11" ht="17.25" customHeight="1" x14ac:dyDescent="0.2">
      <c r="A40" s="155" t="s">
        <v>609</v>
      </c>
      <c r="B40" s="156">
        <v>143</v>
      </c>
      <c r="C40" s="156">
        <v>118</v>
      </c>
      <c r="D40" s="156">
        <v>157</v>
      </c>
      <c r="E40" s="161">
        <f t="shared" si="10"/>
        <v>418</v>
      </c>
      <c r="F40" s="157"/>
      <c r="G40" s="155" t="s">
        <v>391</v>
      </c>
      <c r="H40" s="156">
        <v>127</v>
      </c>
      <c r="I40" s="156">
        <v>136</v>
      </c>
      <c r="J40" s="156">
        <v>169</v>
      </c>
      <c r="K40" s="161">
        <f t="shared" si="11"/>
        <v>432</v>
      </c>
    </row>
    <row r="41" spans="1:11" ht="17.25" customHeight="1" x14ac:dyDescent="0.2">
      <c r="A41" s="155" t="s">
        <v>447</v>
      </c>
      <c r="B41" s="156">
        <v>128</v>
      </c>
      <c r="C41" s="156">
        <v>103</v>
      </c>
      <c r="D41" s="156">
        <v>111</v>
      </c>
      <c r="E41" s="161">
        <f t="shared" si="10"/>
        <v>342</v>
      </c>
      <c r="F41" s="157"/>
      <c r="G41" s="155" t="s">
        <v>390</v>
      </c>
      <c r="H41" s="156">
        <v>132</v>
      </c>
      <c r="I41" s="156">
        <v>121</v>
      </c>
      <c r="J41" s="156">
        <v>122</v>
      </c>
      <c r="K41" s="161">
        <f t="shared" si="11"/>
        <v>375</v>
      </c>
    </row>
    <row r="42" spans="1:11" ht="17.25" customHeight="1" x14ac:dyDescent="0.2">
      <c r="A42" s="159" t="s">
        <v>379</v>
      </c>
      <c r="B42" s="206">
        <f>SUM(B37:B41)</f>
        <v>650</v>
      </c>
      <c r="C42" s="161">
        <f>SUM(C37:C41)</f>
        <v>590</v>
      </c>
      <c r="D42" s="161">
        <f>SUM(D37:D41)</f>
        <v>625</v>
      </c>
      <c r="E42" s="161">
        <f t="shared" si="10"/>
        <v>1865</v>
      </c>
      <c r="F42" s="162"/>
      <c r="G42" s="159" t="s">
        <v>378</v>
      </c>
      <c r="H42" s="161">
        <f>SUM(H37:H41)</f>
        <v>636</v>
      </c>
      <c r="I42" s="206">
        <f>SUM(I37:I41)</f>
        <v>597</v>
      </c>
      <c r="J42" s="206">
        <f>SUM(J37:J41)</f>
        <v>661</v>
      </c>
      <c r="K42" s="206">
        <f t="shared" si="11"/>
        <v>1894</v>
      </c>
    </row>
    <row r="43" spans="1:11" s="308" customFormat="1" ht="17.25" customHeight="1" x14ac:dyDescent="0.4">
      <c r="A43" s="205" t="s">
        <v>202</v>
      </c>
      <c r="B43" s="203"/>
      <c r="C43" s="203"/>
      <c r="D43" s="203"/>
      <c r="E43" s="201"/>
      <c r="F43" s="202"/>
      <c r="G43" s="205" t="s">
        <v>204</v>
      </c>
      <c r="H43" s="203"/>
      <c r="I43" s="203"/>
      <c r="J43" s="203"/>
      <c r="K43" s="201"/>
    </row>
    <row r="44" spans="1:11" ht="17.25" customHeight="1" x14ac:dyDescent="0.2">
      <c r="A44" s="155" t="s">
        <v>373</v>
      </c>
      <c r="B44" s="156">
        <v>119</v>
      </c>
      <c r="C44" s="156">
        <v>135</v>
      </c>
      <c r="D44" s="156">
        <v>107</v>
      </c>
      <c r="E44" s="161">
        <f t="shared" ref="E44:E49" si="12">SUM(B44:D44)</f>
        <v>361</v>
      </c>
      <c r="F44" s="157"/>
      <c r="G44" s="155" t="s">
        <v>437</v>
      </c>
      <c r="H44" s="156">
        <v>131</v>
      </c>
      <c r="I44" s="156">
        <v>117</v>
      </c>
      <c r="J44" s="156">
        <v>108</v>
      </c>
      <c r="K44" s="161">
        <f>SUM(H44:J44)</f>
        <v>356</v>
      </c>
    </row>
    <row r="45" spans="1:11" ht="17.25" customHeight="1" x14ac:dyDescent="0.2">
      <c r="A45" s="155" t="s">
        <v>374</v>
      </c>
      <c r="B45" s="156">
        <v>131</v>
      </c>
      <c r="C45" s="156">
        <v>137</v>
      </c>
      <c r="D45" s="156">
        <v>113</v>
      </c>
      <c r="E45" s="161">
        <f t="shared" si="12"/>
        <v>381</v>
      </c>
      <c r="F45" s="157"/>
      <c r="G45" s="155" t="s">
        <v>435</v>
      </c>
      <c r="H45" s="156">
        <v>103</v>
      </c>
      <c r="I45" s="156">
        <v>110</v>
      </c>
      <c r="J45" s="156">
        <v>116</v>
      </c>
      <c r="K45" s="161">
        <f>SUM(H45:J45)</f>
        <v>329</v>
      </c>
    </row>
    <row r="46" spans="1:11" ht="17.25" customHeight="1" x14ac:dyDescent="0.2">
      <c r="A46" s="155" t="s">
        <v>375</v>
      </c>
      <c r="B46" s="156">
        <v>117</v>
      </c>
      <c r="C46" s="156">
        <v>143</v>
      </c>
      <c r="D46" s="156">
        <v>145</v>
      </c>
      <c r="E46" s="161">
        <f t="shared" si="12"/>
        <v>405</v>
      </c>
      <c r="F46" s="157"/>
      <c r="G46" s="155" t="s">
        <v>434</v>
      </c>
      <c r="H46" s="156">
        <v>140</v>
      </c>
      <c r="I46" s="156">
        <v>95</v>
      </c>
      <c r="J46" s="156">
        <v>111</v>
      </c>
      <c r="K46" s="161">
        <f>SUM(H46:J46)</f>
        <v>346</v>
      </c>
    </row>
    <row r="47" spans="1:11" ht="17.25" customHeight="1" x14ac:dyDescent="0.2">
      <c r="A47" s="155" t="s">
        <v>376</v>
      </c>
      <c r="B47" s="156">
        <v>132</v>
      </c>
      <c r="C47" s="156">
        <v>125</v>
      </c>
      <c r="D47" s="156">
        <v>140</v>
      </c>
      <c r="E47" s="161">
        <f t="shared" si="12"/>
        <v>397</v>
      </c>
      <c r="F47" s="157"/>
      <c r="G47" s="155" t="s">
        <v>433</v>
      </c>
      <c r="H47" s="156">
        <v>120</v>
      </c>
      <c r="I47" s="156">
        <v>116</v>
      </c>
      <c r="J47" s="156">
        <v>122</v>
      </c>
      <c r="K47" s="161">
        <f>SUM(H47:J47)</f>
        <v>358</v>
      </c>
    </row>
    <row r="48" spans="1:11" ht="17.25" customHeight="1" x14ac:dyDescent="0.2">
      <c r="A48" s="155" t="s">
        <v>377</v>
      </c>
      <c r="B48" s="156">
        <v>113</v>
      </c>
      <c r="C48" s="156">
        <v>108</v>
      </c>
      <c r="D48" s="156">
        <v>106</v>
      </c>
      <c r="E48" s="161">
        <f t="shared" si="12"/>
        <v>327</v>
      </c>
      <c r="F48" s="157"/>
      <c r="G48" s="155" t="s">
        <v>436</v>
      </c>
      <c r="H48" s="156">
        <v>115</v>
      </c>
      <c r="I48" s="156">
        <v>116</v>
      </c>
      <c r="J48" s="156">
        <v>116</v>
      </c>
      <c r="K48" s="161">
        <f>SUM(H48:J48)</f>
        <v>347</v>
      </c>
    </row>
    <row r="49" spans="1:11" ht="17.25" customHeight="1" x14ac:dyDescent="0.2">
      <c r="A49" s="159" t="s">
        <v>400</v>
      </c>
      <c r="B49" s="206">
        <f>SUM(B44:B48)</f>
        <v>612</v>
      </c>
      <c r="C49" s="206">
        <f>SUM(C44:C48)</f>
        <v>648</v>
      </c>
      <c r="D49" s="206">
        <f>SUM(D44:D48)</f>
        <v>611</v>
      </c>
      <c r="E49" s="206">
        <f t="shared" si="12"/>
        <v>1871</v>
      </c>
      <c r="F49" s="162"/>
      <c r="G49" s="159" t="s">
        <v>401</v>
      </c>
      <c r="H49" s="161">
        <f>SUM(H44:H48)</f>
        <v>609</v>
      </c>
      <c r="I49" s="161">
        <f>SUM(I44:I48)</f>
        <v>554</v>
      </c>
      <c r="J49" s="161">
        <f>SUM(J44:J48)</f>
        <v>573</v>
      </c>
      <c r="K49" s="161">
        <f>SUM(K44:K48)</f>
        <v>1736</v>
      </c>
    </row>
    <row r="50" spans="1:11" ht="19.5" x14ac:dyDescent="0.35">
      <c r="A50" s="437" t="s">
        <v>26</v>
      </c>
      <c r="B50" s="438"/>
      <c r="C50" s="438"/>
      <c r="D50" s="438"/>
      <c r="E50" s="439"/>
      <c r="F50" s="154"/>
      <c r="G50" s="400" t="s">
        <v>27</v>
      </c>
      <c r="H50" s="444" t="s">
        <v>28</v>
      </c>
      <c r="I50" s="444"/>
      <c r="J50" s="444"/>
      <c r="K50" s="445"/>
    </row>
    <row r="51" spans="1:11" ht="19.5" x14ac:dyDescent="0.35">
      <c r="A51" s="443">
        <v>41292</v>
      </c>
      <c r="B51" s="444"/>
      <c r="C51" s="444"/>
      <c r="D51" s="444"/>
      <c r="E51" s="445"/>
      <c r="F51" s="154"/>
      <c r="G51" s="401">
        <f>A51+7</f>
        <v>41299</v>
      </c>
      <c r="H51" s="444" t="s">
        <v>663</v>
      </c>
      <c r="I51" s="444"/>
      <c r="J51" s="444"/>
      <c r="K51" s="445"/>
    </row>
    <row r="52" spans="1:11" ht="19.5" x14ac:dyDescent="0.3">
      <c r="A52" s="431" t="s">
        <v>642</v>
      </c>
      <c r="B52" s="432"/>
      <c r="C52" s="432"/>
      <c r="D52" s="432"/>
      <c r="E52" s="433"/>
      <c r="G52" s="402" t="s">
        <v>649</v>
      </c>
      <c r="H52" s="432" t="s">
        <v>656</v>
      </c>
      <c r="I52" s="432"/>
      <c r="J52" s="432"/>
      <c r="K52" s="433"/>
    </row>
    <row r="53" spans="1:11" ht="19.5" x14ac:dyDescent="0.3">
      <c r="A53" s="431" t="s">
        <v>643</v>
      </c>
      <c r="B53" s="432"/>
      <c r="C53" s="432"/>
      <c r="D53" s="432"/>
      <c r="E53" s="433"/>
      <c r="G53" s="402" t="s">
        <v>650</v>
      </c>
      <c r="H53" s="432" t="s">
        <v>657</v>
      </c>
      <c r="I53" s="432"/>
      <c r="J53" s="432"/>
      <c r="K53" s="433"/>
    </row>
    <row r="54" spans="1:11" ht="19.5" x14ac:dyDescent="0.3">
      <c r="A54" s="431" t="s">
        <v>644</v>
      </c>
      <c r="B54" s="432"/>
      <c r="C54" s="432"/>
      <c r="D54" s="432"/>
      <c r="E54" s="433"/>
      <c r="G54" s="402" t="s">
        <v>651</v>
      </c>
      <c r="H54" s="432" t="s">
        <v>658</v>
      </c>
      <c r="I54" s="432"/>
      <c r="J54" s="432"/>
      <c r="K54" s="433"/>
    </row>
    <row r="55" spans="1:11" ht="19.5" x14ac:dyDescent="0.3">
      <c r="A55" s="431" t="s">
        <v>645</v>
      </c>
      <c r="B55" s="432"/>
      <c r="C55" s="432"/>
      <c r="D55" s="432"/>
      <c r="E55" s="433"/>
      <c r="G55" s="402" t="s">
        <v>652</v>
      </c>
      <c r="H55" s="432" t="s">
        <v>659</v>
      </c>
      <c r="I55" s="432"/>
      <c r="J55" s="432"/>
      <c r="K55" s="433"/>
    </row>
    <row r="56" spans="1:11" ht="19.5" x14ac:dyDescent="0.3">
      <c r="A56" s="431" t="s">
        <v>646</v>
      </c>
      <c r="B56" s="432"/>
      <c r="C56" s="432"/>
      <c r="D56" s="432"/>
      <c r="E56" s="433"/>
      <c r="G56" s="402" t="s">
        <v>653</v>
      </c>
      <c r="H56" s="432" t="s">
        <v>660</v>
      </c>
      <c r="I56" s="432"/>
      <c r="J56" s="432"/>
      <c r="K56" s="433"/>
    </row>
    <row r="57" spans="1:11" ht="19.5" x14ac:dyDescent="0.3">
      <c r="A57" s="431" t="s">
        <v>647</v>
      </c>
      <c r="B57" s="432"/>
      <c r="C57" s="432"/>
      <c r="D57" s="432"/>
      <c r="E57" s="433"/>
      <c r="G57" s="402" t="s">
        <v>654</v>
      </c>
      <c r="H57" s="432" t="s">
        <v>661</v>
      </c>
      <c r="I57" s="432"/>
      <c r="J57" s="432"/>
      <c r="K57" s="433"/>
    </row>
    <row r="58" spans="1:11" ht="19.5" x14ac:dyDescent="0.3">
      <c r="A58" s="434" t="s">
        <v>648</v>
      </c>
      <c r="B58" s="435"/>
      <c r="C58" s="435"/>
      <c r="D58" s="435"/>
      <c r="E58" s="436"/>
      <c r="G58" s="403" t="s">
        <v>655</v>
      </c>
      <c r="H58" s="435" t="s">
        <v>662</v>
      </c>
      <c r="I58" s="435"/>
      <c r="J58" s="435"/>
      <c r="K58" s="436"/>
    </row>
  </sheetData>
  <mergeCells count="18">
    <mergeCell ref="A58:E58"/>
    <mergeCell ref="A53:E53"/>
    <mergeCell ref="A54:E54"/>
    <mergeCell ref="H56:K56"/>
    <mergeCell ref="H57:K57"/>
    <mergeCell ref="A55:E55"/>
    <mergeCell ref="H53:K53"/>
    <mergeCell ref="H54:K54"/>
    <mergeCell ref="H55:K55"/>
    <mergeCell ref="H58:K58"/>
    <mergeCell ref="A50:E50"/>
    <mergeCell ref="H52:K52"/>
    <mergeCell ref="H50:K50"/>
    <mergeCell ref="H51:K51"/>
    <mergeCell ref="A56:E56"/>
    <mergeCell ref="A57:E57"/>
    <mergeCell ref="A51:E51"/>
    <mergeCell ref="A52:E52"/>
  </mergeCells>
  <printOptions horizontalCentered="1"/>
  <pageMargins left="0.7" right="0.7" top="0.75" bottom="0.75" header="0.3" footer="0.3"/>
  <pageSetup scale="69" orientation="portrait" r:id="rId1"/>
  <headerFooter>
    <oddHeader>&amp;C&amp;"Calibri,Bold"&amp;16Men's Friday Pro League&amp;"Arial,Regular"&amp;10
&amp;"Calibri,Regular"&amp;12January 11, 2013</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8" workbookViewId="0">
      <selection activeCell="G52" sqref="G52:G59"/>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3.28515625" style="151" customWidth="1"/>
    <col min="8" max="10" width="7.5703125" style="152" customWidth="1"/>
    <col min="11" max="11" width="7.5703125" style="153" customWidth="1"/>
    <col min="12" max="16384" width="9.140625" style="158"/>
  </cols>
  <sheetData>
    <row r="1" spans="1:11" s="308" customFormat="1" ht="17.25" customHeight="1" x14ac:dyDescent="0.4">
      <c r="A1" s="199" t="s">
        <v>204</v>
      </c>
      <c r="B1" s="200"/>
      <c r="C1" s="200"/>
      <c r="D1" s="200"/>
      <c r="E1" s="201"/>
      <c r="F1" s="202"/>
      <c r="G1" s="199" t="s">
        <v>208</v>
      </c>
      <c r="H1" s="203"/>
      <c r="I1" s="203"/>
      <c r="J1" s="203"/>
      <c r="K1" s="201"/>
    </row>
    <row r="2" spans="1:11" ht="17.25" customHeight="1" x14ac:dyDescent="0.2">
      <c r="A2" s="155" t="s">
        <v>433</v>
      </c>
      <c r="B2" s="156">
        <v>95</v>
      </c>
      <c r="C2" s="156">
        <v>118</v>
      </c>
      <c r="D2" s="156">
        <v>99</v>
      </c>
      <c r="E2" s="164">
        <f t="shared" ref="E2:E7" si="0">SUM(B2:D2)</f>
        <v>312</v>
      </c>
      <c r="F2" s="157"/>
      <c r="G2" s="155" t="s">
        <v>443</v>
      </c>
      <c r="H2" s="156">
        <v>128</v>
      </c>
      <c r="I2" s="156">
        <v>105</v>
      </c>
      <c r="J2" s="156">
        <v>112</v>
      </c>
      <c r="K2" s="161">
        <f t="shared" ref="K2:K7" si="1">SUM(H2:J2)</f>
        <v>345</v>
      </c>
    </row>
    <row r="3" spans="1:11" ht="17.25" customHeight="1" x14ac:dyDescent="0.2">
      <c r="A3" s="155" t="s">
        <v>639</v>
      </c>
      <c r="B3" s="156">
        <v>138</v>
      </c>
      <c r="C3" s="156">
        <v>121</v>
      </c>
      <c r="D3" s="156">
        <v>115</v>
      </c>
      <c r="E3" s="164">
        <f t="shared" si="0"/>
        <v>374</v>
      </c>
      <c r="F3" s="157"/>
      <c r="G3" s="155" t="s">
        <v>446</v>
      </c>
      <c r="H3" s="156">
        <v>116</v>
      </c>
      <c r="I3" s="156">
        <v>113</v>
      </c>
      <c r="J3" s="156">
        <v>81</v>
      </c>
      <c r="K3" s="161">
        <f t="shared" si="1"/>
        <v>310</v>
      </c>
    </row>
    <row r="4" spans="1:11" ht="17.25" customHeight="1" x14ac:dyDescent="0.2">
      <c r="A4" s="155" t="s">
        <v>434</v>
      </c>
      <c r="B4" s="156">
        <v>131</v>
      </c>
      <c r="C4" s="156">
        <v>115</v>
      </c>
      <c r="D4" s="156">
        <v>91</v>
      </c>
      <c r="E4" s="164">
        <f t="shared" si="0"/>
        <v>337</v>
      </c>
      <c r="F4" s="157"/>
      <c r="G4" s="155" t="s">
        <v>468</v>
      </c>
      <c r="H4" s="156">
        <v>120</v>
      </c>
      <c r="I4" s="156">
        <v>104</v>
      </c>
      <c r="J4" s="156">
        <v>89</v>
      </c>
      <c r="K4" s="161">
        <f t="shared" si="1"/>
        <v>313</v>
      </c>
    </row>
    <row r="5" spans="1:11" ht="17.25" customHeight="1" x14ac:dyDescent="0.2">
      <c r="A5" s="155" t="s">
        <v>436</v>
      </c>
      <c r="B5" s="156">
        <v>111</v>
      </c>
      <c r="C5" s="156">
        <v>137</v>
      </c>
      <c r="D5" s="156">
        <v>102</v>
      </c>
      <c r="E5" s="164">
        <f t="shared" si="0"/>
        <v>350</v>
      </c>
      <c r="F5" s="157"/>
      <c r="G5" s="155" t="s">
        <v>609</v>
      </c>
      <c r="H5" s="156">
        <v>95</v>
      </c>
      <c r="I5" s="156">
        <v>109</v>
      </c>
      <c r="J5" s="156">
        <v>103</v>
      </c>
      <c r="K5" s="161">
        <f t="shared" si="1"/>
        <v>307</v>
      </c>
    </row>
    <row r="6" spans="1:11" ht="17.25" customHeight="1" x14ac:dyDescent="0.2">
      <c r="A6" s="155" t="s">
        <v>437</v>
      </c>
      <c r="B6" s="156">
        <v>133</v>
      </c>
      <c r="C6" s="156">
        <v>139</v>
      </c>
      <c r="D6" s="156">
        <v>124</v>
      </c>
      <c r="E6" s="164">
        <f t="shared" si="0"/>
        <v>396</v>
      </c>
      <c r="F6" s="157"/>
      <c r="G6" s="155" t="s">
        <v>447</v>
      </c>
      <c r="H6" s="156">
        <v>154</v>
      </c>
      <c r="I6" s="156">
        <v>85</v>
      </c>
      <c r="J6" s="156">
        <v>111</v>
      </c>
      <c r="K6" s="161">
        <f t="shared" si="1"/>
        <v>350</v>
      </c>
    </row>
    <row r="7" spans="1:11" ht="17.25" customHeight="1" x14ac:dyDescent="0.2">
      <c r="A7" s="159" t="s">
        <v>378</v>
      </c>
      <c r="B7" s="160">
        <f>SUM(B2:B6)</f>
        <v>608</v>
      </c>
      <c r="C7" s="207">
        <f>SUM(C2:C6)</f>
        <v>630</v>
      </c>
      <c r="D7" s="207">
        <f>SUM(D2:D6)</f>
        <v>531</v>
      </c>
      <c r="E7" s="206">
        <f t="shared" si="0"/>
        <v>1769</v>
      </c>
      <c r="F7" s="162"/>
      <c r="G7" s="159" t="s">
        <v>379</v>
      </c>
      <c r="H7" s="206">
        <f>SUM(H2:H6)</f>
        <v>613</v>
      </c>
      <c r="I7" s="161">
        <f>SUM(I2:I6)</f>
        <v>516</v>
      </c>
      <c r="J7" s="161">
        <f>SUM(J2:J6)</f>
        <v>496</v>
      </c>
      <c r="K7" s="161">
        <f t="shared" si="1"/>
        <v>1625</v>
      </c>
    </row>
    <row r="8" spans="1:11" s="308" customFormat="1" ht="17.25" customHeight="1" x14ac:dyDescent="0.4">
      <c r="A8" s="199" t="s">
        <v>206</v>
      </c>
      <c r="B8" s="200"/>
      <c r="C8" s="200"/>
      <c r="D8" s="200"/>
      <c r="E8" s="201"/>
      <c r="F8" s="202"/>
      <c r="G8" s="199" t="s">
        <v>207</v>
      </c>
      <c r="H8" s="203"/>
      <c r="I8" s="203"/>
      <c r="J8" s="203"/>
      <c r="K8" s="201"/>
    </row>
    <row r="9" spans="1:11" ht="17.25" customHeight="1" x14ac:dyDescent="0.2">
      <c r="A9" s="155" t="s">
        <v>428</v>
      </c>
      <c r="B9" s="156">
        <v>118</v>
      </c>
      <c r="C9" s="156">
        <v>108</v>
      </c>
      <c r="D9" s="156">
        <v>95</v>
      </c>
      <c r="E9" s="164">
        <f t="shared" ref="E9:E14" si="2">SUM(B9:D9)</f>
        <v>321</v>
      </c>
      <c r="F9" s="157"/>
      <c r="G9" s="155" t="s">
        <v>414</v>
      </c>
      <c r="H9" s="156">
        <v>78</v>
      </c>
      <c r="I9" s="156">
        <v>90</v>
      </c>
      <c r="J9" s="156">
        <v>76</v>
      </c>
      <c r="K9" s="161">
        <f t="shared" ref="K9:K14" si="3">SUM(H9:J9)</f>
        <v>244</v>
      </c>
    </row>
    <row r="10" spans="1:11" ht="17.25" customHeight="1" x14ac:dyDescent="0.2">
      <c r="A10" s="155" t="s">
        <v>431</v>
      </c>
      <c r="B10" s="156">
        <v>141</v>
      </c>
      <c r="C10" s="156">
        <v>110</v>
      </c>
      <c r="D10" s="156">
        <v>122</v>
      </c>
      <c r="E10" s="164">
        <f t="shared" si="2"/>
        <v>373</v>
      </c>
      <c r="F10" s="157"/>
      <c r="G10" s="155" t="s">
        <v>416</v>
      </c>
      <c r="H10" s="156">
        <v>101</v>
      </c>
      <c r="I10" s="156">
        <v>117</v>
      </c>
      <c r="J10" s="156">
        <v>127</v>
      </c>
      <c r="K10" s="161">
        <f t="shared" si="3"/>
        <v>345</v>
      </c>
    </row>
    <row r="11" spans="1:11" ht="17.25" customHeight="1" x14ac:dyDescent="0.2">
      <c r="A11" s="155" t="s">
        <v>430</v>
      </c>
      <c r="B11" s="156">
        <v>117</v>
      </c>
      <c r="C11" s="156">
        <v>111</v>
      </c>
      <c r="D11" s="156">
        <v>118</v>
      </c>
      <c r="E11" s="164">
        <f t="shared" si="2"/>
        <v>346</v>
      </c>
      <c r="F11" s="157"/>
      <c r="G11" s="155" t="s">
        <v>415</v>
      </c>
      <c r="H11" s="156">
        <v>109</v>
      </c>
      <c r="I11" s="156">
        <v>110</v>
      </c>
      <c r="J11" s="156">
        <v>106</v>
      </c>
      <c r="K11" s="161">
        <f t="shared" si="3"/>
        <v>325</v>
      </c>
    </row>
    <row r="12" spans="1:11" ht="17.25" customHeight="1" x14ac:dyDescent="0.2">
      <c r="A12" s="155" t="s">
        <v>453</v>
      </c>
      <c r="B12" s="156">
        <v>126</v>
      </c>
      <c r="C12" s="156">
        <v>124</v>
      </c>
      <c r="D12" s="156">
        <v>123</v>
      </c>
      <c r="E12" s="164">
        <f t="shared" si="2"/>
        <v>373</v>
      </c>
      <c r="F12" s="157"/>
      <c r="G12" s="155" t="s">
        <v>413</v>
      </c>
      <c r="H12" s="156">
        <v>96</v>
      </c>
      <c r="I12" s="156">
        <v>140</v>
      </c>
      <c r="J12" s="156">
        <v>110</v>
      </c>
      <c r="K12" s="161">
        <f t="shared" si="3"/>
        <v>346</v>
      </c>
    </row>
    <row r="13" spans="1:11" ht="17.25" customHeight="1" x14ac:dyDescent="0.2">
      <c r="A13" s="155" t="s">
        <v>432</v>
      </c>
      <c r="B13" s="156">
        <v>135</v>
      </c>
      <c r="C13" s="156">
        <v>142</v>
      </c>
      <c r="D13" s="156">
        <v>126</v>
      </c>
      <c r="E13" s="164">
        <f t="shared" si="2"/>
        <v>403</v>
      </c>
      <c r="F13" s="157"/>
      <c r="G13" s="155" t="s">
        <v>450</v>
      </c>
      <c r="H13" s="156">
        <v>137</v>
      </c>
      <c r="I13" s="156">
        <v>95</v>
      </c>
      <c r="J13" s="156">
        <v>119</v>
      </c>
      <c r="K13" s="161">
        <f t="shared" si="3"/>
        <v>351</v>
      </c>
    </row>
    <row r="14" spans="1:11" ht="17.25" customHeight="1" x14ac:dyDescent="0.2">
      <c r="A14" s="159" t="s">
        <v>400</v>
      </c>
      <c r="B14" s="207">
        <f>SUM(B9:B13)</f>
        <v>637</v>
      </c>
      <c r="C14" s="207">
        <f>SUM(C9:C13)</f>
        <v>595</v>
      </c>
      <c r="D14" s="207">
        <f>SUM(D9:D13)</f>
        <v>584</v>
      </c>
      <c r="E14" s="206">
        <f t="shared" si="2"/>
        <v>1816</v>
      </c>
      <c r="F14" s="162"/>
      <c r="G14" s="159" t="s">
        <v>401</v>
      </c>
      <c r="H14" s="161">
        <f>SUM(H9:H13)</f>
        <v>521</v>
      </c>
      <c r="I14" s="161">
        <f>SUM(I9:I13)</f>
        <v>552</v>
      </c>
      <c r="J14" s="161">
        <f>SUM(J9:J13)</f>
        <v>538</v>
      </c>
      <c r="K14" s="161">
        <f t="shared" si="3"/>
        <v>1611</v>
      </c>
    </row>
    <row r="15" spans="1:11" s="308" customFormat="1" ht="17.25" customHeight="1" x14ac:dyDescent="0.4">
      <c r="A15" s="199" t="s">
        <v>200</v>
      </c>
      <c r="B15" s="200"/>
      <c r="C15" s="200"/>
      <c r="D15" s="200"/>
      <c r="E15" s="201"/>
      <c r="F15" s="202"/>
      <c r="G15" s="199" t="s">
        <v>198</v>
      </c>
      <c r="H15" s="203"/>
      <c r="I15" s="203"/>
      <c r="J15" s="203"/>
      <c r="K15" s="201"/>
    </row>
    <row r="16" spans="1:11" ht="17.25" customHeight="1" x14ac:dyDescent="0.2">
      <c r="A16" s="155" t="s">
        <v>407</v>
      </c>
      <c r="B16" s="156">
        <v>114</v>
      </c>
      <c r="C16" s="156">
        <v>118</v>
      </c>
      <c r="D16" s="156">
        <v>125</v>
      </c>
      <c r="E16" s="164">
        <f t="shared" ref="E16:E21" si="4">SUM(B16:D16)</f>
        <v>357</v>
      </c>
      <c r="F16" s="157"/>
      <c r="G16" s="155" t="s">
        <v>566</v>
      </c>
      <c r="H16" s="156">
        <v>128</v>
      </c>
      <c r="I16" s="156">
        <v>115</v>
      </c>
      <c r="J16" s="156">
        <v>155</v>
      </c>
      <c r="K16" s="161">
        <f t="shared" ref="K16:K21" si="5">SUM(H16:J16)</f>
        <v>398</v>
      </c>
    </row>
    <row r="17" spans="1:11" ht="17.25" customHeight="1" x14ac:dyDescent="0.2">
      <c r="A17" s="155" t="s">
        <v>408</v>
      </c>
      <c r="B17" s="156">
        <v>123</v>
      </c>
      <c r="C17" s="156">
        <v>131</v>
      </c>
      <c r="D17" s="156">
        <v>105</v>
      </c>
      <c r="E17" s="164">
        <f t="shared" si="4"/>
        <v>359</v>
      </c>
      <c r="F17" s="157"/>
      <c r="G17" s="155" t="s">
        <v>402</v>
      </c>
      <c r="H17" s="156">
        <v>93</v>
      </c>
      <c r="I17" s="156">
        <v>106</v>
      </c>
      <c r="J17" s="156">
        <v>119</v>
      </c>
      <c r="K17" s="161">
        <f t="shared" si="5"/>
        <v>318</v>
      </c>
    </row>
    <row r="18" spans="1:11" ht="17.25" customHeight="1" x14ac:dyDescent="0.2">
      <c r="A18" s="155" t="s">
        <v>409</v>
      </c>
      <c r="B18" s="156">
        <v>125</v>
      </c>
      <c r="C18" s="156">
        <v>118</v>
      </c>
      <c r="D18" s="156">
        <v>128</v>
      </c>
      <c r="E18" s="164">
        <f t="shared" si="4"/>
        <v>371</v>
      </c>
      <c r="F18" s="157"/>
      <c r="G18" s="155" t="s">
        <v>404</v>
      </c>
      <c r="H18" s="156">
        <v>110</v>
      </c>
      <c r="I18" s="156">
        <v>117</v>
      </c>
      <c r="J18" s="156">
        <v>110</v>
      </c>
      <c r="K18" s="161">
        <f t="shared" si="5"/>
        <v>337</v>
      </c>
    </row>
    <row r="19" spans="1:11" ht="17.25" customHeight="1" x14ac:dyDescent="0.2">
      <c r="A19" s="155" t="s">
        <v>410</v>
      </c>
      <c r="B19" s="156">
        <v>115</v>
      </c>
      <c r="C19" s="156">
        <v>97</v>
      </c>
      <c r="D19" s="156">
        <v>110</v>
      </c>
      <c r="E19" s="164">
        <f t="shared" si="4"/>
        <v>322</v>
      </c>
      <c r="F19" s="157"/>
      <c r="G19" s="155" t="s">
        <v>406</v>
      </c>
      <c r="H19" s="156">
        <v>110</v>
      </c>
      <c r="I19" s="156">
        <v>120</v>
      </c>
      <c r="J19" s="156">
        <v>87</v>
      </c>
      <c r="K19" s="161">
        <f t="shared" si="5"/>
        <v>317</v>
      </c>
    </row>
    <row r="20" spans="1:11" ht="17.25" customHeight="1" x14ac:dyDescent="0.2">
      <c r="A20" s="155" t="s">
        <v>411</v>
      </c>
      <c r="B20" s="156">
        <v>96</v>
      </c>
      <c r="C20" s="156">
        <v>124</v>
      </c>
      <c r="D20" s="156">
        <v>94</v>
      </c>
      <c r="E20" s="164">
        <f t="shared" si="4"/>
        <v>314</v>
      </c>
      <c r="F20" s="157"/>
      <c r="G20" s="155" t="s">
        <v>405</v>
      </c>
      <c r="H20" s="156">
        <v>113</v>
      </c>
      <c r="I20" s="156">
        <v>119</v>
      </c>
      <c r="J20" s="156">
        <v>98</v>
      </c>
      <c r="K20" s="161">
        <f t="shared" si="5"/>
        <v>330</v>
      </c>
    </row>
    <row r="21" spans="1:11" ht="17.25" customHeight="1" x14ac:dyDescent="0.2">
      <c r="A21" s="159" t="s">
        <v>378</v>
      </c>
      <c r="B21" s="207">
        <f>SUM(B16:B20)</f>
        <v>573</v>
      </c>
      <c r="C21" s="207">
        <f>SUM(C16:C20)</f>
        <v>588</v>
      </c>
      <c r="D21" s="160">
        <f>SUM(D16:D20)</f>
        <v>562</v>
      </c>
      <c r="E21" s="206">
        <f t="shared" si="4"/>
        <v>1723</v>
      </c>
      <c r="F21" s="162"/>
      <c r="G21" s="159" t="s">
        <v>379</v>
      </c>
      <c r="H21" s="161">
        <f>SUM(H16:H20)</f>
        <v>554</v>
      </c>
      <c r="I21" s="161">
        <f>SUM(I16:I20)</f>
        <v>577</v>
      </c>
      <c r="J21" s="206">
        <f>SUM(J16:J20)</f>
        <v>569</v>
      </c>
      <c r="K21" s="161">
        <f t="shared" si="5"/>
        <v>1700</v>
      </c>
    </row>
    <row r="22" spans="1:11" s="308" customFormat="1" ht="17.25" customHeight="1" x14ac:dyDescent="0.4">
      <c r="A22" s="205" t="s">
        <v>209</v>
      </c>
      <c r="B22" s="203"/>
      <c r="C22" s="203"/>
      <c r="D22" s="203"/>
      <c r="E22" s="201"/>
      <c r="F22" s="202"/>
      <c r="G22" s="205" t="s">
        <v>202</v>
      </c>
      <c r="H22" s="203"/>
      <c r="I22" s="203"/>
      <c r="J22" s="203"/>
      <c r="K22" s="201"/>
    </row>
    <row r="23" spans="1:11" ht="17.25" customHeight="1" x14ac:dyDescent="0.2">
      <c r="A23" s="155" t="s">
        <v>385</v>
      </c>
      <c r="B23" s="156">
        <v>127</v>
      </c>
      <c r="C23" s="156">
        <v>134</v>
      </c>
      <c r="D23" s="156">
        <v>120</v>
      </c>
      <c r="E23" s="161">
        <f t="shared" ref="E23:E28" si="6">SUM(B23:D23)</f>
        <v>381</v>
      </c>
      <c r="F23" s="157"/>
      <c r="G23" s="155" t="s">
        <v>373</v>
      </c>
      <c r="H23" s="156">
        <v>113</v>
      </c>
      <c r="I23" s="156">
        <v>127</v>
      </c>
      <c r="J23" s="156">
        <v>123</v>
      </c>
      <c r="K23" s="161">
        <f t="shared" ref="K23:K28" si="7">SUM(H23:J23)</f>
        <v>363</v>
      </c>
    </row>
    <row r="24" spans="1:11" ht="17.25" customHeight="1" x14ac:dyDescent="0.2">
      <c r="A24" s="155" t="s">
        <v>386</v>
      </c>
      <c r="B24" s="156">
        <v>101</v>
      </c>
      <c r="C24" s="156">
        <v>124</v>
      </c>
      <c r="D24" s="156">
        <v>129</v>
      </c>
      <c r="E24" s="161">
        <f t="shared" si="6"/>
        <v>354</v>
      </c>
      <c r="F24" s="157"/>
      <c r="G24" s="155" t="s">
        <v>374</v>
      </c>
      <c r="H24" s="156">
        <v>114</v>
      </c>
      <c r="I24" s="156">
        <v>117</v>
      </c>
      <c r="J24" s="156">
        <v>120</v>
      </c>
      <c r="K24" s="161">
        <f t="shared" si="7"/>
        <v>351</v>
      </c>
    </row>
    <row r="25" spans="1:11" ht="17.25" customHeight="1" x14ac:dyDescent="0.2">
      <c r="A25" s="155" t="s">
        <v>387</v>
      </c>
      <c r="B25" s="156">
        <v>161</v>
      </c>
      <c r="C25" s="156">
        <v>129</v>
      </c>
      <c r="D25" s="156">
        <v>133</v>
      </c>
      <c r="E25" s="161">
        <f t="shared" si="6"/>
        <v>423</v>
      </c>
      <c r="F25" s="157"/>
      <c r="G25" s="155" t="s">
        <v>375</v>
      </c>
      <c r="H25" s="156">
        <v>142</v>
      </c>
      <c r="I25" s="156">
        <v>116</v>
      </c>
      <c r="J25" s="156">
        <v>137</v>
      </c>
      <c r="K25" s="161">
        <f t="shared" si="7"/>
        <v>395</v>
      </c>
    </row>
    <row r="26" spans="1:11" ht="17.25" customHeight="1" x14ac:dyDescent="0.2">
      <c r="A26" s="155" t="s">
        <v>389</v>
      </c>
      <c r="B26" s="156">
        <v>122</v>
      </c>
      <c r="C26" s="156">
        <v>115</v>
      </c>
      <c r="D26" s="156">
        <v>137</v>
      </c>
      <c r="E26" s="161">
        <f t="shared" si="6"/>
        <v>374</v>
      </c>
      <c r="F26" s="157"/>
      <c r="G26" s="155" t="s">
        <v>376</v>
      </c>
      <c r="H26" s="156">
        <v>129</v>
      </c>
      <c r="I26" s="156">
        <v>158</v>
      </c>
      <c r="J26" s="156">
        <v>140</v>
      </c>
      <c r="K26" s="161">
        <f t="shared" si="7"/>
        <v>427</v>
      </c>
    </row>
    <row r="27" spans="1:11" ht="17.25" customHeight="1" x14ac:dyDescent="0.2">
      <c r="A27" s="155" t="s">
        <v>388</v>
      </c>
      <c r="B27" s="156">
        <v>129</v>
      </c>
      <c r="C27" s="156">
        <v>103</v>
      </c>
      <c r="D27" s="156">
        <v>141</v>
      </c>
      <c r="E27" s="161">
        <f t="shared" si="6"/>
        <v>373</v>
      </c>
      <c r="F27" s="157"/>
      <c r="G27" s="155" t="s">
        <v>377</v>
      </c>
      <c r="H27" s="156">
        <v>128</v>
      </c>
      <c r="I27" s="156">
        <v>127</v>
      </c>
      <c r="J27" s="156">
        <v>129</v>
      </c>
      <c r="K27" s="161">
        <f t="shared" si="7"/>
        <v>384</v>
      </c>
    </row>
    <row r="28" spans="1:11" ht="17.25" customHeight="1" x14ac:dyDescent="0.2">
      <c r="A28" s="159" t="s">
        <v>412</v>
      </c>
      <c r="B28" s="206">
        <f>SUM(B23:B27)</f>
        <v>640</v>
      </c>
      <c r="C28" s="161">
        <f>SUM(C23:C27)</f>
        <v>605</v>
      </c>
      <c r="D28" s="206">
        <f>SUM(D23:D27)</f>
        <v>660</v>
      </c>
      <c r="E28" s="161">
        <f t="shared" si="6"/>
        <v>1905</v>
      </c>
      <c r="F28" s="162"/>
      <c r="G28" s="159" t="s">
        <v>412</v>
      </c>
      <c r="H28" s="161">
        <f>SUM(H23:H27)</f>
        <v>626</v>
      </c>
      <c r="I28" s="206">
        <f>SUM(I23:I27)</f>
        <v>645</v>
      </c>
      <c r="J28" s="161">
        <f>SUM(J23:J27)</f>
        <v>649</v>
      </c>
      <c r="K28" s="206">
        <f t="shared" si="7"/>
        <v>1920</v>
      </c>
    </row>
    <row r="29" spans="1:11" s="308" customFormat="1" ht="17.25" customHeight="1" x14ac:dyDescent="0.4">
      <c r="A29" s="205" t="s">
        <v>672</v>
      </c>
      <c r="B29" s="203"/>
      <c r="C29" s="203"/>
      <c r="D29" s="203"/>
      <c r="E29" s="201"/>
      <c r="F29" s="202"/>
      <c r="G29" s="205" t="s">
        <v>201</v>
      </c>
      <c r="H29" s="203"/>
      <c r="I29" s="203"/>
      <c r="J29" s="203"/>
      <c r="K29" s="201"/>
    </row>
    <row r="30" spans="1:11" ht="17.25" customHeight="1" x14ac:dyDescent="0.2">
      <c r="A30" s="155" t="s">
        <v>423</v>
      </c>
      <c r="B30" s="156">
        <v>101</v>
      </c>
      <c r="C30" s="156">
        <v>121</v>
      </c>
      <c r="D30" s="156">
        <v>119</v>
      </c>
      <c r="E30" s="161">
        <f t="shared" ref="E30:E35" si="8">SUM(B30:D30)</f>
        <v>341</v>
      </c>
      <c r="F30" s="157"/>
      <c r="G30" s="155" t="s">
        <v>395</v>
      </c>
      <c r="H30" s="156">
        <v>98</v>
      </c>
      <c r="I30" s="156">
        <v>129</v>
      </c>
      <c r="J30" s="156">
        <v>121</v>
      </c>
      <c r="K30" s="161">
        <f t="shared" ref="K30:K35" si="9">SUM(H30:J30)</f>
        <v>348</v>
      </c>
    </row>
    <row r="31" spans="1:11" ht="17.25" customHeight="1" x14ac:dyDescent="0.2">
      <c r="A31" s="155" t="s">
        <v>459</v>
      </c>
      <c r="B31" s="156">
        <v>111</v>
      </c>
      <c r="C31" s="156">
        <v>157</v>
      </c>
      <c r="D31" s="156">
        <v>119</v>
      </c>
      <c r="E31" s="161">
        <f t="shared" si="8"/>
        <v>387</v>
      </c>
      <c r="F31" s="157"/>
      <c r="G31" s="155" t="s">
        <v>398</v>
      </c>
      <c r="H31" s="156">
        <v>117</v>
      </c>
      <c r="I31" s="156">
        <v>155</v>
      </c>
      <c r="J31" s="156">
        <v>104</v>
      </c>
      <c r="K31" s="161">
        <f t="shared" si="9"/>
        <v>376</v>
      </c>
    </row>
    <row r="32" spans="1:11" ht="17.25" customHeight="1" x14ac:dyDescent="0.2">
      <c r="A32" s="155" t="s">
        <v>427</v>
      </c>
      <c r="B32" s="156">
        <v>116</v>
      </c>
      <c r="C32" s="156">
        <v>119</v>
      </c>
      <c r="D32" s="156">
        <v>125</v>
      </c>
      <c r="E32" s="161">
        <f t="shared" si="8"/>
        <v>360</v>
      </c>
      <c r="F32" s="157"/>
      <c r="G32" s="155" t="s">
        <v>396</v>
      </c>
      <c r="H32" s="156">
        <v>112</v>
      </c>
      <c r="I32" s="156">
        <v>120</v>
      </c>
      <c r="J32" s="156">
        <v>120</v>
      </c>
      <c r="K32" s="161">
        <f t="shared" si="9"/>
        <v>352</v>
      </c>
    </row>
    <row r="33" spans="1:11" ht="17.25" customHeight="1" x14ac:dyDescent="0.2">
      <c r="A33" s="155" t="s">
        <v>426</v>
      </c>
      <c r="B33" s="156">
        <v>145</v>
      </c>
      <c r="C33" s="156">
        <v>120</v>
      </c>
      <c r="D33" s="156">
        <v>112</v>
      </c>
      <c r="E33" s="161">
        <f t="shared" si="8"/>
        <v>377</v>
      </c>
      <c r="F33" s="157"/>
      <c r="G33" s="155" t="s">
        <v>449</v>
      </c>
      <c r="H33" s="156">
        <v>112</v>
      </c>
      <c r="I33" s="156">
        <v>117</v>
      </c>
      <c r="J33" s="156">
        <v>130</v>
      </c>
      <c r="K33" s="161">
        <f t="shared" si="9"/>
        <v>359</v>
      </c>
    </row>
    <row r="34" spans="1:11" ht="17.25" customHeight="1" x14ac:dyDescent="0.2">
      <c r="A34" s="155" t="s">
        <v>451</v>
      </c>
      <c r="B34" s="156">
        <v>121</v>
      </c>
      <c r="C34" s="156">
        <v>122</v>
      </c>
      <c r="D34" s="156">
        <v>126</v>
      </c>
      <c r="E34" s="161">
        <f t="shared" si="8"/>
        <v>369</v>
      </c>
      <c r="F34" s="157"/>
      <c r="G34" s="155" t="s">
        <v>399</v>
      </c>
      <c r="H34" s="156">
        <v>105</v>
      </c>
      <c r="I34" s="156">
        <v>150</v>
      </c>
      <c r="J34" s="156">
        <v>127</v>
      </c>
      <c r="K34" s="161">
        <f t="shared" si="9"/>
        <v>382</v>
      </c>
    </row>
    <row r="35" spans="1:11" ht="17.25" customHeight="1" x14ac:dyDescent="0.2">
      <c r="A35" s="159" t="s">
        <v>412</v>
      </c>
      <c r="B35" s="206">
        <f>SUM(B30:B34)</f>
        <v>594</v>
      </c>
      <c r="C35" s="161">
        <f>SUM(C30:C34)</f>
        <v>639</v>
      </c>
      <c r="D35" s="161">
        <f>SUM(D30:D34)</f>
        <v>601</v>
      </c>
      <c r="E35" s="206">
        <f t="shared" si="8"/>
        <v>1834</v>
      </c>
      <c r="F35" s="162"/>
      <c r="G35" s="159" t="s">
        <v>412</v>
      </c>
      <c r="H35" s="161">
        <f>SUM(H30:H34)</f>
        <v>544</v>
      </c>
      <c r="I35" s="206">
        <f>SUM(I30:I34)</f>
        <v>671</v>
      </c>
      <c r="J35" s="206">
        <f>SUM(J30:J34)</f>
        <v>602</v>
      </c>
      <c r="K35" s="161">
        <f t="shared" si="9"/>
        <v>1817</v>
      </c>
    </row>
    <row r="36" spans="1:11" s="308" customFormat="1" ht="17.25" customHeight="1" x14ac:dyDescent="0.4">
      <c r="A36" s="205" t="s">
        <v>199</v>
      </c>
      <c r="B36" s="203"/>
      <c r="C36" s="203"/>
      <c r="D36" s="203"/>
      <c r="E36" s="201"/>
      <c r="F36" s="202"/>
      <c r="G36" s="205" t="s">
        <v>203</v>
      </c>
      <c r="H36" s="203"/>
      <c r="I36" s="203"/>
      <c r="J36" s="203"/>
      <c r="K36" s="201"/>
    </row>
    <row r="37" spans="1:11" ht="17.25" customHeight="1" x14ac:dyDescent="0.2">
      <c r="A37" s="155" t="s">
        <v>440</v>
      </c>
      <c r="B37" s="156">
        <v>121</v>
      </c>
      <c r="C37" s="156">
        <v>109</v>
      </c>
      <c r="D37" s="156">
        <v>121</v>
      </c>
      <c r="E37" s="161">
        <f t="shared" ref="E37:E42" si="10">SUM(B37:D37)</f>
        <v>351</v>
      </c>
      <c r="F37" s="157"/>
      <c r="G37" s="155" t="s">
        <v>420</v>
      </c>
      <c r="H37" s="156">
        <v>129</v>
      </c>
      <c r="I37" s="156">
        <v>124</v>
      </c>
      <c r="J37" s="156">
        <v>113</v>
      </c>
      <c r="K37" s="161">
        <f t="shared" ref="K37:K42" si="11">SUM(H37:J37)</f>
        <v>366</v>
      </c>
    </row>
    <row r="38" spans="1:11" ht="17.25" customHeight="1" x14ac:dyDescent="0.2">
      <c r="A38" s="155" t="s">
        <v>438</v>
      </c>
      <c r="B38" s="156">
        <v>137</v>
      </c>
      <c r="C38" s="156">
        <v>115</v>
      </c>
      <c r="D38" s="156">
        <v>107</v>
      </c>
      <c r="E38" s="161">
        <f t="shared" si="10"/>
        <v>359</v>
      </c>
      <c r="F38" s="157"/>
      <c r="G38" s="155" t="s">
        <v>419</v>
      </c>
      <c r="H38" s="156">
        <v>100</v>
      </c>
      <c r="I38" s="156">
        <v>115</v>
      </c>
      <c r="J38" s="156">
        <v>106</v>
      </c>
      <c r="K38" s="161">
        <f t="shared" si="11"/>
        <v>321</v>
      </c>
    </row>
    <row r="39" spans="1:11" ht="17.25" customHeight="1" x14ac:dyDescent="0.2">
      <c r="A39" s="155" t="s">
        <v>439</v>
      </c>
      <c r="B39" s="156">
        <v>118</v>
      </c>
      <c r="C39" s="156">
        <v>118</v>
      </c>
      <c r="D39" s="156">
        <v>122</v>
      </c>
      <c r="E39" s="161">
        <f t="shared" si="10"/>
        <v>358</v>
      </c>
      <c r="F39" s="157"/>
      <c r="G39" s="155" t="s">
        <v>418</v>
      </c>
      <c r="H39" s="156">
        <v>102</v>
      </c>
      <c r="I39" s="156">
        <v>130</v>
      </c>
      <c r="J39" s="156">
        <v>118</v>
      </c>
      <c r="K39" s="161">
        <f t="shared" si="11"/>
        <v>350</v>
      </c>
    </row>
    <row r="40" spans="1:11" ht="17.25" customHeight="1" x14ac:dyDescent="0.2">
      <c r="A40" s="155" t="s">
        <v>442</v>
      </c>
      <c r="B40" s="156">
        <v>120</v>
      </c>
      <c r="C40" s="156">
        <v>125</v>
      </c>
      <c r="D40" s="156">
        <v>123</v>
      </c>
      <c r="E40" s="161">
        <f t="shared" si="10"/>
        <v>368</v>
      </c>
      <c r="F40" s="157"/>
      <c r="G40" s="155" t="s">
        <v>421</v>
      </c>
      <c r="H40" s="156">
        <v>128</v>
      </c>
      <c r="I40" s="156">
        <v>138</v>
      </c>
      <c r="J40" s="156">
        <v>102</v>
      </c>
      <c r="K40" s="161">
        <f t="shared" si="11"/>
        <v>368</v>
      </c>
    </row>
    <row r="41" spans="1:11" ht="17.25" customHeight="1" x14ac:dyDescent="0.2">
      <c r="A41" s="155" t="s">
        <v>441</v>
      </c>
      <c r="B41" s="156">
        <v>132</v>
      </c>
      <c r="C41" s="156">
        <v>131</v>
      </c>
      <c r="D41" s="156">
        <v>129</v>
      </c>
      <c r="E41" s="161">
        <f t="shared" si="10"/>
        <v>392</v>
      </c>
      <c r="F41" s="157"/>
      <c r="G41" s="155" t="s">
        <v>422</v>
      </c>
      <c r="H41" s="156">
        <v>100</v>
      </c>
      <c r="I41" s="156">
        <v>133</v>
      </c>
      <c r="J41" s="156">
        <v>126</v>
      </c>
      <c r="K41" s="161">
        <f t="shared" si="11"/>
        <v>359</v>
      </c>
    </row>
    <row r="42" spans="1:11" ht="17.25" customHeight="1" x14ac:dyDescent="0.2">
      <c r="A42" s="159" t="s">
        <v>378</v>
      </c>
      <c r="B42" s="206">
        <f>SUM(B37:B41)</f>
        <v>628</v>
      </c>
      <c r="C42" s="161">
        <f>SUM(C37:C41)</f>
        <v>598</v>
      </c>
      <c r="D42" s="206">
        <f>SUM(D37:D41)</f>
        <v>602</v>
      </c>
      <c r="E42" s="206">
        <f t="shared" si="10"/>
        <v>1828</v>
      </c>
      <c r="F42" s="162"/>
      <c r="G42" s="159" t="s">
        <v>379</v>
      </c>
      <c r="H42" s="161">
        <f>SUM(H37:H41)</f>
        <v>559</v>
      </c>
      <c r="I42" s="206">
        <f>SUM(I37:I41)</f>
        <v>640</v>
      </c>
      <c r="J42" s="161">
        <f>SUM(J37:J41)</f>
        <v>565</v>
      </c>
      <c r="K42" s="161">
        <f t="shared" si="11"/>
        <v>1764</v>
      </c>
    </row>
    <row r="43" spans="1:11" s="308" customFormat="1" ht="17.25" customHeight="1" x14ac:dyDescent="0.4">
      <c r="A43" s="205" t="s">
        <v>230</v>
      </c>
      <c r="B43" s="203"/>
      <c r="C43" s="203"/>
      <c r="D43" s="203"/>
      <c r="E43" s="201"/>
      <c r="F43" s="202"/>
      <c r="G43" s="205" t="s">
        <v>231</v>
      </c>
      <c r="H43" s="203"/>
      <c r="I43" s="203"/>
      <c r="J43" s="203"/>
      <c r="K43" s="201"/>
    </row>
    <row r="44" spans="1:11" ht="17.25" customHeight="1" x14ac:dyDescent="0.2">
      <c r="A44" s="155" t="s">
        <v>384</v>
      </c>
      <c r="B44" s="156">
        <v>118</v>
      </c>
      <c r="C44" s="156">
        <v>109</v>
      </c>
      <c r="D44" s="156">
        <v>108</v>
      </c>
      <c r="E44" s="161">
        <f t="shared" ref="E44:E49" si="12">SUM(B44:D44)</f>
        <v>335</v>
      </c>
      <c r="F44" s="157"/>
      <c r="G44" s="155" t="s">
        <v>562</v>
      </c>
      <c r="H44" s="156">
        <v>132</v>
      </c>
      <c r="I44" s="156">
        <v>124</v>
      </c>
      <c r="J44" s="156">
        <v>108</v>
      </c>
      <c r="K44" s="161">
        <f>SUM(H44:J44)</f>
        <v>364</v>
      </c>
    </row>
    <row r="45" spans="1:11" ht="17.25" customHeight="1" x14ac:dyDescent="0.2">
      <c r="A45" s="155" t="s">
        <v>448</v>
      </c>
      <c r="B45" s="156">
        <v>92</v>
      </c>
      <c r="C45" s="156">
        <v>117</v>
      </c>
      <c r="D45" s="156">
        <v>122</v>
      </c>
      <c r="E45" s="161">
        <f t="shared" si="12"/>
        <v>331</v>
      </c>
      <c r="F45" s="157"/>
      <c r="G45" s="155" t="s">
        <v>392</v>
      </c>
      <c r="H45" s="156">
        <v>107</v>
      </c>
      <c r="I45" s="156">
        <v>118</v>
      </c>
      <c r="J45" s="156">
        <v>136</v>
      </c>
      <c r="K45" s="161">
        <f>SUM(H45:J45)</f>
        <v>361</v>
      </c>
    </row>
    <row r="46" spans="1:11" ht="17.25" customHeight="1" x14ac:dyDescent="0.2">
      <c r="A46" s="155" t="s">
        <v>381</v>
      </c>
      <c r="B46" s="156">
        <v>110</v>
      </c>
      <c r="C46" s="156">
        <v>121</v>
      </c>
      <c r="D46" s="156">
        <v>132</v>
      </c>
      <c r="E46" s="161">
        <f t="shared" si="12"/>
        <v>363</v>
      </c>
      <c r="F46" s="157"/>
      <c r="G46" s="155" t="s">
        <v>394</v>
      </c>
      <c r="H46" s="156">
        <v>123</v>
      </c>
      <c r="I46" s="156">
        <v>109</v>
      </c>
      <c r="J46" s="156">
        <v>97</v>
      </c>
      <c r="K46" s="161">
        <f>SUM(H46:J46)</f>
        <v>329</v>
      </c>
    </row>
    <row r="47" spans="1:11" ht="17.25" customHeight="1" x14ac:dyDescent="0.2">
      <c r="A47" s="155" t="s">
        <v>382</v>
      </c>
      <c r="B47" s="156">
        <v>126</v>
      </c>
      <c r="C47" s="156">
        <v>176</v>
      </c>
      <c r="D47" s="156">
        <v>114</v>
      </c>
      <c r="E47" s="161">
        <f t="shared" si="12"/>
        <v>416</v>
      </c>
      <c r="F47" s="157"/>
      <c r="G47" s="155" t="s">
        <v>391</v>
      </c>
      <c r="H47" s="156">
        <v>127</v>
      </c>
      <c r="I47" s="156">
        <v>94</v>
      </c>
      <c r="J47" s="156">
        <v>96</v>
      </c>
      <c r="K47" s="161">
        <f>SUM(H47:J47)</f>
        <v>317</v>
      </c>
    </row>
    <row r="48" spans="1:11" ht="17.25" customHeight="1" x14ac:dyDescent="0.2">
      <c r="A48" s="155" t="s">
        <v>383</v>
      </c>
      <c r="B48" s="156">
        <v>135</v>
      </c>
      <c r="C48" s="156">
        <v>153</v>
      </c>
      <c r="D48" s="156">
        <v>130</v>
      </c>
      <c r="E48" s="161">
        <f t="shared" si="12"/>
        <v>418</v>
      </c>
      <c r="F48" s="157"/>
      <c r="G48" s="155" t="s">
        <v>390</v>
      </c>
      <c r="H48" s="156">
        <v>125</v>
      </c>
      <c r="I48" s="156">
        <v>106</v>
      </c>
      <c r="J48" s="156">
        <v>142</v>
      </c>
      <c r="K48" s="161">
        <f>SUM(H48:J48)</f>
        <v>373</v>
      </c>
    </row>
    <row r="49" spans="1:11" ht="17.25" customHeight="1" x14ac:dyDescent="0.2">
      <c r="A49" s="159" t="s">
        <v>378</v>
      </c>
      <c r="B49" s="161">
        <f>SUM(B44:B48)</f>
        <v>581</v>
      </c>
      <c r="C49" s="206">
        <f>SUM(C44:C48)</f>
        <v>676</v>
      </c>
      <c r="D49" s="206">
        <f>SUM(D44:D48)</f>
        <v>606</v>
      </c>
      <c r="E49" s="206">
        <f t="shared" si="12"/>
        <v>1863</v>
      </c>
      <c r="F49" s="162"/>
      <c r="G49" s="159" t="s">
        <v>379</v>
      </c>
      <c r="H49" s="206">
        <f>SUM(H44:H48)</f>
        <v>614</v>
      </c>
      <c r="I49" s="161">
        <f>SUM(I44:I48)</f>
        <v>551</v>
      </c>
      <c r="J49" s="161">
        <f>SUM(J44:J48)</f>
        <v>579</v>
      </c>
      <c r="K49" s="161">
        <f>SUM(K44:K48)</f>
        <v>1744</v>
      </c>
    </row>
    <row r="50" spans="1:11" ht="19.5" x14ac:dyDescent="0.35">
      <c r="A50" s="437" t="s">
        <v>27</v>
      </c>
      <c r="B50" s="438"/>
      <c r="C50" s="438"/>
      <c r="D50" s="438"/>
      <c r="E50" s="439"/>
      <c r="F50" s="154"/>
      <c r="G50" s="400" t="s">
        <v>28</v>
      </c>
      <c r="H50" s="444" t="s">
        <v>29</v>
      </c>
      <c r="I50" s="444"/>
      <c r="J50" s="444"/>
      <c r="K50" s="445"/>
    </row>
    <row r="51" spans="1:11" ht="19.5" x14ac:dyDescent="0.35">
      <c r="A51" s="443">
        <v>41299</v>
      </c>
      <c r="B51" s="444"/>
      <c r="C51" s="444"/>
      <c r="D51" s="444"/>
      <c r="E51" s="445"/>
      <c r="F51" s="154"/>
      <c r="G51" s="401" t="s">
        <v>663</v>
      </c>
      <c r="H51" s="444">
        <f>A51+7</f>
        <v>41306</v>
      </c>
      <c r="I51" s="444"/>
      <c r="J51" s="444"/>
      <c r="K51" s="445"/>
    </row>
    <row r="52" spans="1:11" ht="19.5" x14ac:dyDescent="0.3">
      <c r="A52" s="431" t="s">
        <v>649</v>
      </c>
      <c r="B52" s="432"/>
      <c r="C52" s="432"/>
      <c r="D52" s="432"/>
      <c r="E52" s="433"/>
      <c r="G52" s="402" t="s">
        <v>656</v>
      </c>
      <c r="H52" s="432" t="s">
        <v>665</v>
      </c>
      <c r="I52" s="432"/>
      <c r="J52" s="432"/>
      <c r="K52" s="433"/>
    </row>
    <row r="53" spans="1:11" ht="19.5" x14ac:dyDescent="0.3">
      <c r="A53" s="431" t="s">
        <v>650</v>
      </c>
      <c r="B53" s="432"/>
      <c r="C53" s="432"/>
      <c r="D53" s="432"/>
      <c r="E53" s="433"/>
      <c r="G53" s="402" t="s">
        <v>657</v>
      </c>
      <c r="H53" s="432" t="s">
        <v>666</v>
      </c>
      <c r="I53" s="432"/>
      <c r="J53" s="432"/>
      <c r="K53" s="433"/>
    </row>
    <row r="54" spans="1:11" ht="19.5" x14ac:dyDescent="0.3">
      <c r="A54" s="431" t="s">
        <v>651</v>
      </c>
      <c r="B54" s="432"/>
      <c r="C54" s="432"/>
      <c r="D54" s="432"/>
      <c r="E54" s="433"/>
      <c r="G54" s="402" t="s">
        <v>658</v>
      </c>
      <c r="H54" s="432" t="s">
        <v>667</v>
      </c>
      <c r="I54" s="432"/>
      <c r="J54" s="432"/>
      <c r="K54" s="433"/>
    </row>
    <row r="55" spans="1:11" ht="19.5" x14ac:dyDescent="0.3">
      <c r="A55" s="431" t="s">
        <v>652</v>
      </c>
      <c r="B55" s="432"/>
      <c r="C55" s="432"/>
      <c r="D55" s="432"/>
      <c r="E55" s="433"/>
      <c r="G55" s="402" t="s">
        <v>659</v>
      </c>
      <c r="H55" s="432" t="s">
        <v>668</v>
      </c>
      <c r="I55" s="432"/>
      <c r="J55" s="432"/>
      <c r="K55" s="433"/>
    </row>
    <row r="56" spans="1:11" ht="19.5" x14ac:dyDescent="0.3">
      <c r="A56" s="431" t="s">
        <v>653</v>
      </c>
      <c r="B56" s="432"/>
      <c r="C56" s="432"/>
      <c r="D56" s="432"/>
      <c r="E56" s="433"/>
      <c r="G56" s="402" t="s">
        <v>660</v>
      </c>
      <c r="H56" s="432" t="s">
        <v>669</v>
      </c>
      <c r="I56" s="432"/>
      <c r="J56" s="432"/>
      <c r="K56" s="433"/>
    </row>
    <row r="57" spans="1:11" ht="19.5" x14ac:dyDescent="0.3">
      <c r="A57" s="431" t="s">
        <v>654</v>
      </c>
      <c r="B57" s="432"/>
      <c r="C57" s="432"/>
      <c r="D57" s="432"/>
      <c r="E57" s="433"/>
      <c r="G57" s="402" t="s">
        <v>661</v>
      </c>
      <c r="H57" s="432" t="s">
        <v>670</v>
      </c>
      <c r="I57" s="432"/>
      <c r="J57" s="432"/>
      <c r="K57" s="433"/>
    </row>
    <row r="58" spans="1:11" ht="19.5" x14ac:dyDescent="0.3">
      <c r="A58" s="434" t="s">
        <v>655</v>
      </c>
      <c r="B58" s="435"/>
      <c r="C58" s="435"/>
      <c r="D58" s="435"/>
      <c r="E58" s="436"/>
      <c r="G58" s="403" t="s">
        <v>662</v>
      </c>
      <c r="H58" s="435" t="s">
        <v>671</v>
      </c>
      <c r="I58" s="435"/>
      <c r="J58" s="435"/>
      <c r="K58" s="436"/>
    </row>
  </sheetData>
  <mergeCells count="18">
    <mergeCell ref="A56:E56"/>
    <mergeCell ref="H56:K56"/>
    <mergeCell ref="A57:E57"/>
    <mergeCell ref="H57:K57"/>
    <mergeCell ref="A58:E58"/>
    <mergeCell ref="H58:K58"/>
    <mergeCell ref="A53:E53"/>
    <mergeCell ref="H53:K53"/>
    <mergeCell ref="A54:E54"/>
    <mergeCell ref="H54:K54"/>
    <mergeCell ref="A55:E55"/>
    <mergeCell ref="H55:K55"/>
    <mergeCell ref="A50:E50"/>
    <mergeCell ref="H50:K50"/>
    <mergeCell ref="A51:E51"/>
    <mergeCell ref="H51:K51"/>
    <mergeCell ref="A52:E52"/>
    <mergeCell ref="H52:K52"/>
  </mergeCells>
  <printOptions horizontalCentered="1"/>
  <pageMargins left="0.7" right="0.7" top="0.75" bottom="0.75" header="0.3" footer="0.3"/>
  <pageSetup scale="66" orientation="portrait" r:id="rId1"/>
  <headerFooter>
    <oddHeader>&amp;C&amp;"Calibri,Bold"&amp;16Men's Friday Pro League&amp;"Arial,Regular"&amp;10
&amp;"Calibri,Regular"&amp;12January 18, 2013</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5" sqref="A65"/>
    </sheetView>
  </sheetViews>
  <sheetFormatPr defaultRowHeight="15.75" x14ac:dyDescent="0.3"/>
  <cols>
    <col min="1" max="1" width="30.28515625" style="151" customWidth="1"/>
    <col min="2" max="4" width="6.85546875" style="152" customWidth="1"/>
    <col min="5" max="5" width="6.85546875" style="153" customWidth="1"/>
    <col min="6" max="6" width="2.42578125" style="150" customWidth="1"/>
    <col min="7" max="7" width="30.28515625" style="151" customWidth="1"/>
    <col min="8" max="10" width="6.85546875" style="152" customWidth="1"/>
    <col min="11" max="11" width="6.85546875" style="153" customWidth="1"/>
    <col min="12" max="16384" width="9.140625" style="158"/>
  </cols>
  <sheetData>
    <row r="1" spans="1:11" s="308" customFormat="1" ht="17.25" customHeight="1" x14ac:dyDescent="0.4">
      <c r="A1" s="199" t="s">
        <v>202</v>
      </c>
      <c r="B1" s="200"/>
      <c r="C1" s="200"/>
      <c r="D1" s="200"/>
      <c r="E1" s="201"/>
      <c r="F1" s="202"/>
      <c r="G1" s="199" t="s">
        <v>199</v>
      </c>
      <c r="H1" s="203"/>
      <c r="I1" s="203"/>
      <c r="J1" s="203"/>
      <c r="K1" s="201"/>
    </row>
    <row r="2" spans="1:11" ht="17.25" customHeight="1" x14ac:dyDescent="0.2">
      <c r="A2" s="155" t="s">
        <v>373</v>
      </c>
      <c r="B2" s="156">
        <v>123</v>
      </c>
      <c r="C2" s="156">
        <v>128</v>
      </c>
      <c r="D2" s="156">
        <v>123</v>
      </c>
      <c r="E2" s="164">
        <f t="shared" ref="E2:E7" si="0">SUM(B2:D2)</f>
        <v>374</v>
      </c>
      <c r="F2" s="157"/>
      <c r="G2" s="155" t="s">
        <v>440</v>
      </c>
      <c r="H2" s="156">
        <v>110</v>
      </c>
      <c r="I2" s="156">
        <v>111</v>
      </c>
      <c r="J2" s="156">
        <v>127</v>
      </c>
      <c r="K2" s="161">
        <f t="shared" ref="K2:K7" si="1">SUM(H2:J2)</f>
        <v>348</v>
      </c>
    </row>
    <row r="3" spans="1:11" ht="17.25" customHeight="1" x14ac:dyDescent="0.2">
      <c r="A3" s="155" t="s">
        <v>374</v>
      </c>
      <c r="B3" s="156">
        <v>92</v>
      </c>
      <c r="C3" s="156">
        <v>131</v>
      </c>
      <c r="D3" s="156">
        <v>98</v>
      </c>
      <c r="E3" s="164">
        <f t="shared" si="0"/>
        <v>321</v>
      </c>
      <c r="F3" s="157"/>
      <c r="G3" s="155" t="s">
        <v>438</v>
      </c>
      <c r="H3" s="156">
        <v>109</v>
      </c>
      <c r="I3" s="156">
        <v>101</v>
      </c>
      <c r="J3" s="156">
        <v>116</v>
      </c>
      <c r="K3" s="161">
        <f t="shared" si="1"/>
        <v>326</v>
      </c>
    </row>
    <row r="4" spans="1:11" ht="17.25" customHeight="1" x14ac:dyDescent="0.2">
      <c r="A4" s="155" t="s">
        <v>375</v>
      </c>
      <c r="B4" s="156">
        <v>125</v>
      </c>
      <c r="C4" s="156">
        <v>102</v>
      </c>
      <c r="D4" s="156">
        <v>98</v>
      </c>
      <c r="E4" s="164">
        <f t="shared" si="0"/>
        <v>325</v>
      </c>
      <c r="F4" s="157"/>
      <c r="G4" s="155" t="s">
        <v>439</v>
      </c>
      <c r="H4" s="156">
        <v>100</v>
      </c>
      <c r="I4" s="156">
        <v>124</v>
      </c>
      <c r="J4" s="156">
        <v>114</v>
      </c>
      <c r="K4" s="161">
        <f t="shared" si="1"/>
        <v>338</v>
      </c>
    </row>
    <row r="5" spans="1:11" ht="17.25" customHeight="1" x14ac:dyDescent="0.2">
      <c r="A5" s="155" t="s">
        <v>376</v>
      </c>
      <c r="B5" s="156">
        <v>112</v>
      </c>
      <c r="C5" s="156">
        <v>125</v>
      </c>
      <c r="D5" s="156">
        <v>115</v>
      </c>
      <c r="E5" s="164">
        <f t="shared" si="0"/>
        <v>352</v>
      </c>
      <c r="F5" s="157"/>
      <c r="G5" s="155" t="s">
        <v>442</v>
      </c>
      <c r="H5" s="156">
        <v>128</v>
      </c>
      <c r="I5" s="156">
        <v>120</v>
      </c>
      <c r="J5" s="156">
        <v>150</v>
      </c>
      <c r="K5" s="161">
        <f t="shared" si="1"/>
        <v>398</v>
      </c>
    </row>
    <row r="6" spans="1:11" ht="17.25" customHeight="1" x14ac:dyDescent="0.2">
      <c r="A6" s="155" t="s">
        <v>377</v>
      </c>
      <c r="B6" s="156">
        <v>113</v>
      </c>
      <c r="C6" s="156">
        <v>117</v>
      </c>
      <c r="D6" s="156">
        <v>128</v>
      </c>
      <c r="E6" s="164">
        <f t="shared" si="0"/>
        <v>358</v>
      </c>
      <c r="F6" s="157"/>
      <c r="G6" s="155" t="s">
        <v>441</v>
      </c>
      <c r="H6" s="156">
        <v>119</v>
      </c>
      <c r="I6" s="156">
        <v>133</v>
      </c>
      <c r="J6" s="156">
        <v>126</v>
      </c>
      <c r="K6" s="161">
        <f t="shared" si="1"/>
        <v>378</v>
      </c>
    </row>
    <row r="7" spans="1:11" ht="17.25" customHeight="1" x14ac:dyDescent="0.2">
      <c r="A7" s="159" t="s">
        <v>379</v>
      </c>
      <c r="B7" s="160">
        <f>SUM(B2:B6)</f>
        <v>565</v>
      </c>
      <c r="C7" s="207">
        <f>SUM(C2:C6)</f>
        <v>603</v>
      </c>
      <c r="D7" s="160">
        <f>SUM(D2:D6)</f>
        <v>562</v>
      </c>
      <c r="E7" s="161">
        <f t="shared" si="0"/>
        <v>1730</v>
      </c>
      <c r="F7" s="162"/>
      <c r="G7" s="159" t="s">
        <v>378</v>
      </c>
      <c r="H7" s="206">
        <f>SUM(H2:H6)</f>
        <v>566</v>
      </c>
      <c r="I7" s="161">
        <f>SUM(I2:I6)</f>
        <v>589</v>
      </c>
      <c r="J7" s="206">
        <f>SUM(J2:J6)</f>
        <v>633</v>
      </c>
      <c r="K7" s="206">
        <f t="shared" si="1"/>
        <v>1788</v>
      </c>
    </row>
    <row r="8" spans="1:11" s="308" customFormat="1" ht="17.25" customHeight="1" x14ac:dyDescent="0.4">
      <c r="A8" s="199" t="s">
        <v>208</v>
      </c>
      <c r="B8" s="200"/>
      <c r="C8" s="200"/>
      <c r="D8" s="200"/>
      <c r="E8" s="201"/>
      <c r="F8" s="202"/>
      <c r="G8" s="199" t="s">
        <v>200</v>
      </c>
      <c r="H8" s="203"/>
      <c r="I8" s="203"/>
      <c r="J8" s="203"/>
      <c r="K8" s="201"/>
    </row>
    <row r="9" spans="1:11" ht="17.25" customHeight="1" x14ac:dyDescent="0.2">
      <c r="A9" s="155" t="s">
        <v>443</v>
      </c>
      <c r="B9" s="156">
        <v>120</v>
      </c>
      <c r="C9" s="156">
        <v>105</v>
      </c>
      <c r="D9" s="156">
        <v>112</v>
      </c>
      <c r="E9" s="164">
        <f t="shared" ref="E9:E14" si="2">SUM(B9:D9)</f>
        <v>337</v>
      </c>
      <c r="F9" s="157"/>
      <c r="G9" s="155" t="s">
        <v>407</v>
      </c>
      <c r="H9" s="156">
        <v>120</v>
      </c>
      <c r="I9" s="156">
        <v>97</v>
      </c>
      <c r="J9" s="156">
        <v>98</v>
      </c>
      <c r="K9" s="161">
        <f t="shared" ref="K9:K14" si="3">SUM(H9:J9)</f>
        <v>315</v>
      </c>
    </row>
    <row r="10" spans="1:11" ht="17.25" customHeight="1" x14ac:dyDescent="0.2">
      <c r="A10" s="155" t="s">
        <v>446</v>
      </c>
      <c r="B10" s="156">
        <v>105</v>
      </c>
      <c r="C10" s="156">
        <v>123</v>
      </c>
      <c r="D10" s="156">
        <v>107</v>
      </c>
      <c r="E10" s="164">
        <f t="shared" si="2"/>
        <v>335</v>
      </c>
      <c r="F10" s="157"/>
      <c r="G10" s="155" t="s">
        <v>408</v>
      </c>
      <c r="H10" s="156">
        <v>119</v>
      </c>
      <c r="I10" s="156">
        <v>115</v>
      </c>
      <c r="J10" s="156">
        <v>123</v>
      </c>
      <c r="K10" s="161">
        <f t="shared" si="3"/>
        <v>357</v>
      </c>
    </row>
    <row r="11" spans="1:11" ht="17.25" customHeight="1" x14ac:dyDescent="0.2">
      <c r="A11" s="155" t="s">
        <v>468</v>
      </c>
      <c r="B11" s="156">
        <v>122</v>
      </c>
      <c r="C11" s="156">
        <v>90</v>
      </c>
      <c r="D11" s="156">
        <v>130</v>
      </c>
      <c r="E11" s="164">
        <f t="shared" si="2"/>
        <v>342</v>
      </c>
      <c r="F11" s="157"/>
      <c r="G11" s="155" t="s">
        <v>409</v>
      </c>
      <c r="H11" s="156">
        <v>111</v>
      </c>
      <c r="I11" s="156">
        <v>104</v>
      </c>
      <c r="J11" s="156">
        <v>108</v>
      </c>
      <c r="K11" s="161">
        <f t="shared" si="3"/>
        <v>323</v>
      </c>
    </row>
    <row r="12" spans="1:11" ht="17.25" customHeight="1" x14ac:dyDescent="0.2">
      <c r="A12" s="155" t="s">
        <v>609</v>
      </c>
      <c r="B12" s="156">
        <v>115</v>
      </c>
      <c r="C12" s="156">
        <v>137</v>
      </c>
      <c r="D12" s="156">
        <v>119</v>
      </c>
      <c r="E12" s="164">
        <f t="shared" si="2"/>
        <v>371</v>
      </c>
      <c r="F12" s="157"/>
      <c r="G12" s="155" t="s">
        <v>410</v>
      </c>
      <c r="H12" s="156">
        <v>105</v>
      </c>
      <c r="I12" s="156">
        <v>118</v>
      </c>
      <c r="J12" s="156">
        <v>129</v>
      </c>
      <c r="K12" s="161">
        <f t="shared" si="3"/>
        <v>352</v>
      </c>
    </row>
    <row r="13" spans="1:11" ht="17.25" customHeight="1" x14ac:dyDescent="0.2">
      <c r="A13" s="155" t="s">
        <v>447</v>
      </c>
      <c r="B13" s="156">
        <v>115</v>
      </c>
      <c r="C13" s="156">
        <v>125</v>
      </c>
      <c r="D13" s="156">
        <v>118</v>
      </c>
      <c r="E13" s="164">
        <f t="shared" si="2"/>
        <v>358</v>
      </c>
      <c r="F13" s="157"/>
      <c r="G13" s="155" t="s">
        <v>411</v>
      </c>
      <c r="H13" s="156">
        <v>109</v>
      </c>
      <c r="I13" s="156">
        <v>124</v>
      </c>
      <c r="J13" s="156">
        <v>114</v>
      </c>
      <c r="K13" s="161">
        <f t="shared" si="3"/>
        <v>347</v>
      </c>
    </row>
    <row r="14" spans="1:11" ht="17.25" customHeight="1" x14ac:dyDescent="0.2">
      <c r="A14" s="159" t="s">
        <v>400</v>
      </c>
      <c r="B14" s="207">
        <f>SUM(B9:B13)</f>
        <v>577</v>
      </c>
      <c r="C14" s="207">
        <f>SUM(C9:C13)</f>
        <v>580</v>
      </c>
      <c r="D14" s="207">
        <f>SUM(D9:D13)</f>
        <v>586</v>
      </c>
      <c r="E14" s="206">
        <f t="shared" si="2"/>
        <v>1743</v>
      </c>
      <c r="F14" s="162"/>
      <c r="G14" s="159" t="s">
        <v>401</v>
      </c>
      <c r="H14" s="161">
        <f>SUM(H9:H13)</f>
        <v>564</v>
      </c>
      <c r="I14" s="161">
        <f>SUM(I9:I13)</f>
        <v>558</v>
      </c>
      <c r="J14" s="161">
        <f>SUM(J9:J13)</f>
        <v>572</v>
      </c>
      <c r="K14" s="161">
        <f t="shared" si="3"/>
        <v>1694</v>
      </c>
    </row>
    <row r="15" spans="1:11" s="308" customFormat="1" ht="17.25" customHeight="1" x14ac:dyDescent="0.4">
      <c r="A15" s="199" t="s">
        <v>204</v>
      </c>
      <c r="B15" s="200"/>
      <c r="C15" s="200"/>
      <c r="D15" s="200"/>
      <c r="E15" s="201"/>
      <c r="F15" s="202"/>
      <c r="G15" s="199" t="s">
        <v>201</v>
      </c>
      <c r="H15" s="203"/>
      <c r="I15" s="203"/>
      <c r="J15" s="203"/>
      <c r="K15" s="201"/>
    </row>
    <row r="16" spans="1:11" ht="17.25" customHeight="1" x14ac:dyDescent="0.2">
      <c r="A16" s="155" t="s">
        <v>433</v>
      </c>
      <c r="B16" s="156">
        <v>121</v>
      </c>
      <c r="C16" s="156">
        <v>130</v>
      </c>
      <c r="D16" s="156">
        <v>120</v>
      </c>
      <c r="E16" s="164">
        <f t="shared" ref="E16:E21" si="4">SUM(B16:D16)</f>
        <v>371</v>
      </c>
      <c r="F16" s="157"/>
      <c r="G16" s="155" t="s">
        <v>395</v>
      </c>
      <c r="H16" s="156">
        <v>138</v>
      </c>
      <c r="I16" s="156">
        <v>122</v>
      </c>
      <c r="J16" s="156">
        <v>105</v>
      </c>
      <c r="K16" s="161">
        <f t="shared" ref="K16:K21" si="5">SUM(H16:J16)</f>
        <v>365</v>
      </c>
    </row>
    <row r="17" spans="1:11" ht="17.25" customHeight="1" x14ac:dyDescent="0.2">
      <c r="A17" s="155" t="s">
        <v>435</v>
      </c>
      <c r="B17" s="156">
        <v>102</v>
      </c>
      <c r="C17" s="156">
        <v>98</v>
      </c>
      <c r="D17" s="156">
        <v>102</v>
      </c>
      <c r="E17" s="164">
        <f t="shared" si="4"/>
        <v>302</v>
      </c>
      <c r="F17" s="157"/>
      <c r="G17" s="155" t="s">
        <v>599</v>
      </c>
      <c r="H17" s="156">
        <v>124</v>
      </c>
      <c r="I17" s="156">
        <v>107</v>
      </c>
      <c r="J17" s="156">
        <v>115</v>
      </c>
      <c r="K17" s="161">
        <f t="shared" si="5"/>
        <v>346</v>
      </c>
    </row>
    <row r="18" spans="1:11" ht="17.25" customHeight="1" x14ac:dyDescent="0.2">
      <c r="A18" s="155" t="s">
        <v>434</v>
      </c>
      <c r="B18" s="156">
        <v>101</v>
      </c>
      <c r="C18" s="156">
        <v>101</v>
      </c>
      <c r="D18" s="156">
        <v>110</v>
      </c>
      <c r="E18" s="164">
        <f t="shared" si="4"/>
        <v>312</v>
      </c>
      <c r="F18" s="157"/>
      <c r="G18" s="155" t="s">
        <v>449</v>
      </c>
      <c r="H18" s="156">
        <v>107</v>
      </c>
      <c r="I18" s="156">
        <v>117</v>
      </c>
      <c r="J18" s="156">
        <v>124</v>
      </c>
      <c r="K18" s="161">
        <f t="shared" si="5"/>
        <v>348</v>
      </c>
    </row>
    <row r="19" spans="1:11" ht="17.25" customHeight="1" x14ac:dyDescent="0.2">
      <c r="A19" s="155" t="s">
        <v>436</v>
      </c>
      <c r="B19" s="156">
        <v>110</v>
      </c>
      <c r="C19" s="156">
        <v>111</v>
      </c>
      <c r="D19" s="156">
        <v>107</v>
      </c>
      <c r="E19" s="164">
        <f t="shared" si="4"/>
        <v>328</v>
      </c>
      <c r="F19" s="157"/>
      <c r="G19" s="155" t="s">
        <v>398</v>
      </c>
      <c r="H19" s="156">
        <v>125</v>
      </c>
      <c r="I19" s="156">
        <v>126</v>
      </c>
      <c r="J19" s="156">
        <v>107</v>
      </c>
      <c r="K19" s="161">
        <f t="shared" si="5"/>
        <v>358</v>
      </c>
    </row>
    <row r="20" spans="1:11" ht="17.25" customHeight="1" x14ac:dyDescent="0.2">
      <c r="A20" s="155" t="s">
        <v>437</v>
      </c>
      <c r="B20" s="156">
        <v>116</v>
      </c>
      <c r="C20" s="156">
        <v>109</v>
      </c>
      <c r="D20" s="156">
        <v>110</v>
      </c>
      <c r="E20" s="164">
        <f t="shared" si="4"/>
        <v>335</v>
      </c>
      <c r="F20" s="157"/>
      <c r="G20" s="155" t="s">
        <v>399</v>
      </c>
      <c r="H20" s="156">
        <v>109</v>
      </c>
      <c r="I20" s="156">
        <v>115</v>
      </c>
      <c r="J20" s="156">
        <v>110</v>
      </c>
      <c r="K20" s="161">
        <f t="shared" si="5"/>
        <v>334</v>
      </c>
    </row>
    <row r="21" spans="1:11" ht="17.25" customHeight="1" x14ac:dyDescent="0.2">
      <c r="A21" s="159" t="s">
        <v>401</v>
      </c>
      <c r="B21" s="160">
        <f>SUM(B16:B20)</f>
        <v>550</v>
      </c>
      <c r="C21" s="160">
        <f>SUM(C16:C20)</f>
        <v>549</v>
      </c>
      <c r="D21" s="160">
        <f>SUM(D16:D20)</f>
        <v>549</v>
      </c>
      <c r="E21" s="161">
        <f t="shared" si="4"/>
        <v>1648</v>
      </c>
      <c r="F21" s="162"/>
      <c r="G21" s="159" t="s">
        <v>400</v>
      </c>
      <c r="H21" s="206">
        <f>SUM(H16:H20)</f>
        <v>603</v>
      </c>
      <c r="I21" s="206">
        <f>SUM(I16:I20)</f>
        <v>587</v>
      </c>
      <c r="J21" s="206">
        <f>SUM(J16:J20)</f>
        <v>561</v>
      </c>
      <c r="K21" s="206">
        <f t="shared" si="5"/>
        <v>1751</v>
      </c>
    </row>
    <row r="22" spans="1:11" s="308" customFormat="1" ht="17.25" customHeight="1" x14ac:dyDescent="0.4">
      <c r="A22" s="205" t="s">
        <v>203</v>
      </c>
      <c r="B22" s="203"/>
      <c r="C22" s="203"/>
      <c r="D22" s="203"/>
      <c r="E22" s="201"/>
      <c r="F22" s="202"/>
      <c r="G22" s="205" t="s">
        <v>231</v>
      </c>
      <c r="H22" s="203"/>
      <c r="I22" s="203"/>
      <c r="J22" s="203"/>
      <c r="K22" s="201"/>
    </row>
    <row r="23" spans="1:11" ht="17.25" customHeight="1" x14ac:dyDescent="0.2">
      <c r="A23" s="155" t="s">
        <v>420</v>
      </c>
      <c r="B23" s="156">
        <v>116</v>
      </c>
      <c r="C23" s="156">
        <v>149</v>
      </c>
      <c r="D23" s="156">
        <v>151</v>
      </c>
      <c r="E23" s="161">
        <f t="shared" ref="E23:E28" si="6">SUM(B23:D23)</f>
        <v>416</v>
      </c>
      <c r="F23" s="157"/>
      <c r="G23" s="155" t="s">
        <v>444</v>
      </c>
      <c r="H23" s="156">
        <v>124</v>
      </c>
      <c r="I23" s="156">
        <v>121</v>
      </c>
      <c r="J23" s="156">
        <v>127</v>
      </c>
      <c r="K23" s="161">
        <f t="shared" ref="K23:K28" si="7">SUM(H23:J23)</f>
        <v>372</v>
      </c>
    </row>
    <row r="24" spans="1:11" ht="17.25" customHeight="1" x14ac:dyDescent="0.2">
      <c r="A24" s="155" t="s">
        <v>419</v>
      </c>
      <c r="B24" s="156">
        <v>120</v>
      </c>
      <c r="C24" s="156">
        <v>107</v>
      </c>
      <c r="D24" s="156">
        <v>115</v>
      </c>
      <c r="E24" s="161">
        <f t="shared" si="6"/>
        <v>342</v>
      </c>
      <c r="F24" s="157"/>
      <c r="G24" s="155" t="s">
        <v>392</v>
      </c>
      <c r="H24" s="156">
        <v>108</v>
      </c>
      <c r="I24" s="156">
        <v>109</v>
      </c>
      <c r="J24" s="156">
        <v>108</v>
      </c>
      <c r="K24" s="161">
        <f t="shared" si="7"/>
        <v>325</v>
      </c>
    </row>
    <row r="25" spans="1:11" ht="17.25" customHeight="1" x14ac:dyDescent="0.2">
      <c r="A25" s="155" t="s">
        <v>418</v>
      </c>
      <c r="B25" s="156">
        <v>101</v>
      </c>
      <c r="C25" s="156">
        <v>125</v>
      </c>
      <c r="D25" s="156">
        <v>114</v>
      </c>
      <c r="E25" s="161">
        <f t="shared" si="6"/>
        <v>340</v>
      </c>
      <c r="F25" s="157"/>
      <c r="G25" s="155" t="s">
        <v>391</v>
      </c>
      <c r="H25" s="156">
        <v>106</v>
      </c>
      <c r="I25" s="156">
        <v>121</v>
      </c>
      <c r="J25" s="156">
        <v>149</v>
      </c>
      <c r="K25" s="161">
        <f t="shared" si="7"/>
        <v>376</v>
      </c>
    </row>
    <row r="26" spans="1:11" ht="17.25" customHeight="1" x14ac:dyDescent="0.2">
      <c r="A26" s="155" t="s">
        <v>421</v>
      </c>
      <c r="B26" s="156">
        <v>125</v>
      </c>
      <c r="C26" s="156">
        <v>132</v>
      </c>
      <c r="D26" s="156">
        <v>143</v>
      </c>
      <c r="E26" s="161">
        <f t="shared" si="6"/>
        <v>400</v>
      </c>
      <c r="F26" s="157"/>
      <c r="G26" s="155" t="s">
        <v>562</v>
      </c>
      <c r="H26" s="156">
        <v>131</v>
      </c>
      <c r="I26" s="156">
        <v>125</v>
      </c>
      <c r="J26" s="156">
        <v>171</v>
      </c>
      <c r="K26" s="161">
        <f t="shared" si="7"/>
        <v>427</v>
      </c>
    </row>
    <row r="27" spans="1:11" ht="17.25" customHeight="1" x14ac:dyDescent="0.2">
      <c r="A27" s="155" t="s">
        <v>422</v>
      </c>
      <c r="B27" s="156">
        <v>134</v>
      </c>
      <c r="C27" s="156">
        <v>123</v>
      </c>
      <c r="D27" s="156">
        <v>98</v>
      </c>
      <c r="E27" s="161">
        <f t="shared" si="6"/>
        <v>355</v>
      </c>
      <c r="F27" s="157"/>
      <c r="G27" s="155" t="s">
        <v>394</v>
      </c>
      <c r="H27" s="156">
        <v>136</v>
      </c>
      <c r="I27" s="156">
        <v>118</v>
      </c>
      <c r="J27" s="156">
        <v>96</v>
      </c>
      <c r="K27" s="161">
        <f t="shared" si="7"/>
        <v>350</v>
      </c>
    </row>
    <row r="28" spans="1:11" ht="17.25" customHeight="1" x14ac:dyDescent="0.2">
      <c r="A28" s="159" t="s">
        <v>412</v>
      </c>
      <c r="B28" s="161">
        <f>SUM(B23:B27)</f>
        <v>596</v>
      </c>
      <c r="C28" s="206">
        <f>SUM(C23:C27)</f>
        <v>636</v>
      </c>
      <c r="D28" s="161">
        <f>SUM(D23:D27)</f>
        <v>621</v>
      </c>
      <c r="E28" s="206">
        <f t="shared" si="6"/>
        <v>1853</v>
      </c>
      <c r="F28" s="162"/>
      <c r="G28" s="159" t="s">
        <v>412</v>
      </c>
      <c r="H28" s="206">
        <f>SUM(H23:H27)</f>
        <v>605</v>
      </c>
      <c r="I28" s="161">
        <f>SUM(I23:I27)</f>
        <v>594</v>
      </c>
      <c r="J28" s="206">
        <f>SUM(J23:J27)</f>
        <v>651</v>
      </c>
      <c r="K28" s="161">
        <f t="shared" si="7"/>
        <v>1850</v>
      </c>
    </row>
    <row r="29" spans="1:11" s="308" customFormat="1" ht="17.25" customHeight="1" x14ac:dyDescent="0.4">
      <c r="A29" s="205" t="s">
        <v>207</v>
      </c>
      <c r="B29" s="203"/>
      <c r="C29" s="203"/>
      <c r="D29" s="203"/>
      <c r="E29" s="201"/>
      <c r="F29" s="202"/>
      <c r="G29" s="205" t="s">
        <v>209</v>
      </c>
      <c r="H29" s="203"/>
      <c r="I29" s="203"/>
      <c r="J29" s="203"/>
      <c r="K29" s="201"/>
    </row>
    <row r="30" spans="1:11" ht="17.25" customHeight="1" x14ac:dyDescent="0.2">
      <c r="A30" s="155" t="s">
        <v>497</v>
      </c>
      <c r="B30" s="156">
        <v>110</v>
      </c>
      <c r="C30" s="156">
        <v>153</v>
      </c>
      <c r="D30" s="156">
        <v>99</v>
      </c>
      <c r="E30" s="161">
        <f t="shared" ref="E30:E35" si="8">SUM(B30:D30)</f>
        <v>362</v>
      </c>
      <c r="F30" s="157"/>
      <c r="G30" s="155" t="s">
        <v>385</v>
      </c>
      <c r="H30" s="156">
        <v>99</v>
      </c>
      <c r="I30" s="156">
        <v>114</v>
      </c>
      <c r="J30" s="156">
        <v>118</v>
      </c>
      <c r="K30" s="161">
        <f t="shared" ref="K30:K35" si="9">SUM(H30:J30)</f>
        <v>331</v>
      </c>
    </row>
    <row r="31" spans="1:11" ht="17.25" customHeight="1" x14ac:dyDescent="0.2">
      <c r="A31" s="155" t="s">
        <v>417</v>
      </c>
      <c r="B31" s="156">
        <v>121</v>
      </c>
      <c r="C31" s="156">
        <v>113</v>
      </c>
      <c r="D31" s="156">
        <v>106</v>
      </c>
      <c r="E31" s="161">
        <f t="shared" si="8"/>
        <v>340</v>
      </c>
      <c r="F31" s="157"/>
      <c r="G31" s="155" t="s">
        <v>386</v>
      </c>
      <c r="H31" s="156">
        <v>116</v>
      </c>
      <c r="I31" s="156">
        <v>125</v>
      </c>
      <c r="J31" s="156">
        <v>115</v>
      </c>
      <c r="K31" s="161">
        <f t="shared" si="9"/>
        <v>356</v>
      </c>
    </row>
    <row r="32" spans="1:11" ht="17.25" customHeight="1" x14ac:dyDescent="0.2">
      <c r="A32" s="155" t="s">
        <v>415</v>
      </c>
      <c r="B32" s="156">
        <v>131</v>
      </c>
      <c r="C32" s="156">
        <v>109</v>
      </c>
      <c r="D32" s="156">
        <v>117</v>
      </c>
      <c r="E32" s="161">
        <f t="shared" si="8"/>
        <v>357</v>
      </c>
      <c r="F32" s="157"/>
      <c r="G32" s="155" t="s">
        <v>389</v>
      </c>
      <c r="H32" s="156">
        <v>100</v>
      </c>
      <c r="I32" s="156">
        <v>111</v>
      </c>
      <c r="J32" s="156">
        <v>146</v>
      </c>
      <c r="K32" s="161">
        <f t="shared" si="9"/>
        <v>357</v>
      </c>
    </row>
    <row r="33" spans="1:11" ht="17.25" customHeight="1" x14ac:dyDescent="0.2">
      <c r="A33" s="155" t="s">
        <v>674</v>
      </c>
      <c r="B33" s="156">
        <v>117</v>
      </c>
      <c r="C33" s="156">
        <v>124</v>
      </c>
      <c r="D33" s="156">
        <v>125</v>
      </c>
      <c r="E33" s="161">
        <f t="shared" si="8"/>
        <v>366</v>
      </c>
      <c r="F33" s="157"/>
      <c r="G33" s="155" t="s">
        <v>387</v>
      </c>
      <c r="H33" s="156">
        <v>123</v>
      </c>
      <c r="I33" s="156">
        <v>129</v>
      </c>
      <c r="J33" s="156">
        <v>111</v>
      </c>
      <c r="K33" s="161">
        <f t="shared" si="9"/>
        <v>363</v>
      </c>
    </row>
    <row r="34" spans="1:11" ht="17.25" customHeight="1" x14ac:dyDescent="0.2">
      <c r="A34" s="155" t="s">
        <v>450</v>
      </c>
      <c r="B34" s="156">
        <v>112</v>
      </c>
      <c r="C34" s="156">
        <v>95</v>
      </c>
      <c r="D34" s="156">
        <v>114</v>
      </c>
      <c r="E34" s="161">
        <f t="shared" si="8"/>
        <v>321</v>
      </c>
      <c r="F34" s="157"/>
      <c r="G34" s="155" t="s">
        <v>388</v>
      </c>
      <c r="H34" s="156">
        <v>127</v>
      </c>
      <c r="I34" s="156">
        <v>134</v>
      </c>
      <c r="J34" s="156">
        <v>145</v>
      </c>
      <c r="K34" s="161">
        <f t="shared" si="9"/>
        <v>406</v>
      </c>
    </row>
    <row r="35" spans="1:11" ht="17.25" customHeight="1" x14ac:dyDescent="0.2">
      <c r="A35" s="159" t="s">
        <v>379</v>
      </c>
      <c r="B35" s="206">
        <f>SUM(B30:B34)</f>
        <v>591</v>
      </c>
      <c r="C35" s="161">
        <f>SUM(C30:C34)</f>
        <v>594</v>
      </c>
      <c r="D35" s="161">
        <f>SUM(D30:D34)</f>
        <v>561</v>
      </c>
      <c r="E35" s="161">
        <f t="shared" si="8"/>
        <v>1746</v>
      </c>
      <c r="F35" s="162"/>
      <c r="G35" s="159" t="s">
        <v>378</v>
      </c>
      <c r="H35" s="161">
        <f>SUM(H30:H34)</f>
        <v>565</v>
      </c>
      <c r="I35" s="206">
        <f>SUM(I30:I34)</f>
        <v>613</v>
      </c>
      <c r="J35" s="206">
        <f>SUM(J30:J34)</f>
        <v>635</v>
      </c>
      <c r="K35" s="206">
        <f t="shared" si="9"/>
        <v>1813</v>
      </c>
    </row>
    <row r="36" spans="1:11" s="308" customFormat="1" ht="17.25" customHeight="1" x14ac:dyDescent="0.4">
      <c r="A36" s="205" t="s">
        <v>230</v>
      </c>
      <c r="B36" s="203"/>
      <c r="C36" s="203"/>
      <c r="D36" s="203"/>
      <c r="E36" s="201"/>
      <c r="F36" s="202"/>
      <c r="G36" s="205" t="s">
        <v>205</v>
      </c>
      <c r="H36" s="203"/>
      <c r="I36" s="203"/>
      <c r="J36" s="203"/>
      <c r="K36" s="201"/>
    </row>
    <row r="37" spans="1:11" ht="17.25" customHeight="1" x14ac:dyDescent="0.2">
      <c r="A37" s="155" t="s">
        <v>384</v>
      </c>
      <c r="B37" s="156">
        <v>118</v>
      </c>
      <c r="C37" s="156">
        <v>115</v>
      </c>
      <c r="D37" s="156">
        <v>121</v>
      </c>
      <c r="E37" s="161">
        <f t="shared" ref="E37:E42" si="10">SUM(B37:D37)</f>
        <v>354</v>
      </c>
      <c r="F37" s="157"/>
      <c r="G37" s="155" t="s">
        <v>423</v>
      </c>
      <c r="H37" s="156">
        <v>131</v>
      </c>
      <c r="I37" s="156">
        <v>110</v>
      </c>
      <c r="J37" s="156">
        <v>115</v>
      </c>
      <c r="K37" s="161">
        <f t="shared" ref="K37:K42" si="11">SUM(H37:J37)</f>
        <v>356</v>
      </c>
    </row>
    <row r="38" spans="1:11" ht="17.25" customHeight="1" x14ac:dyDescent="0.2">
      <c r="A38" s="155" t="s">
        <v>448</v>
      </c>
      <c r="B38" s="156">
        <v>118</v>
      </c>
      <c r="C38" s="156">
        <v>132</v>
      </c>
      <c r="D38" s="156">
        <v>121</v>
      </c>
      <c r="E38" s="161">
        <f t="shared" si="10"/>
        <v>371</v>
      </c>
      <c r="F38" s="157"/>
      <c r="G38" s="155" t="s">
        <v>458</v>
      </c>
      <c r="H38" s="156">
        <v>127</v>
      </c>
      <c r="I38" s="156">
        <v>117</v>
      </c>
      <c r="J38" s="156">
        <v>128</v>
      </c>
      <c r="K38" s="161">
        <f t="shared" si="11"/>
        <v>372</v>
      </c>
    </row>
    <row r="39" spans="1:11" ht="17.25" customHeight="1" x14ac:dyDescent="0.2">
      <c r="A39" s="155" t="s">
        <v>381</v>
      </c>
      <c r="B39" s="156">
        <v>112</v>
      </c>
      <c r="C39" s="156">
        <v>114</v>
      </c>
      <c r="D39" s="156">
        <v>150</v>
      </c>
      <c r="E39" s="161">
        <f t="shared" si="10"/>
        <v>376</v>
      </c>
      <c r="F39" s="157"/>
      <c r="G39" s="155" t="s">
        <v>427</v>
      </c>
      <c r="H39" s="156">
        <v>137</v>
      </c>
      <c r="I39" s="156">
        <v>124</v>
      </c>
      <c r="J39" s="156">
        <v>127</v>
      </c>
      <c r="K39" s="161">
        <f t="shared" si="11"/>
        <v>388</v>
      </c>
    </row>
    <row r="40" spans="1:11" ht="17.25" customHeight="1" x14ac:dyDescent="0.2">
      <c r="A40" s="155" t="s">
        <v>382</v>
      </c>
      <c r="B40" s="156">
        <v>134</v>
      </c>
      <c r="C40" s="156">
        <v>133</v>
      </c>
      <c r="D40" s="156">
        <v>119</v>
      </c>
      <c r="E40" s="161">
        <f t="shared" si="10"/>
        <v>386</v>
      </c>
      <c r="F40" s="157"/>
      <c r="G40" s="155" t="s">
        <v>426</v>
      </c>
      <c r="H40" s="156">
        <v>129</v>
      </c>
      <c r="I40" s="156">
        <v>111</v>
      </c>
      <c r="J40" s="156">
        <v>130</v>
      </c>
      <c r="K40" s="161">
        <f t="shared" si="11"/>
        <v>370</v>
      </c>
    </row>
    <row r="41" spans="1:11" ht="17.25" customHeight="1" x14ac:dyDescent="0.2">
      <c r="A41" s="155" t="s">
        <v>383</v>
      </c>
      <c r="B41" s="156">
        <v>137</v>
      </c>
      <c r="C41" s="156">
        <v>99</v>
      </c>
      <c r="D41" s="156">
        <v>141</v>
      </c>
      <c r="E41" s="161">
        <f t="shared" si="10"/>
        <v>377</v>
      </c>
      <c r="F41" s="157"/>
      <c r="G41" s="155" t="s">
        <v>451</v>
      </c>
      <c r="H41" s="156">
        <v>100</v>
      </c>
      <c r="I41" s="156">
        <v>129</v>
      </c>
      <c r="J41" s="156">
        <v>133</v>
      </c>
      <c r="K41" s="161">
        <f t="shared" si="11"/>
        <v>362</v>
      </c>
    </row>
    <row r="42" spans="1:11" ht="17.25" customHeight="1" x14ac:dyDescent="0.2">
      <c r="A42" s="159" t="s">
        <v>378</v>
      </c>
      <c r="B42" s="161">
        <f>SUM(B37:B41)</f>
        <v>619</v>
      </c>
      <c r="C42" s="206">
        <f>SUM(C37:C41)</f>
        <v>593</v>
      </c>
      <c r="D42" s="206">
        <f>SUM(D37:D41)</f>
        <v>652</v>
      </c>
      <c r="E42" s="206">
        <f t="shared" si="10"/>
        <v>1864</v>
      </c>
      <c r="F42" s="162"/>
      <c r="G42" s="159" t="s">
        <v>379</v>
      </c>
      <c r="H42" s="206">
        <f>SUM(H37:H41)</f>
        <v>624</v>
      </c>
      <c r="I42" s="161">
        <f>SUM(I37:I41)</f>
        <v>591</v>
      </c>
      <c r="J42" s="161">
        <f>SUM(J37:J41)</f>
        <v>633</v>
      </c>
      <c r="K42" s="161">
        <f t="shared" si="11"/>
        <v>1848</v>
      </c>
    </row>
    <row r="43" spans="1:11" s="308" customFormat="1" ht="17.25" customHeight="1" x14ac:dyDescent="0.4">
      <c r="A43" s="205" t="s">
        <v>198</v>
      </c>
      <c r="B43" s="203"/>
      <c r="C43" s="203"/>
      <c r="D43" s="203"/>
      <c r="E43" s="201"/>
      <c r="F43" s="202"/>
      <c r="G43" s="205" t="s">
        <v>206</v>
      </c>
      <c r="H43" s="203"/>
      <c r="I43" s="203"/>
      <c r="J43" s="203"/>
      <c r="K43" s="201"/>
    </row>
    <row r="44" spans="1:11" ht="17.25" customHeight="1" x14ac:dyDescent="0.2">
      <c r="A44" s="155" t="s">
        <v>566</v>
      </c>
      <c r="B44" s="156">
        <v>144</v>
      </c>
      <c r="C44" s="156">
        <v>108</v>
      </c>
      <c r="D44" s="156">
        <v>131</v>
      </c>
      <c r="E44" s="161">
        <f t="shared" ref="E44:E49" si="12">SUM(B44:D44)</f>
        <v>383</v>
      </c>
      <c r="F44" s="157"/>
      <c r="G44" s="155" t="s">
        <v>428</v>
      </c>
      <c r="H44" s="156">
        <v>110</v>
      </c>
      <c r="I44" s="156">
        <v>115</v>
      </c>
      <c r="J44" s="156">
        <v>137</v>
      </c>
      <c r="K44" s="161">
        <f>SUM(H44:J44)</f>
        <v>362</v>
      </c>
    </row>
    <row r="45" spans="1:11" ht="17.25" customHeight="1" x14ac:dyDescent="0.2">
      <c r="A45" s="155" t="s">
        <v>402</v>
      </c>
      <c r="B45" s="156">
        <v>148</v>
      </c>
      <c r="C45" s="156">
        <v>111</v>
      </c>
      <c r="D45" s="156">
        <v>124</v>
      </c>
      <c r="E45" s="161">
        <f t="shared" si="12"/>
        <v>383</v>
      </c>
      <c r="F45" s="157"/>
      <c r="G45" s="155" t="s">
        <v>431</v>
      </c>
      <c r="H45" s="156">
        <v>120</v>
      </c>
      <c r="I45" s="156">
        <v>135</v>
      </c>
      <c r="J45" s="156">
        <v>105</v>
      </c>
      <c r="K45" s="161">
        <f>SUM(H45:J45)</f>
        <v>360</v>
      </c>
    </row>
    <row r="46" spans="1:11" ht="17.25" customHeight="1" x14ac:dyDescent="0.2">
      <c r="A46" s="155" t="s">
        <v>404</v>
      </c>
      <c r="B46" s="156">
        <v>90</v>
      </c>
      <c r="C46" s="156">
        <v>90</v>
      </c>
      <c r="D46" s="156">
        <v>114</v>
      </c>
      <c r="E46" s="161">
        <f t="shared" si="12"/>
        <v>294</v>
      </c>
      <c r="F46" s="157"/>
      <c r="G46" s="155" t="s">
        <v>430</v>
      </c>
      <c r="H46" s="156">
        <v>142</v>
      </c>
      <c r="I46" s="156">
        <v>126</v>
      </c>
      <c r="J46" s="156">
        <v>118</v>
      </c>
      <c r="K46" s="161">
        <f>SUM(H46:J46)</f>
        <v>386</v>
      </c>
    </row>
    <row r="47" spans="1:11" ht="17.25" customHeight="1" x14ac:dyDescent="0.2">
      <c r="A47" s="155" t="s">
        <v>406</v>
      </c>
      <c r="B47" s="156">
        <v>150</v>
      </c>
      <c r="C47" s="156">
        <v>116</v>
      </c>
      <c r="D47" s="156">
        <v>123</v>
      </c>
      <c r="E47" s="161">
        <f t="shared" si="12"/>
        <v>389</v>
      </c>
      <c r="F47" s="157"/>
      <c r="G47" s="155" t="s">
        <v>453</v>
      </c>
      <c r="H47" s="156">
        <v>128</v>
      </c>
      <c r="I47" s="156">
        <v>97</v>
      </c>
      <c r="J47" s="156">
        <v>131</v>
      </c>
      <c r="K47" s="161">
        <f>SUM(H47:J47)</f>
        <v>356</v>
      </c>
    </row>
    <row r="48" spans="1:11" ht="17.25" customHeight="1" x14ac:dyDescent="0.2">
      <c r="A48" s="155" t="s">
        <v>405</v>
      </c>
      <c r="B48" s="156">
        <v>96</v>
      </c>
      <c r="C48" s="156">
        <v>105</v>
      </c>
      <c r="D48" s="156">
        <v>107</v>
      </c>
      <c r="E48" s="161">
        <f t="shared" si="12"/>
        <v>308</v>
      </c>
      <c r="F48" s="157"/>
      <c r="G48" s="155" t="s">
        <v>432</v>
      </c>
      <c r="H48" s="156">
        <v>122</v>
      </c>
      <c r="I48" s="156">
        <v>138</v>
      </c>
      <c r="J48" s="156">
        <v>107</v>
      </c>
      <c r="K48" s="161">
        <f>SUM(H48:J48)</f>
        <v>367</v>
      </c>
    </row>
    <row r="49" spans="1:11" ht="17.25" customHeight="1" x14ac:dyDescent="0.2">
      <c r="A49" s="159" t="s">
        <v>412</v>
      </c>
      <c r="B49" s="206">
        <f>SUM(B44:B48)</f>
        <v>628</v>
      </c>
      <c r="C49" s="161">
        <f>SUM(C44:C48)</f>
        <v>530</v>
      </c>
      <c r="D49" s="206">
        <f>SUM(D44:D48)</f>
        <v>599</v>
      </c>
      <c r="E49" s="161">
        <f t="shared" si="12"/>
        <v>1757</v>
      </c>
      <c r="F49" s="162"/>
      <c r="G49" s="159" t="s">
        <v>412</v>
      </c>
      <c r="H49" s="161">
        <f>SUM(H44:H48)</f>
        <v>622</v>
      </c>
      <c r="I49" s="206">
        <f>SUM(I44:I48)</f>
        <v>611</v>
      </c>
      <c r="J49" s="161">
        <f>SUM(J44:J48)</f>
        <v>598</v>
      </c>
      <c r="K49" s="206">
        <f>SUM(K44:K48)</f>
        <v>1831</v>
      </c>
    </row>
    <row r="50" spans="1:11" ht="19.5" x14ac:dyDescent="0.35">
      <c r="A50" s="437" t="s">
        <v>28</v>
      </c>
      <c r="B50" s="438"/>
      <c r="C50" s="438"/>
      <c r="D50" s="438"/>
      <c r="E50" s="439"/>
      <c r="F50" s="154"/>
      <c r="G50" s="440" t="s">
        <v>29</v>
      </c>
      <c r="H50" s="441"/>
      <c r="I50" s="441"/>
      <c r="J50" s="441"/>
      <c r="K50" s="442"/>
    </row>
    <row r="51" spans="1:11" ht="19.5" x14ac:dyDescent="0.35">
      <c r="A51" s="443">
        <v>41300</v>
      </c>
      <c r="B51" s="444"/>
      <c r="C51" s="444"/>
      <c r="D51" s="444"/>
      <c r="E51" s="445"/>
      <c r="F51" s="154"/>
      <c r="G51" s="443">
        <f>A51+7</f>
        <v>41307</v>
      </c>
      <c r="H51" s="444"/>
      <c r="I51" s="444"/>
      <c r="J51" s="444"/>
      <c r="K51" s="445"/>
    </row>
    <row r="52" spans="1:11" ht="19.5" x14ac:dyDescent="0.3">
      <c r="A52" s="431" t="s">
        <v>656</v>
      </c>
      <c r="B52" s="432"/>
      <c r="C52" s="432"/>
      <c r="D52" s="432"/>
      <c r="E52" s="433"/>
      <c r="G52" s="431" t="s">
        <v>665</v>
      </c>
      <c r="H52" s="432"/>
      <c r="I52" s="432"/>
      <c r="J52" s="432"/>
      <c r="K52" s="433"/>
    </row>
    <row r="53" spans="1:11" ht="19.5" x14ac:dyDescent="0.3">
      <c r="A53" s="431" t="s">
        <v>657</v>
      </c>
      <c r="B53" s="432"/>
      <c r="C53" s="432"/>
      <c r="D53" s="432"/>
      <c r="E53" s="433"/>
      <c r="G53" s="431" t="s">
        <v>666</v>
      </c>
      <c r="H53" s="432"/>
      <c r="I53" s="432"/>
      <c r="J53" s="432"/>
      <c r="K53" s="433"/>
    </row>
    <row r="54" spans="1:11" ht="19.5" x14ac:dyDescent="0.3">
      <c r="A54" s="431" t="s">
        <v>658</v>
      </c>
      <c r="B54" s="432"/>
      <c r="C54" s="432"/>
      <c r="D54" s="432"/>
      <c r="E54" s="433"/>
      <c r="G54" s="431" t="s">
        <v>667</v>
      </c>
      <c r="H54" s="432"/>
      <c r="I54" s="432"/>
      <c r="J54" s="432"/>
      <c r="K54" s="433"/>
    </row>
    <row r="55" spans="1:11" ht="19.5" x14ac:dyDescent="0.3">
      <c r="A55" s="431" t="s">
        <v>659</v>
      </c>
      <c r="B55" s="432"/>
      <c r="C55" s="432"/>
      <c r="D55" s="432"/>
      <c r="E55" s="433"/>
      <c r="G55" s="431" t="s">
        <v>668</v>
      </c>
      <c r="H55" s="432"/>
      <c r="I55" s="432"/>
      <c r="J55" s="432"/>
      <c r="K55" s="433"/>
    </row>
    <row r="56" spans="1:11" ht="19.5" x14ac:dyDescent="0.3">
      <c r="A56" s="431" t="s">
        <v>660</v>
      </c>
      <c r="B56" s="432"/>
      <c r="C56" s="432"/>
      <c r="D56" s="432"/>
      <c r="E56" s="433"/>
      <c r="G56" s="431" t="s">
        <v>669</v>
      </c>
      <c r="H56" s="432"/>
      <c r="I56" s="432"/>
      <c r="J56" s="432"/>
      <c r="K56" s="433"/>
    </row>
    <row r="57" spans="1:11" ht="19.5" x14ac:dyDescent="0.3">
      <c r="A57" s="431" t="s">
        <v>661</v>
      </c>
      <c r="B57" s="432"/>
      <c r="C57" s="432"/>
      <c r="D57" s="432"/>
      <c r="E57" s="433"/>
      <c r="G57" s="431" t="s">
        <v>670</v>
      </c>
      <c r="H57" s="432"/>
      <c r="I57" s="432"/>
      <c r="J57" s="432"/>
      <c r="K57" s="433"/>
    </row>
    <row r="58" spans="1:11" ht="19.5" x14ac:dyDescent="0.3">
      <c r="A58" s="434" t="s">
        <v>662</v>
      </c>
      <c r="B58" s="435"/>
      <c r="C58" s="435"/>
      <c r="D58" s="435"/>
      <c r="E58" s="436"/>
      <c r="G58" s="434" t="s">
        <v>671</v>
      </c>
      <c r="H58" s="435"/>
      <c r="I58" s="435"/>
      <c r="J58" s="435"/>
      <c r="K58" s="436"/>
    </row>
  </sheetData>
  <mergeCells count="18">
    <mergeCell ref="A58:E58"/>
    <mergeCell ref="A53:E53"/>
    <mergeCell ref="A54:E54"/>
    <mergeCell ref="A55:E55"/>
    <mergeCell ref="G58:K58"/>
    <mergeCell ref="G57:K57"/>
    <mergeCell ref="G56:K56"/>
    <mergeCell ref="G55:K55"/>
    <mergeCell ref="G54:K54"/>
    <mergeCell ref="G53:K53"/>
    <mergeCell ref="A56:E56"/>
    <mergeCell ref="A57:E57"/>
    <mergeCell ref="A50:E50"/>
    <mergeCell ref="A51:E51"/>
    <mergeCell ref="A52:E52"/>
    <mergeCell ref="G50:K50"/>
    <mergeCell ref="G51:K51"/>
    <mergeCell ref="G52:K52"/>
  </mergeCells>
  <printOptions horizontalCentered="1"/>
  <pageMargins left="0.7" right="0.7" top="0.75" bottom="0.75" header="0.3" footer="0.3"/>
  <pageSetup scale="66" orientation="portrait" r:id="rId1"/>
  <headerFooter>
    <oddHeader>&amp;C&amp;"Calibri,Bold"&amp;16Men's Friday Pro League&amp;"Arial,Regular"&amp;10
&amp;"Calibri,Regular"&amp;12January 25, 2013</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56" sqref="A56:E56"/>
    </sheetView>
  </sheetViews>
  <sheetFormatPr defaultRowHeight="15.75" x14ac:dyDescent="0.3"/>
  <cols>
    <col min="1" max="1" width="30.28515625" style="151" customWidth="1"/>
    <col min="2" max="4" width="6.85546875" style="152" customWidth="1"/>
    <col min="5" max="5" width="6.85546875" style="153" customWidth="1"/>
    <col min="6" max="6" width="2.42578125" style="150" customWidth="1"/>
    <col min="7" max="7" width="30.28515625" style="151" customWidth="1"/>
    <col min="8" max="10" width="6.85546875" style="152" customWidth="1"/>
    <col min="11" max="11" width="6.85546875" style="153" customWidth="1"/>
    <col min="12" max="16384" width="9.140625" style="158"/>
  </cols>
  <sheetData>
    <row r="1" spans="1:11" s="308" customFormat="1" ht="17.25" customHeight="1" x14ac:dyDescent="0.4">
      <c r="A1" s="199" t="s">
        <v>209</v>
      </c>
      <c r="B1" s="200"/>
      <c r="C1" s="200"/>
      <c r="D1" s="200"/>
      <c r="E1" s="201"/>
      <c r="F1" s="202"/>
      <c r="G1" s="199" t="s">
        <v>198</v>
      </c>
      <c r="H1" s="203"/>
      <c r="I1" s="203"/>
      <c r="J1" s="203"/>
      <c r="K1" s="201"/>
    </row>
    <row r="2" spans="1:11" ht="17.25" customHeight="1" x14ac:dyDescent="0.2">
      <c r="A2" s="155" t="s">
        <v>385</v>
      </c>
      <c r="B2" s="156">
        <v>127</v>
      </c>
      <c r="C2" s="156">
        <v>128</v>
      </c>
      <c r="D2" s="156">
        <v>166</v>
      </c>
      <c r="E2" s="164">
        <f t="shared" ref="E2:E7" si="0">SUM(B2:D2)</f>
        <v>421</v>
      </c>
      <c r="F2" s="157"/>
      <c r="G2" s="155" t="s">
        <v>404</v>
      </c>
      <c r="H2" s="156">
        <v>104</v>
      </c>
      <c r="I2" s="156">
        <v>135</v>
      </c>
      <c r="J2" s="156">
        <v>101</v>
      </c>
      <c r="K2" s="161">
        <f t="shared" ref="K2:K7" si="1">SUM(H2:J2)</f>
        <v>340</v>
      </c>
    </row>
    <row r="3" spans="1:11" ht="17.25" customHeight="1" x14ac:dyDescent="0.2">
      <c r="A3" s="155" t="s">
        <v>386</v>
      </c>
      <c r="B3" s="156">
        <v>105</v>
      </c>
      <c r="C3" s="156">
        <v>101</v>
      </c>
      <c r="D3" s="156">
        <v>128</v>
      </c>
      <c r="E3" s="164">
        <f t="shared" si="0"/>
        <v>334</v>
      </c>
      <c r="F3" s="157"/>
      <c r="G3" s="155" t="s">
        <v>402</v>
      </c>
      <c r="H3" s="156">
        <v>104</v>
      </c>
      <c r="I3" s="156">
        <v>112</v>
      </c>
      <c r="J3" s="156">
        <v>108</v>
      </c>
      <c r="K3" s="161">
        <f t="shared" si="1"/>
        <v>324</v>
      </c>
    </row>
    <row r="4" spans="1:11" ht="17.25" customHeight="1" x14ac:dyDescent="0.2">
      <c r="A4" s="155" t="s">
        <v>684</v>
      </c>
      <c r="B4" s="156">
        <v>112</v>
      </c>
      <c r="C4" s="156">
        <v>120</v>
      </c>
      <c r="D4" s="156">
        <v>100</v>
      </c>
      <c r="E4" s="164">
        <f t="shared" si="0"/>
        <v>332</v>
      </c>
      <c r="F4" s="157"/>
      <c r="G4" s="155" t="s">
        <v>406</v>
      </c>
      <c r="H4" s="156">
        <v>111</v>
      </c>
      <c r="I4" s="156">
        <v>116</v>
      </c>
      <c r="J4" s="156">
        <v>116</v>
      </c>
      <c r="K4" s="161">
        <f t="shared" si="1"/>
        <v>343</v>
      </c>
    </row>
    <row r="5" spans="1:11" ht="17.25" customHeight="1" x14ac:dyDescent="0.2">
      <c r="A5" s="155" t="s">
        <v>389</v>
      </c>
      <c r="B5" s="156">
        <v>151</v>
      </c>
      <c r="C5" s="156">
        <v>93</v>
      </c>
      <c r="D5" s="156">
        <v>117</v>
      </c>
      <c r="E5" s="164">
        <f t="shared" si="0"/>
        <v>361</v>
      </c>
      <c r="F5" s="157"/>
      <c r="G5" s="155" t="s">
        <v>403</v>
      </c>
      <c r="H5" s="156">
        <v>119</v>
      </c>
      <c r="I5" s="156">
        <v>97</v>
      </c>
      <c r="J5" s="156">
        <v>106</v>
      </c>
      <c r="K5" s="161">
        <f t="shared" si="1"/>
        <v>322</v>
      </c>
    </row>
    <row r="6" spans="1:11" ht="17.25" customHeight="1" x14ac:dyDescent="0.2">
      <c r="A6" s="155" t="s">
        <v>388</v>
      </c>
      <c r="B6" s="156">
        <v>91</v>
      </c>
      <c r="C6" s="156">
        <v>115</v>
      </c>
      <c r="D6" s="156">
        <v>118</v>
      </c>
      <c r="E6" s="164">
        <f t="shared" si="0"/>
        <v>324</v>
      </c>
      <c r="F6" s="157"/>
      <c r="G6" s="155" t="s">
        <v>405</v>
      </c>
      <c r="H6" s="156">
        <v>132</v>
      </c>
      <c r="I6" s="156">
        <v>118</v>
      </c>
      <c r="J6" s="156">
        <v>114</v>
      </c>
      <c r="K6" s="161">
        <f t="shared" si="1"/>
        <v>364</v>
      </c>
    </row>
    <row r="7" spans="1:11" ht="17.25" customHeight="1" x14ac:dyDescent="0.2">
      <c r="A7" s="159" t="s">
        <v>378</v>
      </c>
      <c r="B7" s="207">
        <f>SUM(B2:B6)</f>
        <v>586</v>
      </c>
      <c r="C7" s="160">
        <f>SUM(C2:C6)</f>
        <v>557</v>
      </c>
      <c r="D7" s="207">
        <f>SUM(D2:D6)</f>
        <v>629</v>
      </c>
      <c r="E7" s="206">
        <f t="shared" si="0"/>
        <v>1772</v>
      </c>
      <c r="F7" s="162"/>
      <c r="G7" s="159" t="s">
        <v>379</v>
      </c>
      <c r="H7" s="161">
        <f>SUM(H2:H6)</f>
        <v>570</v>
      </c>
      <c r="I7" s="206">
        <f>SUM(I2:I6)</f>
        <v>578</v>
      </c>
      <c r="J7" s="161">
        <f>SUM(J2:J6)</f>
        <v>545</v>
      </c>
      <c r="K7" s="161">
        <f t="shared" si="1"/>
        <v>1693</v>
      </c>
    </row>
    <row r="8" spans="1:11" s="308" customFormat="1" ht="17.25" customHeight="1" x14ac:dyDescent="0.4">
      <c r="A8" s="199" t="s">
        <v>204</v>
      </c>
      <c r="B8" s="200"/>
      <c r="C8" s="200"/>
      <c r="D8" s="200"/>
      <c r="E8" s="201"/>
      <c r="F8" s="202"/>
      <c r="G8" s="199" t="s">
        <v>205</v>
      </c>
      <c r="H8" s="203"/>
      <c r="I8" s="203"/>
      <c r="J8" s="203"/>
      <c r="K8" s="201"/>
    </row>
    <row r="9" spans="1:11" ht="17.25" customHeight="1" x14ac:dyDescent="0.2">
      <c r="A9" s="155" t="s">
        <v>434</v>
      </c>
      <c r="B9" s="156">
        <v>88</v>
      </c>
      <c r="C9" s="156">
        <v>140</v>
      </c>
      <c r="D9" s="156">
        <v>95</v>
      </c>
      <c r="E9" s="164">
        <f t="shared" ref="E9:E14" si="2">SUM(B9:D9)</f>
        <v>323</v>
      </c>
      <c r="F9" s="157"/>
      <c r="G9" s="155" t="s">
        <v>423</v>
      </c>
      <c r="H9" s="156">
        <v>126</v>
      </c>
      <c r="I9" s="156">
        <v>128</v>
      </c>
      <c r="J9" s="156">
        <v>101</v>
      </c>
      <c r="K9" s="161">
        <f t="shared" ref="K9:K14" si="3">SUM(H9:J9)</f>
        <v>355</v>
      </c>
    </row>
    <row r="10" spans="1:11" ht="17.25" customHeight="1" x14ac:dyDescent="0.2">
      <c r="A10" s="155" t="s">
        <v>675</v>
      </c>
      <c r="B10" s="156">
        <v>121</v>
      </c>
      <c r="C10" s="156">
        <v>115</v>
      </c>
      <c r="D10" s="156">
        <v>121</v>
      </c>
      <c r="E10" s="164">
        <f t="shared" si="2"/>
        <v>357</v>
      </c>
      <c r="F10" s="157"/>
      <c r="G10" s="155" t="s">
        <v>459</v>
      </c>
      <c r="H10" s="156">
        <v>137</v>
      </c>
      <c r="I10" s="156">
        <v>116</v>
      </c>
      <c r="J10" s="156">
        <v>103</v>
      </c>
      <c r="K10" s="161">
        <f t="shared" si="3"/>
        <v>356</v>
      </c>
    </row>
    <row r="11" spans="1:11" ht="17.25" customHeight="1" x14ac:dyDescent="0.2">
      <c r="A11" s="155" t="s">
        <v>435</v>
      </c>
      <c r="B11" s="156">
        <v>134</v>
      </c>
      <c r="C11" s="156">
        <v>116</v>
      </c>
      <c r="D11" s="156">
        <v>107</v>
      </c>
      <c r="E11" s="164">
        <f t="shared" si="2"/>
        <v>357</v>
      </c>
      <c r="F11" s="157"/>
      <c r="G11" s="155" t="s">
        <v>427</v>
      </c>
      <c r="H11" s="156">
        <v>136</v>
      </c>
      <c r="I11" s="156">
        <v>123</v>
      </c>
      <c r="J11" s="156">
        <v>112</v>
      </c>
      <c r="K11" s="161">
        <f t="shared" si="3"/>
        <v>371</v>
      </c>
    </row>
    <row r="12" spans="1:11" ht="17.25" customHeight="1" x14ac:dyDescent="0.2">
      <c r="A12" s="155" t="s">
        <v>436</v>
      </c>
      <c r="B12" s="156">
        <v>142</v>
      </c>
      <c r="C12" s="156">
        <v>103</v>
      </c>
      <c r="D12" s="156">
        <v>125</v>
      </c>
      <c r="E12" s="164">
        <f t="shared" si="2"/>
        <v>370</v>
      </c>
      <c r="F12" s="157"/>
      <c r="G12" s="155" t="s">
        <v>426</v>
      </c>
      <c r="H12" s="156">
        <v>162</v>
      </c>
      <c r="I12" s="156">
        <v>117</v>
      </c>
      <c r="J12" s="156">
        <v>117</v>
      </c>
      <c r="K12" s="161">
        <f t="shared" si="3"/>
        <v>396</v>
      </c>
    </row>
    <row r="13" spans="1:11" ht="17.25" customHeight="1" x14ac:dyDescent="0.2">
      <c r="A13" s="155" t="s">
        <v>437</v>
      </c>
      <c r="B13" s="156">
        <v>119</v>
      </c>
      <c r="C13" s="156">
        <v>140</v>
      </c>
      <c r="D13" s="156">
        <v>152</v>
      </c>
      <c r="E13" s="164">
        <f t="shared" si="2"/>
        <v>411</v>
      </c>
      <c r="F13" s="157"/>
      <c r="G13" s="155" t="s">
        <v>451</v>
      </c>
      <c r="H13" s="156">
        <v>108</v>
      </c>
      <c r="I13" s="156">
        <v>125</v>
      </c>
      <c r="J13" s="156">
        <v>122</v>
      </c>
      <c r="K13" s="161">
        <f t="shared" si="3"/>
        <v>355</v>
      </c>
    </row>
    <row r="14" spans="1:11" ht="17.25" customHeight="1" x14ac:dyDescent="0.2">
      <c r="A14" s="159" t="s">
        <v>412</v>
      </c>
      <c r="B14" s="160">
        <f>SUM(B9:B13)</f>
        <v>604</v>
      </c>
      <c r="C14" s="207">
        <f>SUM(C9:C13)</f>
        <v>614</v>
      </c>
      <c r="D14" s="207">
        <f>SUM(D9:D13)</f>
        <v>600</v>
      </c>
      <c r="E14" s="161">
        <f t="shared" si="2"/>
        <v>1818</v>
      </c>
      <c r="F14" s="162"/>
      <c r="G14" s="159" t="s">
        <v>412</v>
      </c>
      <c r="H14" s="206">
        <f>SUM(H9:H13)</f>
        <v>669</v>
      </c>
      <c r="I14" s="161">
        <f>SUM(I9:I13)</f>
        <v>609</v>
      </c>
      <c r="J14" s="161">
        <f>SUM(J9:J13)</f>
        <v>555</v>
      </c>
      <c r="K14" s="206">
        <f t="shared" si="3"/>
        <v>1833</v>
      </c>
    </row>
    <row r="15" spans="1:11" s="308" customFormat="1" ht="17.25" customHeight="1" x14ac:dyDescent="0.4">
      <c r="A15" s="199" t="s">
        <v>230</v>
      </c>
      <c r="B15" s="200"/>
      <c r="C15" s="200"/>
      <c r="D15" s="200"/>
      <c r="E15" s="201"/>
      <c r="F15" s="202"/>
      <c r="G15" s="199" t="s">
        <v>208</v>
      </c>
      <c r="H15" s="203"/>
      <c r="I15" s="203"/>
      <c r="J15" s="203"/>
      <c r="K15" s="201"/>
    </row>
    <row r="16" spans="1:11" ht="17.25" customHeight="1" x14ac:dyDescent="0.2">
      <c r="A16" s="155" t="s">
        <v>676</v>
      </c>
      <c r="B16" s="156">
        <v>95</v>
      </c>
      <c r="C16" s="156">
        <v>105</v>
      </c>
      <c r="D16" s="156">
        <v>109</v>
      </c>
      <c r="E16" s="164">
        <f t="shared" ref="E16:E21" si="4">SUM(B16:D16)</f>
        <v>309</v>
      </c>
      <c r="F16" s="157"/>
      <c r="G16" s="155" t="s">
        <v>443</v>
      </c>
      <c r="H16" s="156">
        <v>99</v>
      </c>
      <c r="I16" s="156">
        <v>116</v>
      </c>
      <c r="J16" s="156">
        <v>110</v>
      </c>
      <c r="K16" s="161">
        <f t="shared" ref="K16:K21" si="5">SUM(H16:J16)</f>
        <v>325</v>
      </c>
    </row>
    <row r="17" spans="1:11" ht="17.25" customHeight="1" x14ac:dyDescent="0.2">
      <c r="A17" s="155" t="s">
        <v>448</v>
      </c>
      <c r="B17" s="156">
        <v>97</v>
      </c>
      <c r="C17" s="156">
        <v>105</v>
      </c>
      <c r="D17" s="156">
        <v>108</v>
      </c>
      <c r="E17" s="164">
        <f t="shared" si="4"/>
        <v>310</v>
      </c>
      <c r="F17" s="157"/>
      <c r="G17" s="155" t="s">
        <v>446</v>
      </c>
      <c r="H17" s="156">
        <v>104</v>
      </c>
      <c r="I17" s="156">
        <v>141</v>
      </c>
      <c r="J17" s="156">
        <v>108</v>
      </c>
      <c r="K17" s="161">
        <f t="shared" si="5"/>
        <v>353</v>
      </c>
    </row>
    <row r="18" spans="1:11" ht="17.25" customHeight="1" x14ac:dyDescent="0.2">
      <c r="A18" s="155" t="s">
        <v>381</v>
      </c>
      <c r="B18" s="156">
        <v>122</v>
      </c>
      <c r="C18" s="156">
        <v>97</v>
      </c>
      <c r="D18" s="156">
        <v>146</v>
      </c>
      <c r="E18" s="164">
        <f t="shared" si="4"/>
        <v>365</v>
      </c>
      <c r="F18" s="157"/>
      <c r="G18" s="155" t="s">
        <v>468</v>
      </c>
      <c r="H18" s="156">
        <v>113</v>
      </c>
      <c r="I18" s="156">
        <v>113</v>
      </c>
      <c r="J18" s="156">
        <v>93</v>
      </c>
      <c r="K18" s="161">
        <f t="shared" si="5"/>
        <v>319</v>
      </c>
    </row>
    <row r="19" spans="1:11" ht="17.25" customHeight="1" x14ac:dyDescent="0.2">
      <c r="A19" s="155" t="s">
        <v>382</v>
      </c>
      <c r="B19" s="156">
        <v>128</v>
      </c>
      <c r="C19" s="156">
        <v>119</v>
      </c>
      <c r="D19" s="156">
        <v>181</v>
      </c>
      <c r="E19" s="164">
        <f t="shared" si="4"/>
        <v>428</v>
      </c>
      <c r="F19" s="157"/>
      <c r="G19" s="155" t="s">
        <v>609</v>
      </c>
      <c r="H19" s="156">
        <v>106</v>
      </c>
      <c r="I19" s="156">
        <v>100</v>
      </c>
      <c r="J19" s="156">
        <v>106</v>
      </c>
      <c r="K19" s="161">
        <f t="shared" si="5"/>
        <v>312</v>
      </c>
    </row>
    <row r="20" spans="1:11" ht="17.25" customHeight="1" x14ac:dyDescent="0.2">
      <c r="A20" s="155" t="s">
        <v>383</v>
      </c>
      <c r="B20" s="156">
        <v>113</v>
      </c>
      <c r="C20" s="156">
        <v>111</v>
      </c>
      <c r="D20" s="156">
        <v>106</v>
      </c>
      <c r="E20" s="164">
        <f t="shared" si="4"/>
        <v>330</v>
      </c>
      <c r="F20" s="157"/>
      <c r="G20" s="155" t="s">
        <v>447</v>
      </c>
      <c r="H20" s="156">
        <v>92</v>
      </c>
      <c r="I20" s="156">
        <v>109</v>
      </c>
      <c r="J20" s="156">
        <v>110</v>
      </c>
      <c r="K20" s="161">
        <f t="shared" si="5"/>
        <v>311</v>
      </c>
    </row>
    <row r="21" spans="1:11" ht="17.25" customHeight="1" x14ac:dyDescent="0.2">
      <c r="A21" s="159" t="s">
        <v>378</v>
      </c>
      <c r="B21" s="207">
        <f>SUM(B16:B20)</f>
        <v>555</v>
      </c>
      <c r="C21" s="160">
        <f>SUM(C16:C20)</f>
        <v>537</v>
      </c>
      <c r="D21" s="207">
        <f>SUM(D16:D20)</f>
        <v>650</v>
      </c>
      <c r="E21" s="206">
        <f t="shared" si="4"/>
        <v>1742</v>
      </c>
      <c r="F21" s="162"/>
      <c r="G21" s="159" t="s">
        <v>379</v>
      </c>
      <c r="H21" s="161">
        <f>SUM(H16:H20)</f>
        <v>514</v>
      </c>
      <c r="I21" s="206">
        <f>SUM(I16:I20)</f>
        <v>579</v>
      </c>
      <c r="J21" s="161">
        <f>SUM(J16:J20)</f>
        <v>527</v>
      </c>
      <c r="K21" s="161">
        <f t="shared" si="5"/>
        <v>1620</v>
      </c>
    </row>
    <row r="22" spans="1:11" s="308" customFormat="1" ht="17.25" customHeight="1" x14ac:dyDescent="0.4">
      <c r="A22" s="205" t="s">
        <v>207</v>
      </c>
      <c r="B22" s="203"/>
      <c r="C22" s="203"/>
      <c r="D22" s="203"/>
      <c r="E22" s="201"/>
      <c r="F22" s="202"/>
      <c r="G22" s="205" t="s">
        <v>199</v>
      </c>
      <c r="H22" s="203"/>
      <c r="I22" s="203"/>
      <c r="J22" s="203"/>
      <c r="K22" s="201"/>
    </row>
    <row r="23" spans="1:11" ht="17.25" customHeight="1" x14ac:dyDescent="0.2">
      <c r="A23" s="155" t="s">
        <v>416</v>
      </c>
      <c r="B23" s="156">
        <v>119</v>
      </c>
      <c r="C23" s="156">
        <v>111</v>
      </c>
      <c r="D23" s="156">
        <v>119</v>
      </c>
      <c r="E23" s="161">
        <f t="shared" ref="E23:E28" si="6">SUM(B23:D23)</f>
        <v>349</v>
      </c>
      <c r="F23" s="157"/>
      <c r="G23" s="155" t="s">
        <v>440</v>
      </c>
      <c r="H23" s="156">
        <v>107</v>
      </c>
      <c r="I23" s="156">
        <v>95</v>
      </c>
      <c r="J23" s="156">
        <v>126</v>
      </c>
      <c r="K23" s="161">
        <f t="shared" ref="K23:K28" si="7">SUM(H23:J23)</f>
        <v>328</v>
      </c>
    </row>
    <row r="24" spans="1:11" ht="17.25" customHeight="1" x14ac:dyDescent="0.2">
      <c r="A24" s="155" t="s">
        <v>496</v>
      </c>
      <c r="B24" s="156">
        <v>148</v>
      </c>
      <c r="C24" s="156">
        <v>115</v>
      </c>
      <c r="D24" s="156">
        <v>119</v>
      </c>
      <c r="E24" s="161">
        <f t="shared" si="6"/>
        <v>382</v>
      </c>
      <c r="F24" s="157"/>
      <c r="G24" s="155" t="s">
        <v>560</v>
      </c>
      <c r="H24" s="156">
        <v>132</v>
      </c>
      <c r="I24" s="156">
        <v>91</v>
      </c>
      <c r="J24" s="156">
        <v>121</v>
      </c>
      <c r="K24" s="161">
        <f t="shared" si="7"/>
        <v>344</v>
      </c>
    </row>
    <row r="25" spans="1:11" ht="17.25" customHeight="1" x14ac:dyDescent="0.2">
      <c r="A25" s="155" t="s">
        <v>417</v>
      </c>
      <c r="B25" s="156">
        <v>114</v>
      </c>
      <c r="C25" s="156">
        <v>132</v>
      </c>
      <c r="D25" s="156">
        <v>124</v>
      </c>
      <c r="E25" s="161">
        <f t="shared" si="6"/>
        <v>370</v>
      </c>
      <c r="F25" s="157"/>
      <c r="G25" s="155" t="s">
        <v>439</v>
      </c>
      <c r="H25" s="156">
        <v>88</v>
      </c>
      <c r="I25" s="156">
        <v>114</v>
      </c>
      <c r="J25" s="156">
        <v>103</v>
      </c>
      <c r="K25" s="161">
        <f t="shared" si="7"/>
        <v>305</v>
      </c>
    </row>
    <row r="26" spans="1:11" ht="17.25" customHeight="1" x14ac:dyDescent="0.2">
      <c r="A26" s="155" t="s">
        <v>413</v>
      </c>
      <c r="B26" s="156">
        <v>129</v>
      </c>
      <c r="C26" s="156">
        <v>96</v>
      </c>
      <c r="D26" s="156">
        <v>113</v>
      </c>
      <c r="E26" s="161">
        <f t="shared" si="6"/>
        <v>338</v>
      </c>
      <c r="F26" s="157"/>
      <c r="G26" s="155" t="s">
        <v>442</v>
      </c>
      <c r="H26" s="156">
        <v>134</v>
      </c>
      <c r="I26" s="156">
        <v>121</v>
      </c>
      <c r="J26" s="156">
        <v>103</v>
      </c>
      <c r="K26" s="161">
        <f t="shared" si="7"/>
        <v>358</v>
      </c>
    </row>
    <row r="27" spans="1:11" ht="17.25" customHeight="1" x14ac:dyDescent="0.2">
      <c r="A27" s="155" t="s">
        <v>450</v>
      </c>
      <c r="B27" s="156">
        <v>115</v>
      </c>
      <c r="C27" s="156">
        <v>126</v>
      </c>
      <c r="D27" s="156">
        <v>114</v>
      </c>
      <c r="E27" s="161">
        <f t="shared" si="6"/>
        <v>355</v>
      </c>
      <c r="F27" s="157"/>
      <c r="G27" s="155" t="s">
        <v>441</v>
      </c>
      <c r="H27" s="156">
        <v>112</v>
      </c>
      <c r="I27" s="156">
        <v>149</v>
      </c>
      <c r="J27" s="156">
        <v>141</v>
      </c>
      <c r="K27" s="161">
        <f t="shared" si="7"/>
        <v>402</v>
      </c>
    </row>
    <row r="28" spans="1:11" ht="17.25" customHeight="1" x14ac:dyDescent="0.2">
      <c r="A28" s="159" t="s">
        <v>378</v>
      </c>
      <c r="B28" s="206">
        <f>SUM(B23:B27)</f>
        <v>625</v>
      </c>
      <c r="C28" s="206">
        <f>SUM(C23:C27)</f>
        <v>580</v>
      </c>
      <c r="D28" s="161">
        <f>SUM(D23:D27)</f>
        <v>589</v>
      </c>
      <c r="E28" s="206">
        <f t="shared" si="6"/>
        <v>1794</v>
      </c>
      <c r="F28" s="162"/>
      <c r="G28" s="159" t="s">
        <v>379</v>
      </c>
      <c r="H28" s="161">
        <f>SUM(H23:H27)</f>
        <v>573</v>
      </c>
      <c r="I28" s="161">
        <f>SUM(I23:I27)</f>
        <v>570</v>
      </c>
      <c r="J28" s="206">
        <f>SUM(J23:J27)</f>
        <v>594</v>
      </c>
      <c r="K28" s="161">
        <f t="shared" si="7"/>
        <v>1737</v>
      </c>
    </row>
    <row r="29" spans="1:11" s="308" customFormat="1" ht="17.25" customHeight="1" x14ac:dyDescent="0.4">
      <c r="A29" s="205" t="s">
        <v>231</v>
      </c>
      <c r="B29" s="203"/>
      <c r="C29" s="203"/>
      <c r="D29" s="203"/>
      <c r="E29" s="201"/>
      <c r="F29" s="202"/>
      <c r="G29" s="205" t="s">
        <v>200</v>
      </c>
      <c r="H29" s="203"/>
      <c r="I29" s="203"/>
      <c r="J29" s="203"/>
      <c r="K29" s="201"/>
    </row>
    <row r="30" spans="1:11" ht="17.25" customHeight="1" x14ac:dyDescent="0.2">
      <c r="A30" s="155" t="s">
        <v>391</v>
      </c>
      <c r="B30" s="156">
        <v>110</v>
      </c>
      <c r="C30" s="156">
        <v>112</v>
      </c>
      <c r="D30" s="156">
        <v>101</v>
      </c>
      <c r="E30" s="161">
        <f t="shared" ref="E30:E35" si="8">SUM(B30:D30)</f>
        <v>323</v>
      </c>
      <c r="F30" s="157"/>
      <c r="G30" s="155" t="s">
        <v>407</v>
      </c>
      <c r="H30" s="156">
        <v>89</v>
      </c>
      <c r="I30" s="156">
        <v>107</v>
      </c>
      <c r="J30" s="156">
        <v>124</v>
      </c>
      <c r="K30" s="161">
        <f t="shared" ref="K30:K35" si="9">SUM(H30:J30)</f>
        <v>320</v>
      </c>
    </row>
    <row r="31" spans="1:11" ht="17.25" customHeight="1" x14ac:dyDescent="0.2">
      <c r="A31" s="155" t="s">
        <v>392</v>
      </c>
      <c r="B31" s="156">
        <v>126</v>
      </c>
      <c r="C31" s="156">
        <v>106</v>
      </c>
      <c r="D31" s="156">
        <v>103</v>
      </c>
      <c r="E31" s="161">
        <f t="shared" si="8"/>
        <v>335</v>
      </c>
      <c r="F31" s="157"/>
      <c r="G31" s="155" t="s">
        <v>408</v>
      </c>
      <c r="H31" s="156">
        <v>93</v>
      </c>
      <c r="I31" s="156">
        <v>152</v>
      </c>
      <c r="J31" s="156">
        <v>131</v>
      </c>
      <c r="K31" s="161">
        <f t="shared" si="9"/>
        <v>376</v>
      </c>
    </row>
    <row r="32" spans="1:11" ht="17.25" customHeight="1" x14ac:dyDescent="0.2">
      <c r="A32" s="155" t="s">
        <v>394</v>
      </c>
      <c r="B32" s="156">
        <v>90</v>
      </c>
      <c r="C32" s="156">
        <v>137</v>
      </c>
      <c r="D32" s="156">
        <v>113</v>
      </c>
      <c r="E32" s="161">
        <f t="shared" si="8"/>
        <v>340</v>
      </c>
      <c r="F32" s="157"/>
      <c r="G32" s="155" t="s">
        <v>409</v>
      </c>
      <c r="H32" s="156">
        <v>133</v>
      </c>
      <c r="I32" s="156">
        <v>141</v>
      </c>
      <c r="J32" s="156">
        <v>103</v>
      </c>
      <c r="K32" s="161">
        <f t="shared" si="9"/>
        <v>377</v>
      </c>
    </row>
    <row r="33" spans="1:11" ht="17.25" customHeight="1" x14ac:dyDescent="0.2">
      <c r="A33" s="155" t="s">
        <v>562</v>
      </c>
      <c r="B33" s="156">
        <v>120</v>
      </c>
      <c r="C33" s="156">
        <v>130</v>
      </c>
      <c r="D33" s="156">
        <v>139</v>
      </c>
      <c r="E33" s="161">
        <f t="shared" si="8"/>
        <v>389</v>
      </c>
      <c r="F33" s="157"/>
      <c r="G33" s="155" t="s">
        <v>410</v>
      </c>
      <c r="H33" s="156">
        <v>98</v>
      </c>
      <c r="I33" s="156">
        <v>106</v>
      </c>
      <c r="J33" s="156">
        <v>104</v>
      </c>
      <c r="K33" s="161">
        <f t="shared" si="9"/>
        <v>308</v>
      </c>
    </row>
    <row r="34" spans="1:11" ht="17.25" customHeight="1" x14ac:dyDescent="0.2">
      <c r="A34" s="155" t="s">
        <v>390</v>
      </c>
      <c r="B34" s="156">
        <v>107</v>
      </c>
      <c r="C34" s="156">
        <v>112</v>
      </c>
      <c r="D34" s="156">
        <v>104</v>
      </c>
      <c r="E34" s="161">
        <f t="shared" si="8"/>
        <v>323</v>
      </c>
      <c r="F34" s="157"/>
      <c r="G34" s="155" t="s">
        <v>411</v>
      </c>
      <c r="H34" s="156">
        <v>113</v>
      </c>
      <c r="I34" s="156">
        <v>89</v>
      </c>
      <c r="J34" s="156">
        <v>126</v>
      </c>
      <c r="K34" s="161">
        <f t="shared" si="9"/>
        <v>328</v>
      </c>
    </row>
    <row r="35" spans="1:11" ht="17.25" customHeight="1" x14ac:dyDescent="0.2">
      <c r="A35" s="159" t="s">
        <v>378</v>
      </c>
      <c r="B35" s="206">
        <f>SUM(B30:B34)</f>
        <v>553</v>
      </c>
      <c r="C35" s="206">
        <f>SUM(C30:C34)</f>
        <v>597</v>
      </c>
      <c r="D35" s="161">
        <f>SUM(D30:D34)</f>
        <v>560</v>
      </c>
      <c r="E35" s="206">
        <f t="shared" si="8"/>
        <v>1710</v>
      </c>
      <c r="F35" s="162"/>
      <c r="G35" s="159" t="s">
        <v>379</v>
      </c>
      <c r="H35" s="161">
        <f>SUM(H30:H34)</f>
        <v>526</v>
      </c>
      <c r="I35" s="161">
        <f>SUM(I30:I34)</f>
        <v>595</v>
      </c>
      <c r="J35" s="206">
        <f>SUM(J30:J34)</f>
        <v>588</v>
      </c>
      <c r="K35" s="161">
        <f t="shared" si="9"/>
        <v>1709</v>
      </c>
    </row>
    <row r="36" spans="1:11" s="308" customFormat="1" ht="17.25" customHeight="1" x14ac:dyDescent="0.4">
      <c r="A36" s="205" t="s">
        <v>201</v>
      </c>
      <c r="B36" s="203"/>
      <c r="C36" s="203"/>
      <c r="D36" s="203"/>
      <c r="E36" s="201"/>
      <c r="F36" s="202"/>
      <c r="G36" s="205" t="s">
        <v>206</v>
      </c>
      <c r="H36" s="203"/>
      <c r="I36" s="203"/>
      <c r="J36" s="203"/>
      <c r="K36" s="201"/>
    </row>
    <row r="37" spans="1:11" ht="17.25" customHeight="1" x14ac:dyDescent="0.2">
      <c r="A37" s="155" t="s">
        <v>395</v>
      </c>
      <c r="B37" s="156">
        <v>97</v>
      </c>
      <c r="C37" s="156">
        <v>105</v>
      </c>
      <c r="D37" s="156">
        <v>98</v>
      </c>
      <c r="E37" s="161">
        <f t="shared" ref="E37:E42" si="10">SUM(B37:D37)</f>
        <v>300</v>
      </c>
      <c r="F37" s="157"/>
      <c r="G37" s="155" t="s">
        <v>428</v>
      </c>
      <c r="H37" s="156">
        <v>116</v>
      </c>
      <c r="I37" s="156">
        <v>116</v>
      </c>
      <c r="J37" s="156">
        <v>111</v>
      </c>
      <c r="K37" s="161">
        <f t="shared" ref="K37:K42" si="11">SUM(H37:J37)</f>
        <v>343</v>
      </c>
    </row>
    <row r="38" spans="1:11" ht="17.25" customHeight="1" x14ac:dyDescent="0.2">
      <c r="A38" s="155" t="s">
        <v>396</v>
      </c>
      <c r="B38" s="156">
        <v>134</v>
      </c>
      <c r="C38" s="156">
        <v>124</v>
      </c>
      <c r="D38" s="156">
        <v>120</v>
      </c>
      <c r="E38" s="161">
        <f t="shared" si="10"/>
        <v>378</v>
      </c>
      <c r="F38" s="157"/>
      <c r="G38" s="155" t="s">
        <v>431</v>
      </c>
      <c r="H38" s="156">
        <v>117</v>
      </c>
      <c r="I38" s="156">
        <v>111</v>
      </c>
      <c r="J38" s="156">
        <v>153</v>
      </c>
      <c r="K38" s="161">
        <f t="shared" si="11"/>
        <v>381</v>
      </c>
    </row>
    <row r="39" spans="1:11" ht="17.25" customHeight="1" x14ac:dyDescent="0.2">
      <c r="A39" s="155" t="s">
        <v>449</v>
      </c>
      <c r="B39" s="156">
        <v>108</v>
      </c>
      <c r="C39" s="156">
        <v>105</v>
      </c>
      <c r="D39" s="156">
        <v>98</v>
      </c>
      <c r="E39" s="161">
        <f t="shared" si="10"/>
        <v>311</v>
      </c>
      <c r="F39" s="157"/>
      <c r="G39" s="155" t="s">
        <v>523</v>
      </c>
      <c r="H39" s="156">
        <v>123</v>
      </c>
      <c r="I39" s="156">
        <v>111</v>
      </c>
      <c r="J39" s="156">
        <v>115</v>
      </c>
      <c r="K39" s="161">
        <f t="shared" si="11"/>
        <v>349</v>
      </c>
    </row>
    <row r="40" spans="1:11" ht="17.25" customHeight="1" x14ac:dyDescent="0.2">
      <c r="A40" s="155" t="s">
        <v>398</v>
      </c>
      <c r="B40" s="156">
        <v>97</v>
      </c>
      <c r="C40" s="156">
        <v>128</v>
      </c>
      <c r="D40" s="156">
        <v>127</v>
      </c>
      <c r="E40" s="161">
        <f t="shared" si="10"/>
        <v>352</v>
      </c>
      <c r="F40" s="157"/>
      <c r="G40" s="155" t="s">
        <v>453</v>
      </c>
      <c r="H40" s="156">
        <v>130</v>
      </c>
      <c r="I40" s="156">
        <v>111</v>
      </c>
      <c r="J40" s="156">
        <v>106</v>
      </c>
      <c r="K40" s="161">
        <f t="shared" si="11"/>
        <v>347</v>
      </c>
    </row>
    <row r="41" spans="1:11" ht="17.25" customHeight="1" x14ac:dyDescent="0.2">
      <c r="A41" s="155" t="s">
        <v>399</v>
      </c>
      <c r="B41" s="156">
        <v>132</v>
      </c>
      <c r="C41" s="156">
        <v>116</v>
      </c>
      <c r="D41" s="156">
        <v>118</v>
      </c>
      <c r="E41" s="161">
        <f t="shared" si="10"/>
        <v>366</v>
      </c>
      <c r="F41" s="157"/>
      <c r="G41" s="155" t="s">
        <v>432</v>
      </c>
      <c r="H41" s="156">
        <v>103</v>
      </c>
      <c r="I41" s="156">
        <v>110</v>
      </c>
      <c r="J41" s="156">
        <v>114</v>
      </c>
      <c r="K41" s="161">
        <f t="shared" si="11"/>
        <v>327</v>
      </c>
    </row>
    <row r="42" spans="1:11" ht="17.25" customHeight="1" x14ac:dyDescent="0.2">
      <c r="A42" s="159" t="s">
        <v>379</v>
      </c>
      <c r="B42" s="161">
        <f>SUM(B37:B41)</f>
        <v>568</v>
      </c>
      <c r="C42" s="206">
        <f>SUM(C37:C41)</f>
        <v>578</v>
      </c>
      <c r="D42" s="161">
        <f>SUM(D37:D41)</f>
        <v>561</v>
      </c>
      <c r="E42" s="161">
        <f t="shared" si="10"/>
        <v>1707</v>
      </c>
      <c r="F42" s="162"/>
      <c r="G42" s="159" t="s">
        <v>378</v>
      </c>
      <c r="H42" s="206">
        <f>SUM(H37:H41)</f>
        <v>589</v>
      </c>
      <c r="I42" s="161">
        <f>SUM(I37:I41)</f>
        <v>559</v>
      </c>
      <c r="J42" s="206">
        <f>SUM(J37:J41)</f>
        <v>599</v>
      </c>
      <c r="K42" s="206">
        <f t="shared" si="11"/>
        <v>1747</v>
      </c>
    </row>
    <row r="43" spans="1:11" s="308" customFormat="1" ht="17.25" customHeight="1" x14ac:dyDescent="0.4">
      <c r="A43" s="205" t="s">
        <v>203</v>
      </c>
      <c r="B43" s="203"/>
      <c r="C43" s="203"/>
      <c r="D43" s="203"/>
      <c r="E43" s="201"/>
      <c r="F43" s="202"/>
      <c r="G43" s="205" t="s">
        <v>202</v>
      </c>
      <c r="H43" s="203"/>
      <c r="I43" s="203"/>
      <c r="J43" s="203"/>
      <c r="K43" s="201"/>
    </row>
    <row r="44" spans="1:11" ht="17.25" customHeight="1" x14ac:dyDescent="0.2">
      <c r="A44" s="155" t="s">
        <v>420</v>
      </c>
      <c r="B44" s="156">
        <v>115</v>
      </c>
      <c r="C44" s="156">
        <v>111</v>
      </c>
      <c r="D44" s="156">
        <v>113</v>
      </c>
      <c r="E44" s="161">
        <f t="shared" ref="E44:E49" si="12">SUM(B44:D44)</f>
        <v>339</v>
      </c>
      <c r="F44" s="157"/>
      <c r="G44" s="155" t="s">
        <v>373</v>
      </c>
      <c r="H44" s="156">
        <v>114</v>
      </c>
      <c r="I44" s="156">
        <v>98</v>
      </c>
      <c r="J44" s="156">
        <v>124</v>
      </c>
      <c r="K44" s="161">
        <f>SUM(H44:J44)</f>
        <v>336</v>
      </c>
    </row>
    <row r="45" spans="1:11" ht="17.25" customHeight="1" x14ac:dyDescent="0.2">
      <c r="A45" s="155" t="s">
        <v>419</v>
      </c>
      <c r="B45" s="156">
        <v>107</v>
      </c>
      <c r="C45" s="156">
        <v>119</v>
      </c>
      <c r="D45" s="156">
        <v>111</v>
      </c>
      <c r="E45" s="161">
        <f t="shared" si="12"/>
        <v>337</v>
      </c>
      <c r="F45" s="157"/>
      <c r="G45" s="155" t="s">
        <v>374</v>
      </c>
      <c r="H45" s="156">
        <v>141</v>
      </c>
      <c r="I45" s="156">
        <v>144</v>
      </c>
      <c r="J45" s="156">
        <v>139</v>
      </c>
      <c r="K45" s="161">
        <f>SUM(H45:J45)</f>
        <v>424</v>
      </c>
    </row>
    <row r="46" spans="1:11" ht="17.25" customHeight="1" x14ac:dyDescent="0.2">
      <c r="A46" s="155" t="s">
        <v>418</v>
      </c>
      <c r="B46" s="156">
        <v>124</v>
      </c>
      <c r="C46" s="156">
        <v>189</v>
      </c>
      <c r="D46" s="156">
        <v>97</v>
      </c>
      <c r="E46" s="161">
        <f t="shared" si="12"/>
        <v>410</v>
      </c>
      <c r="F46" s="157"/>
      <c r="G46" s="155" t="s">
        <v>375</v>
      </c>
      <c r="H46" s="156">
        <v>127</v>
      </c>
      <c r="I46" s="156">
        <v>117</v>
      </c>
      <c r="J46" s="156">
        <v>102</v>
      </c>
      <c r="K46" s="161">
        <f>SUM(H46:J46)</f>
        <v>346</v>
      </c>
    </row>
    <row r="47" spans="1:11" ht="17.25" customHeight="1" x14ac:dyDescent="0.2">
      <c r="A47" s="155" t="s">
        <v>422</v>
      </c>
      <c r="B47" s="156">
        <v>130</v>
      </c>
      <c r="C47" s="156">
        <v>119</v>
      </c>
      <c r="D47" s="156">
        <v>130</v>
      </c>
      <c r="E47" s="161">
        <f t="shared" si="12"/>
        <v>379</v>
      </c>
      <c r="F47" s="157"/>
      <c r="G47" s="155" t="s">
        <v>376</v>
      </c>
      <c r="H47" s="156">
        <v>169</v>
      </c>
      <c r="I47" s="156">
        <v>114</v>
      </c>
      <c r="J47" s="156">
        <v>124</v>
      </c>
      <c r="K47" s="161">
        <f>SUM(H47:J47)</f>
        <v>407</v>
      </c>
    </row>
    <row r="48" spans="1:11" ht="17.25" customHeight="1" x14ac:dyDescent="0.2">
      <c r="A48" s="155" t="s">
        <v>421</v>
      </c>
      <c r="B48" s="156">
        <v>112</v>
      </c>
      <c r="C48" s="156">
        <v>134</v>
      </c>
      <c r="D48" s="156">
        <v>130</v>
      </c>
      <c r="E48" s="161">
        <f t="shared" si="12"/>
        <v>376</v>
      </c>
      <c r="F48" s="157"/>
      <c r="G48" s="155" t="s">
        <v>377</v>
      </c>
      <c r="H48" s="156">
        <v>134</v>
      </c>
      <c r="I48" s="156">
        <v>146</v>
      </c>
      <c r="J48" s="156">
        <v>138</v>
      </c>
      <c r="K48" s="161">
        <f>SUM(H48:J48)</f>
        <v>418</v>
      </c>
    </row>
    <row r="49" spans="1:11" ht="17.25" customHeight="1" x14ac:dyDescent="0.2">
      <c r="A49" s="159" t="s">
        <v>379</v>
      </c>
      <c r="B49" s="161">
        <f>SUM(B44:B48)</f>
        <v>588</v>
      </c>
      <c r="C49" s="206">
        <f>SUM(C44:C48)</f>
        <v>672</v>
      </c>
      <c r="D49" s="161">
        <f>SUM(D44:D48)</f>
        <v>581</v>
      </c>
      <c r="E49" s="161">
        <f t="shared" si="12"/>
        <v>1841</v>
      </c>
      <c r="F49" s="162"/>
      <c r="G49" s="159" t="s">
        <v>378</v>
      </c>
      <c r="H49" s="206">
        <f>SUM(H44:H48)</f>
        <v>685</v>
      </c>
      <c r="I49" s="161">
        <f>SUM(I44:I48)</f>
        <v>619</v>
      </c>
      <c r="J49" s="206">
        <f>SUM(J44:J48)</f>
        <v>627</v>
      </c>
      <c r="K49" s="206">
        <f>SUM(K44:K48)</f>
        <v>1931</v>
      </c>
    </row>
    <row r="50" spans="1:11" ht="19.5" x14ac:dyDescent="0.35">
      <c r="A50" s="437" t="s">
        <v>29</v>
      </c>
      <c r="B50" s="438"/>
      <c r="C50" s="438"/>
      <c r="D50" s="438"/>
      <c r="E50" s="439"/>
      <c r="F50" s="154"/>
      <c r="G50" s="440" t="s">
        <v>30</v>
      </c>
      <c r="H50" s="441"/>
      <c r="I50" s="441"/>
      <c r="J50" s="441"/>
      <c r="K50" s="442"/>
    </row>
    <row r="51" spans="1:11" ht="19.5" x14ac:dyDescent="0.35">
      <c r="A51" s="443">
        <v>41306</v>
      </c>
      <c r="B51" s="444"/>
      <c r="C51" s="444"/>
      <c r="D51" s="444"/>
      <c r="E51" s="445"/>
      <c r="F51" s="154"/>
      <c r="G51" s="443">
        <f>A51+7</f>
        <v>41313</v>
      </c>
      <c r="H51" s="444"/>
      <c r="I51" s="444"/>
      <c r="J51" s="444"/>
      <c r="K51" s="445"/>
    </row>
    <row r="52" spans="1:11" ht="19.5" x14ac:dyDescent="0.3">
      <c r="A52" s="431" t="s">
        <v>665</v>
      </c>
      <c r="B52" s="432"/>
      <c r="C52" s="432"/>
      <c r="D52" s="432"/>
      <c r="E52" s="433"/>
      <c r="G52" s="431" t="s">
        <v>677</v>
      </c>
      <c r="H52" s="432"/>
      <c r="I52" s="432"/>
      <c r="J52" s="432"/>
      <c r="K52" s="433"/>
    </row>
    <row r="53" spans="1:11" ht="19.5" x14ac:dyDescent="0.3">
      <c r="A53" s="431" t="s">
        <v>666</v>
      </c>
      <c r="B53" s="432"/>
      <c r="C53" s="432"/>
      <c r="D53" s="432"/>
      <c r="E53" s="433"/>
      <c r="G53" s="431" t="s">
        <v>678</v>
      </c>
      <c r="H53" s="432"/>
      <c r="I53" s="432"/>
      <c r="J53" s="432"/>
      <c r="K53" s="433"/>
    </row>
    <row r="54" spans="1:11" ht="19.5" x14ac:dyDescent="0.3">
      <c r="A54" s="431" t="s">
        <v>667</v>
      </c>
      <c r="B54" s="432"/>
      <c r="C54" s="432"/>
      <c r="D54" s="432"/>
      <c r="E54" s="433"/>
      <c r="G54" s="431" t="s">
        <v>679</v>
      </c>
      <c r="H54" s="432"/>
      <c r="I54" s="432"/>
      <c r="J54" s="432"/>
      <c r="K54" s="433"/>
    </row>
    <row r="55" spans="1:11" ht="19.5" x14ac:dyDescent="0.3">
      <c r="A55" s="431" t="s">
        <v>668</v>
      </c>
      <c r="B55" s="432"/>
      <c r="C55" s="432"/>
      <c r="D55" s="432"/>
      <c r="E55" s="433"/>
      <c r="G55" s="431" t="s">
        <v>680</v>
      </c>
      <c r="H55" s="432"/>
      <c r="I55" s="432"/>
      <c r="J55" s="432"/>
      <c r="K55" s="433"/>
    </row>
    <row r="56" spans="1:11" ht="19.5" x14ac:dyDescent="0.3">
      <c r="A56" s="431" t="s">
        <v>669</v>
      </c>
      <c r="B56" s="432"/>
      <c r="C56" s="432"/>
      <c r="D56" s="432"/>
      <c r="E56" s="433"/>
      <c r="G56" s="431" t="s">
        <v>681</v>
      </c>
      <c r="H56" s="432"/>
      <c r="I56" s="432"/>
      <c r="J56" s="432"/>
      <c r="K56" s="433"/>
    </row>
    <row r="57" spans="1:11" ht="19.5" x14ac:dyDescent="0.3">
      <c r="A57" s="431" t="s">
        <v>670</v>
      </c>
      <c r="B57" s="432"/>
      <c r="C57" s="432"/>
      <c r="D57" s="432"/>
      <c r="E57" s="433"/>
      <c r="G57" s="431" t="s">
        <v>682</v>
      </c>
      <c r="H57" s="432"/>
      <c r="I57" s="432"/>
      <c r="J57" s="432"/>
      <c r="K57" s="433"/>
    </row>
    <row r="58" spans="1:11" ht="19.5" x14ac:dyDescent="0.3">
      <c r="A58" s="434" t="s">
        <v>671</v>
      </c>
      <c r="B58" s="435"/>
      <c r="C58" s="435"/>
      <c r="D58" s="435"/>
      <c r="E58" s="436"/>
      <c r="G58" s="434" t="s">
        <v>683</v>
      </c>
      <c r="H58" s="435"/>
      <c r="I58" s="435"/>
      <c r="J58" s="435"/>
      <c r="K58" s="436"/>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6" orientation="portrait" r:id="rId1"/>
  <headerFooter>
    <oddHeader>&amp;C&amp;"Calibri,Bold"&amp;16Friday Men's Pro League&amp;"Arial,Regular"&amp;10
&amp;"Calibri,Regular"&amp;12January 26, 2012 (Sat)</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31" workbookViewId="0">
      <selection activeCell="A52" sqref="A52:E58"/>
    </sheetView>
  </sheetViews>
  <sheetFormatPr defaultRowHeight="15.75" x14ac:dyDescent="0.3"/>
  <cols>
    <col min="1" max="1" width="30.28515625" style="151" customWidth="1"/>
    <col min="2" max="4" width="6.85546875" style="152" customWidth="1"/>
    <col min="5" max="5" width="6.85546875" style="153" customWidth="1"/>
    <col min="6" max="6" width="2.42578125" style="150" customWidth="1"/>
    <col min="7" max="7" width="30.28515625" style="151" customWidth="1"/>
    <col min="8" max="10" width="6.85546875" style="152" customWidth="1"/>
    <col min="11" max="11" width="6.85546875" style="153" customWidth="1"/>
    <col min="12" max="16384" width="9.140625" style="158"/>
  </cols>
  <sheetData>
    <row r="1" spans="1:11" s="308" customFormat="1" ht="17.25" customHeight="1" x14ac:dyDescent="0.4">
      <c r="A1" s="199" t="s">
        <v>205</v>
      </c>
      <c r="B1" s="200"/>
      <c r="C1" s="200"/>
      <c r="D1" s="200"/>
      <c r="E1" s="201"/>
      <c r="F1" s="202"/>
      <c r="G1" s="199" t="s">
        <v>207</v>
      </c>
      <c r="H1" s="203"/>
      <c r="I1" s="203"/>
      <c r="J1" s="203"/>
      <c r="K1" s="201"/>
    </row>
    <row r="2" spans="1:11" ht="17.25" customHeight="1" x14ac:dyDescent="0.2">
      <c r="A2" s="155" t="s">
        <v>423</v>
      </c>
      <c r="B2" s="156">
        <v>119</v>
      </c>
      <c r="C2" s="156">
        <v>126</v>
      </c>
      <c r="D2" s="156">
        <v>114</v>
      </c>
      <c r="E2" s="164">
        <f t="shared" ref="E2:E7" si="0">SUM(B2:D2)</f>
        <v>359</v>
      </c>
      <c r="F2" s="157"/>
      <c r="G2" s="155" t="s">
        <v>417</v>
      </c>
      <c r="H2" s="156">
        <v>116</v>
      </c>
      <c r="I2" s="156">
        <v>120</v>
      </c>
      <c r="J2" s="156">
        <v>109</v>
      </c>
      <c r="K2" s="161">
        <f t="shared" ref="K2:K7" si="1">SUM(H2:J2)</f>
        <v>345</v>
      </c>
    </row>
    <row r="3" spans="1:11" ht="17.25" customHeight="1" x14ac:dyDescent="0.2">
      <c r="A3" s="155" t="s">
        <v>459</v>
      </c>
      <c r="B3" s="156">
        <v>144</v>
      </c>
      <c r="C3" s="156">
        <v>136</v>
      </c>
      <c r="D3" s="156">
        <v>114</v>
      </c>
      <c r="E3" s="164">
        <f t="shared" si="0"/>
        <v>394</v>
      </c>
      <c r="F3" s="157"/>
      <c r="G3" s="155" t="s">
        <v>497</v>
      </c>
      <c r="H3" s="156">
        <v>103</v>
      </c>
      <c r="I3" s="156">
        <v>110</v>
      </c>
      <c r="J3" s="156">
        <v>101</v>
      </c>
      <c r="K3" s="161">
        <f t="shared" si="1"/>
        <v>314</v>
      </c>
    </row>
    <row r="4" spans="1:11" ht="17.25" customHeight="1" x14ac:dyDescent="0.2">
      <c r="A4" s="155" t="s">
        <v>427</v>
      </c>
      <c r="B4" s="156">
        <v>108</v>
      </c>
      <c r="C4" s="156">
        <v>142</v>
      </c>
      <c r="D4" s="156">
        <v>136</v>
      </c>
      <c r="E4" s="164">
        <f t="shared" si="0"/>
        <v>386</v>
      </c>
      <c r="F4" s="157"/>
      <c r="G4" s="155" t="s">
        <v>415</v>
      </c>
      <c r="H4" s="156">
        <v>104</v>
      </c>
      <c r="I4" s="156">
        <v>132</v>
      </c>
      <c r="J4" s="156">
        <v>112</v>
      </c>
      <c r="K4" s="161">
        <f t="shared" si="1"/>
        <v>348</v>
      </c>
    </row>
    <row r="5" spans="1:11" ht="17.25" customHeight="1" x14ac:dyDescent="0.2">
      <c r="A5" s="155" t="s">
        <v>426</v>
      </c>
      <c r="B5" s="156">
        <v>122</v>
      </c>
      <c r="C5" s="156">
        <v>119</v>
      </c>
      <c r="D5" s="156">
        <v>130</v>
      </c>
      <c r="E5" s="164">
        <f t="shared" si="0"/>
        <v>371</v>
      </c>
      <c r="F5" s="157"/>
      <c r="G5" s="155" t="s">
        <v>413</v>
      </c>
      <c r="H5" s="156">
        <v>120</v>
      </c>
      <c r="I5" s="156">
        <v>103</v>
      </c>
      <c r="J5" s="156">
        <v>124</v>
      </c>
      <c r="K5" s="161">
        <f t="shared" si="1"/>
        <v>347</v>
      </c>
    </row>
    <row r="6" spans="1:11" ht="17.25" customHeight="1" x14ac:dyDescent="0.2">
      <c r="A6" s="155" t="s">
        <v>451</v>
      </c>
      <c r="B6" s="156">
        <v>148</v>
      </c>
      <c r="C6" s="156">
        <v>123</v>
      </c>
      <c r="D6" s="156">
        <v>108</v>
      </c>
      <c r="E6" s="164">
        <f t="shared" si="0"/>
        <v>379</v>
      </c>
      <c r="F6" s="157"/>
      <c r="G6" s="155" t="s">
        <v>450</v>
      </c>
      <c r="H6" s="156">
        <v>107</v>
      </c>
      <c r="I6" s="156">
        <v>111</v>
      </c>
      <c r="J6" s="156">
        <v>114</v>
      </c>
      <c r="K6" s="161">
        <f t="shared" si="1"/>
        <v>332</v>
      </c>
    </row>
    <row r="7" spans="1:11" ht="17.25" customHeight="1" x14ac:dyDescent="0.2">
      <c r="A7" s="159" t="s">
        <v>400</v>
      </c>
      <c r="B7" s="207">
        <f>SUM(B2:B6)</f>
        <v>641</v>
      </c>
      <c r="C7" s="207">
        <f>SUM(C2:C6)</f>
        <v>646</v>
      </c>
      <c r="D7" s="207">
        <f>SUM(D2:D6)</f>
        <v>602</v>
      </c>
      <c r="E7" s="206">
        <f t="shared" si="0"/>
        <v>1889</v>
      </c>
      <c r="F7" s="162"/>
      <c r="G7" s="159" t="s">
        <v>401</v>
      </c>
      <c r="H7" s="161">
        <f>SUM(H2:H6)</f>
        <v>550</v>
      </c>
      <c r="I7" s="161">
        <f>SUM(I2:I6)</f>
        <v>576</v>
      </c>
      <c r="J7" s="161">
        <f>SUM(J2:J6)</f>
        <v>560</v>
      </c>
      <c r="K7" s="161">
        <f t="shared" si="1"/>
        <v>1686</v>
      </c>
    </row>
    <row r="8" spans="1:11" s="308" customFormat="1" ht="17.25" customHeight="1" x14ac:dyDescent="0.4">
      <c r="A8" s="199" t="s">
        <v>202</v>
      </c>
      <c r="B8" s="200"/>
      <c r="C8" s="200"/>
      <c r="D8" s="200"/>
      <c r="E8" s="201"/>
      <c r="F8" s="202"/>
      <c r="G8" s="199" t="s">
        <v>198</v>
      </c>
      <c r="H8" s="203"/>
      <c r="I8" s="203"/>
      <c r="J8" s="203"/>
      <c r="K8" s="201"/>
    </row>
    <row r="9" spans="1:11" ht="17.25" customHeight="1" x14ac:dyDescent="0.2">
      <c r="A9" s="155" t="s">
        <v>373</v>
      </c>
      <c r="B9" s="156">
        <v>108</v>
      </c>
      <c r="C9" s="156">
        <v>125</v>
      </c>
      <c r="D9" s="156">
        <v>126</v>
      </c>
      <c r="E9" s="164">
        <f t="shared" ref="E9:E14" si="2">SUM(B9:D9)</f>
        <v>359</v>
      </c>
      <c r="F9" s="157"/>
      <c r="G9" s="155" t="s">
        <v>566</v>
      </c>
      <c r="H9" s="156">
        <v>123</v>
      </c>
      <c r="I9" s="156">
        <v>112</v>
      </c>
      <c r="J9" s="156">
        <v>113</v>
      </c>
      <c r="K9" s="161">
        <f t="shared" ref="K9:K14" si="3">SUM(H9:J9)</f>
        <v>348</v>
      </c>
    </row>
    <row r="10" spans="1:11" ht="17.25" customHeight="1" x14ac:dyDescent="0.2">
      <c r="A10" s="155" t="s">
        <v>488</v>
      </c>
      <c r="B10" s="156">
        <v>141</v>
      </c>
      <c r="C10" s="156">
        <v>151</v>
      </c>
      <c r="D10" s="156">
        <v>125</v>
      </c>
      <c r="E10" s="164">
        <f t="shared" si="2"/>
        <v>417</v>
      </c>
      <c r="F10" s="157"/>
      <c r="G10" s="155" t="s">
        <v>402</v>
      </c>
      <c r="H10" s="156">
        <v>108</v>
      </c>
      <c r="I10" s="156">
        <v>106</v>
      </c>
      <c r="J10" s="156">
        <v>89</v>
      </c>
      <c r="K10" s="161">
        <f t="shared" si="3"/>
        <v>303</v>
      </c>
    </row>
    <row r="11" spans="1:11" ht="17.25" customHeight="1" x14ac:dyDescent="0.2">
      <c r="A11" s="155" t="s">
        <v>375</v>
      </c>
      <c r="B11" s="156">
        <v>120</v>
      </c>
      <c r="C11" s="156">
        <v>113</v>
      </c>
      <c r="D11" s="156">
        <v>122</v>
      </c>
      <c r="E11" s="164">
        <f t="shared" si="2"/>
        <v>355</v>
      </c>
      <c r="F11" s="157"/>
      <c r="G11" s="155" t="s">
        <v>404</v>
      </c>
      <c r="H11" s="156">
        <v>98</v>
      </c>
      <c r="I11" s="156">
        <v>134</v>
      </c>
      <c r="J11" s="156">
        <v>125</v>
      </c>
      <c r="K11" s="161">
        <f t="shared" si="3"/>
        <v>357</v>
      </c>
    </row>
    <row r="12" spans="1:11" ht="17.25" customHeight="1" x14ac:dyDescent="0.2">
      <c r="A12" s="155" t="s">
        <v>376</v>
      </c>
      <c r="B12" s="156">
        <v>98</v>
      </c>
      <c r="C12" s="156">
        <v>101</v>
      </c>
      <c r="D12" s="156">
        <v>123</v>
      </c>
      <c r="E12" s="164">
        <f t="shared" si="2"/>
        <v>322</v>
      </c>
      <c r="F12" s="157"/>
      <c r="G12" s="155" t="s">
        <v>406</v>
      </c>
      <c r="H12" s="156">
        <v>122</v>
      </c>
      <c r="I12" s="156">
        <v>112</v>
      </c>
      <c r="J12" s="156">
        <v>144</v>
      </c>
      <c r="K12" s="161">
        <f t="shared" si="3"/>
        <v>378</v>
      </c>
    </row>
    <row r="13" spans="1:11" ht="17.25" customHeight="1" x14ac:dyDescent="0.2">
      <c r="A13" s="155" t="s">
        <v>377</v>
      </c>
      <c r="B13" s="156">
        <v>109</v>
      </c>
      <c r="C13" s="156">
        <v>145</v>
      </c>
      <c r="D13" s="156">
        <v>157</v>
      </c>
      <c r="E13" s="164">
        <f t="shared" si="2"/>
        <v>411</v>
      </c>
      <c r="F13" s="157"/>
      <c r="G13" s="155" t="s">
        <v>405</v>
      </c>
      <c r="H13" s="156">
        <v>96</v>
      </c>
      <c r="I13" s="156">
        <v>134</v>
      </c>
      <c r="J13" s="156">
        <v>115</v>
      </c>
      <c r="K13" s="161">
        <f t="shared" si="3"/>
        <v>345</v>
      </c>
    </row>
    <row r="14" spans="1:11" ht="17.25" customHeight="1" x14ac:dyDescent="0.2">
      <c r="A14" s="159" t="s">
        <v>400</v>
      </c>
      <c r="B14" s="207">
        <f>SUM(B9:B13)</f>
        <v>576</v>
      </c>
      <c r="C14" s="207">
        <f>SUM(C9:C13)</f>
        <v>635</v>
      </c>
      <c r="D14" s="207">
        <f>SUM(D9:D13)</f>
        <v>653</v>
      </c>
      <c r="E14" s="206">
        <f t="shared" si="2"/>
        <v>1864</v>
      </c>
      <c r="F14" s="162"/>
      <c r="G14" s="159" t="s">
        <v>401</v>
      </c>
      <c r="H14" s="161">
        <f>SUM(H9:H13)</f>
        <v>547</v>
      </c>
      <c r="I14" s="161">
        <f>SUM(I9:I13)</f>
        <v>598</v>
      </c>
      <c r="J14" s="161">
        <f>SUM(J9:J13)</f>
        <v>586</v>
      </c>
      <c r="K14" s="161">
        <f t="shared" si="3"/>
        <v>1731</v>
      </c>
    </row>
    <row r="15" spans="1:11" s="308" customFormat="1" ht="17.25" customHeight="1" x14ac:dyDescent="0.4">
      <c r="A15" s="199" t="s">
        <v>199</v>
      </c>
      <c r="B15" s="200"/>
      <c r="C15" s="200"/>
      <c r="D15" s="200"/>
      <c r="E15" s="201"/>
      <c r="F15" s="202"/>
      <c r="G15" s="199" t="s">
        <v>209</v>
      </c>
      <c r="H15" s="203"/>
      <c r="I15" s="203"/>
      <c r="J15" s="203"/>
      <c r="K15" s="201"/>
    </row>
    <row r="16" spans="1:11" ht="17.25" customHeight="1" x14ac:dyDescent="0.2">
      <c r="A16" s="155" t="s">
        <v>440</v>
      </c>
      <c r="B16" s="156">
        <v>108</v>
      </c>
      <c r="C16" s="156">
        <v>106</v>
      </c>
      <c r="D16" s="156">
        <v>148</v>
      </c>
      <c r="E16" s="164">
        <f t="shared" ref="E16:E21" si="4">SUM(B16:D16)</f>
        <v>362</v>
      </c>
      <c r="F16" s="157"/>
      <c r="G16" s="155" t="s">
        <v>385</v>
      </c>
      <c r="H16" s="156">
        <v>134</v>
      </c>
      <c r="I16" s="156">
        <v>106</v>
      </c>
      <c r="J16" s="156">
        <v>122</v>
      </c>
      <c r="K16" s="161">
        <f t="shared" ref="K16:K21" si="5">SUM(H16:J16)</f>
        <v>362</v>
      </c>
    </row>
    <row r="17" spans="1:11" ht="17.25" customHeight="1" x14ac:dyDescent="0.2">
      <c r="A17" s="155" t="s">
        <v>438</v>
      </c>
      <c r="B17" s="156">
        <v>103</v>
      </c>
      <c r="C17" s="156">
        <v>116</v>
      </c>
      <c r="D17" s="156">
        <v>114</v>
      </c>
      <c r="E17" s="164">
        <f t="shared" si="4"/>
        <v>333</v>
      </c>
      <c r="F17" s="157"/>
      <c r="G17" s="155" t="s">
        <v>386</v>
      </c>
      <c r="H17" s="156">
        <v>118</v>
      </c>
      <c r="I17" s="156">
        <v>136</v>
      </c>
      <c r="J17" s="156">
        <v>120</v>
      </c>
      <c r="K17" s="161">
        <f t="shared" si="5"/>
        <v>374</v>
      </c>
    </row>
    <row r="18" spans="1:11" ht="17.25" customHeight="1" x14ac:dyDescent="0.2">
      <c r="A18" s="155" t="s">
        <v>439</v>
      </c>
      <c r="B18" s="156">
        <v>124</v>
      </c>
      <c r="C18" s="156">
        <v>131</v>
      </c>
      <c r="D18" s="156">
        <v>128</v>
      </c>
      <c r="E18" s="164">
        <f t="shared" si="4"/>
        <v>383</v>
      </c>
      <c r="F18" s="157"/>
      <c r="G18" s="155" t="s">
        <v>684</v>
      </c>
      <c r="H18" s="156">
        <v>104</v>
      </c>
      <c r="I18" s="156">
        <v>90</v>
      </c>
      <c r="J18" s="156">
        <v>119</v>
      </c>
      <c r="K18" s="161">
        <f t="shared" si="5"/>
        <v>313</v>
      </c>
    </row>
    <row r="19" spans="1:11" ht="17.25" customHeight="1" x14ac:dyDescent="0.2">
      <c r="A19" s="155" t="s">
        <v>442</v>
      </c>
      <c r="B19" s="156">
        <v>127</v>
      </c>
      <c r="C19" s="156">
        <v>96</v>
      </c>
      <c r="D19" s="156">
        <v>137</v>
      </c>
      <c r="E19" s="164">
        <f t="shared" si="4"/>
        <v>360</v>
      </c>
      <c r="F19" s="157"/>
      <c r="G19" s="155" t="s">
        <v>389</v>
      </c>
      <c r="H19" s="156">
        <v>116</v>
      </c>
      <c r="I19" s="156">
        <v>141</v>
      </c>
      <c r="J19" s="156">
        <v>130</v>
      </c>
      <c r="K19" s="161">
        <f t="shared" si="5"/>
        <v>387</v>
      </c>
    </row>
    <row r="20" spans="1:11" ht="17.25" customHeight="1" x14ac:dyDescent="0.2">
      <c r="A20" s="155" t="s">
        <v>441</v>
      </c>
      <c r="B20" s="156">
        <v>116</v>
      </c>
      <c r="C20" s="156">
        <v>144</v>
      </c>
      <c r="D20" s="156">
        <v>126</v>
      </c>
      <c r="E20" s="164">
        <f t="shared" si="4"/>
        <v>386</v>
      </c>
      <c r="F20" s="157"/>
      <c r="G20" s="155" t="s">
        <v>388</v>
      </c>
      <c r="H20" s="156">
        <v>119</v>
      </c>
      <c r="I20" s="156">
        <v>135</v>
      </c>
      <c r="J20" s="156">
        <v>124</v>
      </c>
      <c r="K20" s="161">
        <f t="shared" si="5"/>
        <v>378</v>
      </c>
    </row>
    <row r="21" spans="1:11" ht="17.25" customHeight="1" x14ac:dyDescent="0.2">
      <c r="A21" s="159" t="s">
        <v>412</v>
      </c>
      <c r="B21" s="160">
        <f>SUM(B16:B20)</f>
        <v>578</v>
      </c>
      <c r="C21" s="160">
        <f>SUM(C16:C20)</f>
        <v>593</v>
      </c>
      <c r="D21" s="207">
        <f>SUM(D16:D20)</f>
        <v>653</v>
      </c>
      <c r="E21" s="206">
        <f t="shared" si="4"/>
        <v>1824</v>
      </c>
      <c r="F21" s="162"/>
      <c r="G21" s="159" t="s">
        <v>412</v>
      </c>
      <c r="H21" s="206">
        <f>SUM(H16:H20)</f>
        <v>591</v>
      </c>
      <c r="I21" s="206">
        <f>SUM(I16:I20)</f>
        <v>608</v>
      </c>
      <c r="J21" s="161">
        <f>SUM(J16:J20)</f>
        <v>615</v>
      </c>
      <c r="K21" s="161">
        <f t="shared" si="5"/>
        <v>1814</v>
      </c>
    </row>
    <row r="22" spans="1:11" s="308" customFormat="1" ht="17.25" customHeight="1" x14ac:dyDescent="0.4">
      <c r="A22" s="205" t="s">
        <v>231</v>
      </c>
      <c r="B22" s="203"/>
      <c r="C22" s="203"/>
      <c r="D22" s="203"/>
      <c r="E22" s="201"/>
      <c r="F22" s="202"/>
      <c r="G22" s="205" t="s">
        <v>204</v>
      </c>
      <c r="H22" s="203"/>
      <c r="I22" s="203"/>
      <c r="J22" s="203"/>
      <c r="K22" s="201"/>
    </row>
    <row r="23" spans="1:11" ht="17.25" customHeight="1" x14ac:dyDescent="0.2">
      <c r="A23" s="155" t="s">
        <v>391</v>
      </c>
      <c r="B23" s="156">
        <v>145</v>
      </c>
      <c r="C23" s="156">
        <v>131</v>
      </c>
      <c r="D23" s="156">
        <v>113</v>
      </c>
      <c r="E23" s="161">
        <f t="shared" ref="E23:E28" si="6">SUM(B23:D23)</f>
        <v>389</v>
      </c>
      <c r="F23" s="157"/>
      <c r="G23" s="155" t="s">
        <v>433</v>
      </c>
      <c r="H23" s="156">
        <v>101</v>
      </c>
      <c r="I23" s="156">
        <v>121</v>
      </c>
      <c r="J23" s="156">
        <v>107</v>
      </c>
      <c r="K23" s="161">
        <f t="shared" ref="K23:K28" si="7">SUM(H23:J23)</f>
        <v>329</v>
      </c>
    </row>
    <row r="24" spans="1:11" ht="17.25" customHeight="1" x14ac:dyDescent="0.2">
      <c r="A24" s="155" t="s">
        <v>392</v>
      </c>
      <c r="B24" s="156">
        <v>93</v>
      </c>
      <c r="C24" s="156">
        <v>124</v>
      </c>
      <c r="D24" s="156">
        <v>115</v>
      </c>
      <c r="E24" s="161">
        <f t="shared" si="6"/>
        <v>332</v>
      </c>
      <c r="F24" s="157"/>
      <c r="G24" s="155" t="s">
        <v>639</v>
      </c>
      <c r="H24" s="156">
        <v>101</v>
      </c>
      <c r="I24" s="156">
        <v>122</v>
      </c>
      <c r="J24" s="156">
        <v>102</v>
      </c>
      <c r="K24" s="161">
        <f t="shared" si="7"/>
        <v>325</v>
      </c>
    </row>
    <row r="25" spans="1:11" ht="17.25" customHeight="1" x14ac:dyDescent="0.2">
      <c r="A25" s="155" t="s">
        <v>394</v>
      </c>
      <c r="B25" s="156">
        <v>99</v>
      </c>
      <c r="C25" s="156">
        <v>119</v>
      </c>
      <c r="D25" s="156">
        <v>104</v>
      </c>
      <c r="E25" s="161">
        <f t="shared" si="6"/>
        <v>322</v>
      </c>
      <c r="F25" s="157"/>
      <c r="G25" s="155" t="s">
        <v>435</v>
      </c>
      <c r="H25" s="156">
        <v>105</v>
      </c>
      <c r="I25" s="156">
        <v>114</v>
      </c>
      <c r="J25" s="156">
        <v>112</v>
      </c>
      <c r="K25" s="161">
        <f t="shared" si="7"/>
        <v>331</v>
      </c>
    </row>
    <row r="26" spans="1:11" ht="17.25" customHeight="1" x14ac:dyDescent="0.2">
      <c r="A26" s="155" t="s">
        <v>562</v>
      </c>
      <c r="B26" s="156">
        <v>121</v>
      </c>
      <c r="C26" s="156">
        <v>106</v>
      </c>
      <c r="D26" s="156">
        <v>111</v>
      </c>
      <c r="E26" s="161">
        <f t="shared" si="6"/>
        <v>338</v>
      </c>
      <c r="F26" s="157"/>
      <c r="G26" s="155" t="s">
        <v>436</v>
      </c>
      <c r="H26" s="156">
        <v>115</v>
      </c>
      <c r="I26" s="156">
        <v>114</v>
      </c>
      <c r="J26" s="156">
        <v>136</v>
      </c>
      <c r="K26" s="161">
        <f t="shared" si="7"/>
        <v>365</v>
      </c>
    </row>
    <row r="27" spans="1:11" ht="17.25" customHeight="1" x14ac:dyDescent="0.2">
      <c r="A27" s="155" t="s">
        <v>390</v>
      </c>
      <c r="B27" s="156">
        <v>101</v>
      </c>
      <c r="C27" s="156">
        <v>108</v>
      </c>
      <c r="D27" s="156">
        <v>125</v>
      </c>
      <c r="E27" s="161">
        <f t="shared" si="6"/>
        <v>334</v>
      </c>
      <c r="F27" s="157"/>
      <c r="G27" s="155" t="s">
        <v>437</v>
      </c>
      <c r="H27" s="156">
        <v>102</v>
      </c>
      <c r="I27" s="156">
        <v>150</v>
      </c>
      <c r="J27" s="156">
        <v>116</v>
      </c>
      <c r="K27" s="161">
        <f t="shared" si="7"/>
        <v>368</v>
      </c>
    </row>
    <row r="28" spans="1:11" ht="17.25" customHeight="1" x14ac:dyDescent="0.2">
      <c r="A28" s="159" t="s">
        <v>379</v>
      </c>
      <c r="B28" s="206">
        <f>SUM(B23:B27)</f>
        <v>559</v>
      </c>
      <c r="C28" s="161">
        <f>SUM(C23:C27)</f>
        <v>588</v>
      </c>
      <c r="D28" s="161">
        <f>SUM(D23:D27)</f>
        <v>568</v>
      </c>
      <c r="E28" s="161">
        <f t="shared" si="6"/>
        <v>1715</v>
      </c>
      <c r="F28" s="162"/>
      <c r="G28" s="159" t="s">
        <v>378</v>
      </c>
      <c r="H28" s="161">
        <f>SUM(H23:H27)</f>
        <v>524</v>
      </c>
      <c r="I28" s="206">
        <f>SUM(I23:I27)</f>
        <v>621</v>
      </c>
      <c r="J28" s="206">
        <f>SUM(J23:J27)</f>
        <v>573</v>
      </c>
      <c r="K28" s="206">
        <f t="shared" si="7"/>
        <v>1718</v>
      </c>
    </row>
    <row r="29" spans="1:11" s="308" customFormat="1" ht="17.25" customHeight="1" x14ac:dyDescent="0.4">
      <c r="A29" s="205" t="s">
        <v>203</v>
      </c>
      <c r="B29" s="203"/>
      <c r="C29" s="203"/>
      <c r="D29" s="203"/>
      <c r="E29" s="201"/>
      <c r="F29" s="202"/>
      <c r="G29" s="205" t="s">
        <v>206</v>
      </c>
      <c r="H29" s="203"/>
      <c r="I29" s="203"/>
      <c r="J29" s="203"/>
      <c r="K29" s="201"/>
    </row>
    <row r="30" spans="1:11" ht="17.25" customHeight="1" x14ac:dyDescent="0.2">
      <c r="A30" s="155" t="s">
        <v>420</v>
      </c>
      <c r="B30" s="156">
        <v>133</v>
      </c>
      <c r="C30" s="156">
        <v>125</v>
      </c>
      <c r="D30" s="156">
        <v>109</v>
      </c>
      <c r="E30" s="161">
        <f t="shared" ref="E30:E35" si="8">SUM(B30:D30)</f>
        <v>367</v>
      </c>
      <c r="F30" s="157"/>
      <c r="G30" s="155" t="s">
        <v>428</v>
      </c>
      <c r="H30" s="156">
        <v>122</v>
      </c>
      <c r="I30" s="156">
        <v>130</v>
      </c>
      <c r="J30" s="156">
        <v>117</v>
      </c>
      <c r="K30" s="161">
        <f t="shared" ref="K30:K35" si="9">SUM(H30:J30)</f>
        <v>369</v>
      </c>
    </row>
    <row r="31" spans="1:11" ht="17.25" customHeight="1" x14ac:dyDescent="0.2">
      <c r="A31" s="155" t="s">
        <v>419</v>
      </c>
      <c r="B31" s="156">
        <v>94</v>
      </c>
      <c r="C31" s="156">
        <v>116</v>
      </c>
      <c r="D31" s="156">
        <v>128</v>
      </c>
      <c r="E31" s="161">
        <f t="shared" si="8"/>
        <v>338</v>
      </c>
      <c r="F31" s="157"/>
      <c r="G31" s="155" t="s">
        <v>431</v>
      </c>
      <c r="H31" s="156">
        <v>96</v>
      </c>
      <c r="I31" s="156">
        <v>109</v>
      </c>
      <c r="J31" s="156">
        <v>104</v>
      </c>
      <c r="K31" s="161">
        <f t="shared" si="9"/>
        <v>309</v>
      </c>
    </row>
    <row r="32" spans="1:11" ht="17.25" customHeight="1" x14ac:dyDescent="0.2">
      <c r="A32" s="155" t="s">
        <v>418</v>
      </c>
      <c r="B32" s="156">
        <v>100</v>
      </c>
      <c r="C32" s="156">
        <v>132</v>
      </c>
      <c r="D32" s="156">
        <v>121</v>
      </c>
      <c r="E32" s="161">
        <f t="shared" si="8"/>
        <v>353</v>
      </c>
      <c r="F32" s="157"/>
      <c r="G32" s="155" t="s">
        <v>430</v>
      </c>
      <c r="H32" s="156">
        <v>136</v>
      </c>
      <c r="I32" s="156">
        <v>108</v>
      </c>
      <c r="J32" s="156">
        <v>118</v>
      </c>
      <c r="K32" s="161">
        <f t="shared" si="9"/>
        <v>362</v>
      </c>
    </row>
    <row r="33" spans="1:11" ht="17.25" customHeight="1" x14ac:dyDescent="0.2">
      <c r="A33" s="155" t="s">
        <v>422</v>
      </c>
      <c r="B33" s="156">
        <v>142</v>
      </c>
      <c r="C33" s="156">
        <v>122</v>
      </c>
      <c r="D33" s="156">
        <v>104</v>
      </c>
      <c r="E33" s="161">
        <f t="shared" si="8"/>
        <v>368</v>
      </c>
      <c r="F33" s="157"/>
      <c r="G33" s="155" t="s">
        <v>453</v>
      </c>
      <c r="H33" s="156">
        <v>142</v>
      </c>
      <c r="I33" s="156">
        <v>143</v>
      </c>
      <c r="J33" s="156">
        <v>131</v>
      </c>
      <c r="K33" s="161">
        <f t="shared" si="9"/>
        <v>416</v>
      </c>
    </row>
    <row r="34" spans="1:11" ht="17.25" customHeight="1" x14ac:dyDescent="0.2">
      <c r="A34" s="155" t="s">
        <v>421</v>
      </c>
      <c r="B34" s="156">
        <v>125</v>
      </c>
      <c r="C34" s="156">
        <v>141</v>
      </c>
      <c r="D34" s="156">
        <v>141</v>
      </c>
      <c r="E34" s="161">
        <f t="shared" si="8"/>
        <v>407</v>
      </c>
      <c r="F34" s="157"/>
      <c r="G34" s="155" t="s">
        <v>432</v>
      </c>
      <c r="H34" s="156">
        <v>149</v>
      </c>
      <c r="I34" s="156">
        <v>133</v>
      </c>
      <c r="J34" s="156">
        <v>121</v>
      </c>
      <c r="K34" s="161">
        <f t="shared" si="9"/>
        <v>403</v>
      </c>
    </row>
    <row r="35" spans="1:11" ht="17.25" customHeight="1" x14ac:dyDescent="0.2">
      <c r="A35" s="159" t="s">
        <v>412</v>
      </c>
      <c r="B35" s="161">
        <f>SUM(B30:B34)</f>
        <v>594</v>
      </c>
      <c r="C35" s="206">
        <f>SUM(C30:C34)</f>
        <v>636</v>
      </c>
      <c r="D35" s="206">
        <f>SUM(D30:D34)</f>
        <v>603</v>
      </c>
      <c r="E35" s="161">
        <f t="shared" si="8"/>
        <v>1833</v>
      </c>
      <c r="F35" s="162"/>
      <c r="G35" s="159" t="s">
        <v>412</v>
      </c>
      <c r="H35" s="206">
        <f>SUM(H30:H34)</f>
        <v>645</v>
      </c>
      <c r="I35" s="161">
        <f>SUM(I30:I34)</f>
        <v>623</v>
      </c>
      <c r="J35" s="161">
        <f>SUM(J30:J34)</f>
        <v>591</v>
      </c>
      <c r="K35" s="206">
        <f t="shared" si="9"/>
        <v>1859</v>
      </c>
    </row>
    <row r="36" spans="1:11" s="308" customFormat="1" ht="17.25" customHeight="1" x14ac:dyDescent="0.4">
      <c r="A36" s="205" t="s">
        <v>200</v>
      </c>
      <c r="B36" s="203"/>
      <c r="C36" s="203"/>
      <c r="D36" s="203"/>
      <c r="E36" s="201"/>
      <c r="F36" s="202"/>
      <c r="G36" s="205" t="s">
        <v>230</v>
      </c>
      <c r="H36" s="203"/>
      <c r="I36" s="203"/>
      <c r="J36" s="203"/>
      <c r="K36" s="201"/>
    </row>
    <row r="37" spans="1:11" ht="17.25" customHeight="1" x14ac:dyDescent="0.2">
      <c r="A37" s="155" t="s">
        <v>407</v>
      </c>
      <c r="B37" s="156">
        <v>129</v>
      </c>
      <c r="C37" s="156">
        <v>132</v>
      </c>
      <c r="D37" s="156">
        <v>109</v>
      </c>
      <c r="E37" s="161">
        <f t="shared" ref="E37:E42" si="10">SUM(B37:D37)</f>
        <v>370</v>
      </c>
      <c r="F37" s="157"/>
      <c r="G37" s="155" t="s">
        <v>382</v>
      </c>
      <c r="H37" s="156">
        <v>117</v>
      </c>
      <c r="I37" s="156">
        <v>143</v>
      </c>
      <c r="J37" s="156">
        <v>103</v>
      </c>
      <c r="K37" s="161">
        <f t="shared" ref="K37:K42" si="11">SUM(H37:J37)</f>
        <v>363</v>
      </c>
    </row>
    <row r="38" spans="1:11" ht="17.25" customHeight="1" x14ac:dyDescent="0.2">
      <c r="A38" s="155" t="s">
        <v>408</v>
      </c>
      <c r="B38" s="156">
        <v>130</v>
      </c>
      <c r="C38" s="156">
        <v>121</v>
      </c>
      <c r="D38" s="156">
        <v>100</v>
      </c>
      <c r="E38" s="161">
        <f t="shared" si="10"/>
        <v>351</v>
      </c>
      <c r="F38" s="157"/>
      <c r="G38" s="155" t="s">
        <v>448</v>
      </c>
      <c r="H38" s="156">
        <v>101</v>
      </c>
      <c r="I38" s="156">
        <v>123</v>
      </c>
      <c r="J38" s="156">
        <v>94</v>
      </c>
      <c r="K38" s="161">
        <f t="shared" si="11"/>
        <v>318</v>
      </c>
    </row>
    <row r="39" spans="1:11" ht="17.25" customHeight="1" x14ac:dyDescent="0.2">
      <c r="A39" s="155" t="s">
        <v>409</v>
      </c>
      <c r="B39" s="156">
        <v>112</v>
      </c>
      <c r="C39" s="156">
        <v>103</v>
      </c>
      <c r="D39" s="156">
        <v>125</v>
      </c>
      <c r="E39" s="161">
        <f t="shared" si="10"/>
        <v>340</v>
      </c>
      <c r="F39" s="157"/>
      <c r="G39" s="155" t="s">
        <v>381</v>
      </c>
      <c r="H39" s="156">
        <v>106</v>
      </c>
      <c r="I39" s="156">
        <v>116</v>
      </c>
      <c r="J39" s="156">
        <v>134</v>
      </c>
      <c r="K39" s="161">
        <f t="shared" si="11"/>
        <v>356</v>
      </c>
    </row>
    <row r="40" spans="1:11" ht="17.25" customHeight="1" x14ac:dyDescent="0.2">
      <c r="A40" s="155" t="s">
        <v>410</v>
      </c>
      <c r="B40" s="156">
        <v>125</v>
      </c>
      <c r="C40" s="156">
        <v>110</v>
      </c>
      <c r="D40" s="156">
        <v>155</v>
      </c>
      <c r="E40" s="161">
        <f t="shared" si="10"/>
        <v>390</v>
      </c>
      <c r="F40" s="157"/>
      <c r="G40" s="155" t="s">
        <v>384</v>
      </c>
      <c r="H40" s="156">
        <v>135</v>
      </c>
      <c r="I40" s="156">
        <v>108</v>
      </c>
      <c r="J40" s="156">
        <v>104</v>
      </c>
      <c r="K40" s="161">
        <f t="shared" si="11"/>
        <v>347</v>
      </c>
    </row>
    <row r="41" spans="1:11" ht="17.25" customHeight="1" x14ac:dyDescent="0.2">
      <c r="A41" s="155" t="s">
        <v>411</v>
      </c>
      <c r="B41" s="156">
        <v>108</v>
      </c>
      <c r="C41" s="156">
        <v>149</v>
      </c>
      <c r="D41" s="156">
        <v>125</v>
      </c>
      <c r="E41" s="161">
        <f t="shared" si="10"/>
        <v>382</v>
      </c>
      <c r="F41" s="157"/>
      <c r="G41" s="155" t="s">
        <v>383</v>
      </c>
      <c r="H41" s="156">
        <v>100</v>
      </c>
      <c r="I41" s="156">
        <v>128</v>
      </c>
      <c r="J41" s="156">
        <v>145</v>
      </c>
      <c r="K41" s="161">
        <f t="shared" si="11"/>
        <v>373</v>
      </c>
    </row>
    <row r="42" spans="1:11" ht="17.25" customHeight="1" x14ac:dyDescent="0.2">
      <c r="A42" s="159" t="s">
        <v>378</v>
      </c>
      <c r="B42" s="206">
        <v>604</v>
      </c>
      <c r="C42" s="161">
        <v>615</v>
      </c>
      <c r="D42" s="206">
        <v>614</v>
      </c>
      <c r="E42" s="206">
        <f t="shared" si="10"/>
        <v>1833</v>
      </c>
      <c r="F42" s="162"/>
      <c r="G42" s="159" t="s">
        <v>379</v>
      </c>
      <c r="H42" s="161">
        <v>559</v>
      </c>
      <c r="I42" s="206">
        <v>618</v>
      </c>
      <c r="J42" s="161">
        <v>580</v>
      </c>
      <c r="K42" s="161">
        <f t="shared" si="11"/>
        <v>1757</v>
      </c>
    </row>
    <row r="43" spans="1:11" s="308" customFormat="1" ht="17.25" customHeight="1" x14ac:dyDescent="0.4">
      <c r="A43" s="205" t="s">
        <v>201</v>
      </c>
      <c r="B43" s="203"/>
      <c r="C43" s="203"/>
      <c r="D43" s="203"/>
      <c r="E43" s="201"/>
      <c r="F43" s="202"/>
      <c r="G43" s="205" t="s">
        <v>208</v>
      </c>
      <c r="H43" s="203"/>
      <c r="I43" s="203"/>
      <c r="J43" s="203"/>
      <c r="K43" s="201"/>
    </row>
    <row r="44" spans="1:11" ht="17.25" customHeight="1" x14ac:dyDescent="0.2">
      <c r="A44" s="155" t="s">
        <v>395</v>
      </c>
      <c r="B44" s="156">
        <v>113</v>
      </c>
      <c r="C44" s="156">
        <v>123</v>
      </c>
      <c r="D44" s="156">
        <v>111</v>
      </c>
      <c r="E44" s="161">
        <f t="shared" ref="E44:E49" si="12">SUM(B44:D44)</f>
        <v>347</v>
      </c>
      <c r="F44" s="157"/>
      <c r="G44" s="155" t="s">
        <v>443</v>
      </c>
      <c r="H44" s="156">
        <v>114</v>
      </c>
      <c r="I44" s="156">
        <v>98</v>
      </c>
      <c r="J44" s="156">
        <v>102</v>
      </c>
      <c r="K44" s="161">
        <f>SUM(H44:J44)</f>
        <v>314</v>
      </c>
    </row>
    <row r="45" spans="1:11" ht="17.25" customHeight="1" x14ac:dyDescent="0.2">
      <c r="A45" s="155" t="s">
        <v>396</v>
      </c>
      <c r="B45" s="156">
        <v>107</v>
      </c>
      <c r="C45" s="156">
        <v>106</v>
      </c>
      <c r="D45" s="156">
        <v>136</v>
      </c>
      <c r="E45" s="161">
        <f t="shared" si="12"/>
        <v>349</v>
      </c>
      <c r="F45" s="157"/>
      <c r="G45" s="155" t="s">
        <v>446</v>
      </c>
      <c r="H45" s="156">
        <v>118</v>
      </c>
      <c r="I45" s="156">
        <v>150</v>
      </c>
      <c r="J45" s="156">
        <v>120</v>
      </c>
      <c r="K45" s="161">
        <f>SUM(H45:J45)</f>
        <v>388</v>
      </c>
    </row>
    <row r="46" spans="1:11" ht="17.25" customHeight="1" x14ac:dyDescent="0.2">
      <c r="A46" s="155" t="s">
        <v>449</v>
      </c>
      <c r="B46" s="156">
        <v>125</v>
      </c>
      <c r="C46" s="156">
        <v>136</v>
      </c>
      <c r="D46" s="156">
        <v>125</v>
      </c>
      <c r="E46" s="161">
        <f t="shared" si="12"/>
        <v>386</v>
      </c>
      <c r="F46" s="157"/>
      <c r="G46" s="155" t="s">
        <v>468</v>
      </c>
      <c r="H46" s="156">
        <v>113</v>
      </c>
      <c r="I46" s="156">
        <v>121</v>
      </c>
      <c r="J46" s="156">
        <v>124</v>
      </c>
      <c r="K46" s="161">
        <f>SUM(H46:J46)</f>
        <v>358</v>
      </c>
    </row>
    <row r="47" spans="1:11" ht="17.25" customHeight="1" x14ac:dyDescent="0.2">
      <c r="A47" s="155" t="s">
        <v>398</v>
      </c>
      <c r="B47" s="156">
        <v>113</v>
      </c>
      <c r="C47" s="156">
        <v>112</v>
      </c>
      <c r="D47" s="156">
        <v>132</v>
      </c>
      <c r="E47" s="161">
        <f t="shared" si="12"/>
        <v>357</v>
      </c>
      <c r="F47" s="157"/>
      <c r="G47" s="155" t="s">
        <v>609</v>
      </c>
      <c r="H47" s="156">
        <v>134</v>
      </c>
      <c r="I47" s="156">
        <v>132</v>
      </c>
      <c r="J47" s="156">
        <v>95</v>
      </c>
      <c r="K47" s="161">
        <f>SUM(H47:J47)</f>
        <v>361</v>
      </c>
    </row>
    <row r="48" spans="1:11" ht="17.25" customHeight="1" x14ac:dyDescent="0.2">
      <c r="A48" s="155" t="s">
        <v>399</v>
      </c>
      <c r="B48" s="156">
        <v>161</v>
      </c>
      <c r="C48" s="156">
        <v>108</v>
      </c>
      <c r="D48" s="156">
        <v>134</v>
      </c>
      <c r="E48" s="161">
        <f t="shared" si="12"/>
        <v>403</v>
      </c>
      <c r="F48" s="157"/>
      <c r="G48" s="155" t="s">
        <v>447</v>
      </c>
      <c r="H48" s="156">
        <v>125</v>
      </c>
      <c r="I48" s="156">
        <v>93</v>
      </c>
      <c r="J48" s="156">
        <v>117</v>
      </c>
      <c r="K48" s="161">
        <f>SUM(H48:J48)</f>
        <v>335</v>
      </c>
    </row>
    <row r="49" spans="1:11" ht="17.25" customHeight="1" x14ac:dyDescent="0.2">
      <c r="A49" s="159" t="s">
        <v>378</v>
      </c>
      <c r="B49" s="206">
        <f>SUM(B44:B48)</f>
        <v>619</v>
      </c>
      <c r="C49" s="161">
        <f>SUM(C44:C48)</f>
        <v>585</v>
      </c>
      <c r="D49" s="206">
        <f>SUM(D44:D48)</f>
        <v>638</v>
      </c>
      <c r="E49" s="206">
        <f t="shared" si="12"/>
        <v>1842</v>
      </c>
      <c r="F49" s="162"/>
      <c r="G49" s="159" t="s">
        <v>379</v>
      </c>
      <c r="H49" s="161">
        <f>SUM(H44:H48)</f>
        <v>604</v>
      </c>
      <c r="I49" s="206">
        <f>SUM(I44:I48)</f>
        <v>594</v>
      </c>
      <c r="J49" s="161">
        <f>SUM(J44:J48)</f>
        <v>558</v>
      </c>
      <c r="K49" s="161">
        <f>SUM(K44:K48)</f>
        <v>1756</v>
      </c>
    </row>
    <row r="50" spans="1:11" ht="19.5" x14ac:dyDescent="0.35">
      <c r="A50" s="437" t="s">
        <v>30</v>
      </c>
      <c r="B50" s="438"/>
      <c r="C50" s="438"/>
      <c r="D50" s="438"/>
      <c r="E50" s="439"/>
      <c r="F50" s="154"/>
      <c r="G50" s="440" t="s">
        <v>31</v>
      </c>
      <c r="H50" s="441"/>
      <c r="I50" s="441"/>
      <c r="J50" s="441"/>
      <c r="K50" s="442"/>
    </row>
    <row r="51" spans="1:11" ht="19.5" x14ac:dyDescent="0.35">
      <c r="A51" s="443">
        <v>41320</v>
      </c>
      <c r="B51" s="444"/>
      <c r="C51" s="444"/>
      <c r="D51" s="444"/>
      <c r="E51" s="445"/>
      <c r="F51" s="154"/>
      <c r="G51" s="443">
        <f>A51+7</f>
        <v>41327</v>
      </c>
      <c r="H51" s="444"/>
      <c r="I51" s="444"/>
      <c r="J51" s="444"/>
      <c r="K51" s="445"/>
    </row>
    <row r="52" spans="1:11" ht="19.5" x14ac:dyDescent="0.3">
      <c r="A52" s="431" t="s">
        <v>677</v>
      </c>
      <c r="B52" s="432"/>
      <c r="C52" s="432"/>
      <c r="D52" s="432"/>
      <c r="E52" s="433"/>
      <c r="G52" s="431" t="s">
        <v>685</v>
      </c>
      <c r="H52" s="432"/>
      <c r="I52" s="432"/>
      <c r="J52" s="432"/>
      <c r="K52" s="433"/>
    </row>
    <row r="53" spans="1:11" ht="19.5" x14ac:dyDescent="0.3">
      <c r="A53" s="431" t="s">
        <v>678</v>
      </c>
      <c r="B53" s="432"/>
      <c r="C53" s="432"/>
      <c r="D53" s="432"/>
      <c r="E53" s="433"/>
      <c r="G53" s="431" t="s">
        <v>686</v>
      </c>
      <c r="H53" s="432"/>
      <c r="I53" s="432"/>
      <c r="J53" s="432"/>
      <c r="K53" s="433"/>
    </row>
    <row r="54" spans="1:11" ht="19.5" x14ac:dyDescent="0.3">
      <c r="A54" s="431" t="s">
        <v>679</v>
      </c>
      <c r="B54" s="432"/>
      <c r="C54" s="432"/>
      <c r="D54" s="432"/>
      <c r="E54" s="433"/>
      <c r="G54" s="431" t="s">
        <v>687</v>
      </c>
      <c r="H54" s="432"/>
      <c r="I54" s="432"/>
      <c r="J54" s="432"/>
      <c r="K54" s="433"/>
    </row>
    <row r="55" spans="1:11" ht="19.5" x14ac:dyDescent="0.3">
      <c r="A55" s="431" t="s">
        <v>680</v>
      </c>
      <c r="B55" s="432"/>
      <c r="C55" s="432"/>
      <c r="D55" s="432"/>
      <c r="E55" s="433"/>
      <c r="G55" s="431" t="s">
        <v>688</v>
      </c>
      <c r="H55" s="432"/>
      <c r="I55" s="432"/>
      <c r="J55" s="432"/>
      <c r="K55" s="433"/>
    </row>
    <row r="56" spans="1:11" ht="19.5" x14ac:dyDescent="0.3">
      <c r="A56" s="431" t="s">
        <v>681</v>
      </c>
      <c r="B56" s="432"/>
      <c r="C56" s="432"/>
      <c r="D56" s="432"/>
      <c r="E56" s="433"/>
      <c r="G56" s="431" t="s">
        <v>689</v>
      </c>
      <c r="H56" s="432"/>
      <c r="I56" s="432"/>
      <c r="J56" s="432"/>
      <c r="K56" s="433"/>
    </row>
    <row r="57" spans="1:11" ht="19.5" x14ac:dyDescent="0.3">
      <c r="A57" s="431" t="s">
        <v>682</v>
      </c>
      <c r="B57" s="432"/>
      <c r="C57" s="432"/>
      <c r="D57" s="432"/>
      <c r="E57" s="433"/>
      <c r="G57" s="431" t="s">
        <v>690</v>
      </c>
      <c r="H57" s="432"/>
      <c r="I57" s="432"/>
      <c r="J57" s="432"/>
      <c r="K57" s="433"/>
    </row>
    <row r="58" spans="1:11" ht="19.5" x14ac:dyDescent="0.3">
      <c r="A58" s="434" t="s">
        <v>683</v>
      </c>
      <c r="B58" s="435"/>
      <c r="C58" s="435"/>
      <c r="D58" s="435"/>
      <c r="E58" s="436"/>
      <c r="G58" s="434" t="s">
        <v>691</v>
      </c>
      <c r="H58" s="435"/>
      <c r="I58" s="435"/>
      <c r="J58" s="435"/>
      <c r="K58" s="436"/>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6" orientation="portrait" r:id="rId1"/>
  <headerFooter>
    <oddHeader>&amp;C&amp;"Calibri,Bold"&amp;16Men's Friday Pro League&amp;"Arial,Regular"&amp;10
&amp;"Calibri,Regular"&amp;12February 1, 2013</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31" workbookViewId="0">
      <selection activeCell="A52" sqref="A52:E58"/>
    </sheetView>
  </sheetViews>
  <sheetFormatPr defaultRowHeight="15.75" x14ac:dyDescent="0.3"/>
  <cols>
    <col min="1" max="1" width="30.28515625" style="151" customWidth="1"/>
    <col min="2" max="4" width="6.85546875" style="152" customWidth="1"/>
    <col min="5" max="5" width="6.85546875" style="153" customWidth="1"/>
    <col min="6" max="6" width="2.42578125" style="150" customWidth="1"/>
    <col min="7" max="7" width="30.28515625" style="151" customWidth="1"/>
    <col min="8" max="10" width="6.85546875" style="152" customWidth="1"/>
    <col min="11" max="11" width="6.85546875" style="153" customWidth="1"/>
    <col min="12" max="16384" width="9.140625" style="158"/>
  </cols>
  <sheetData>
    <row r="1" spans="1:11" s="308" customFormat="1" ht="17.25" customHeight="1" x14ac:dyDescent="0.4">
      <c r="A1" s="199" t="s">
        <v>198</v>
      </c>
      <c r="B1" s="200"/>
      <c r="C1" s="200"/>
      <c r="D1" s="200"/>
      <c r="E1" s="201"/>
      <c r="F1" s="202"/>
      <c r="G1" s="199" t="s">
        <v>231</v>
      </c>
      <c r="H1" s="203"/>
      <c r="I1" s="203"/>
      <c r="J1" s="203"/>
      <c r="K1" s="201"/>
    </row>
    <row r="2" spans="1:11" ht="17.25" customHeight="1" x14ac:dyDescent="0.2">
      <c r="A2" s="155" t="s">
        <v>404</v>
      </c>
      <c r="B2" s="156">
        <v>116</v>
      </c>
      <c r="C2" s="156">
        <v>120</v>
      </c>
      <c r="D2" s="156">
        <v>127</v>
      </c>
      <c r="E2" s="164">
        <f t="shared" ref="E2:E7" si="0">SUM(B2:D2)</f>
        <v>363</v>
      </c>
      <c r="F2" s="157"/>
      <c r="G2" s="155" t="s">
        <v>391</v>
      </c>
      <c r="H2" s="156">
        <v>122</v>
      </c>
      <c r="I2" s="156">
        <v>117</v>
      </c>
      <c r="J2" s="156">
        <v>146</v>
      </c>
      <c r="K2" s="161">
        <f t="shared" ref="K2:K7" si="1">SUM(H2:J2)</f>
        <v>385</v>
      </c>
    </row>
    <row r="3" spans="1:11" ht="17.25" customHeight="1" x14ac:dyDescent="0.2">
      <c r="A3" s="155" t="s">
        <v>402</v>
      </c>
      <c r="B3" s="156">
        <v>130</v>
      </c>
      <c r="C3" s="156">
        <v>113</v>
      </c>
      <c r="D3" s="156">
        <v>140</v>
      </c>
      <c r="E3" s="164">
        <f t="shared" si="0"/>
        <v>383</v>
      </c>
      <c r="F3" s="157"/>
      <c r="G3" s="155" t="s">
        <v>392</v>
      </c>
      <c r="H3" s="156">
        <v>94</v>
      </c>
      <c r="I3" s="156">
        <v>99</v>
      </c>
      <c r="J3" s="156">
        <v>96</v>
      </c>
      <c r="K3" s="161">
        <f t="shared" si="1"/>
        <v>289</v>
      </c>
    </row>
    <row r="4" spans="1:11" ht="17.25" customHeight="1" x14ac:dyDescent="0.2">
      <c r="A4" s="155" t="s">
        <v>566</v>
      </c>
      <c r="B4" s="156">
        <v>121</v>
      </c>
      <c r="C4" s="156">
        <v>124</v>
      </c>
      <c r="D4" s="156">
        <v>134</v>
      </c>
      <c r="E4" s="164">
        <f t="shared" si="0"/>
        <v>379</v>
      </c>
      <c r="F4" s="157"/>
      <c r="G4" s="155" t="s">
        <v>394</v>
      </c>
      <c r="H4" s="156">
        <v>154</v>
      </c>
      <c r="I4" s="156">
        <v>115</v>
      </c>
      <c r="J4" s="156">
        <v>87</v>
      </c>
      <c r="K4" s="161">
        <f t="shared" si="1"/>
        <v>356</v>
      </c>
    </row>
    <row r="5" spans="1:11" ht="17.25" customHeight="1" x14ac:dyDescent="0.2">
      <c r="A5" s="155" t="s">
        <v>406</v>
      </c>
      <c r="B5" s="156">
        <v>103</v>
      </c>
      <c r="C5" s="156">
        <v>111</v>
      </c>
      <c r="D5" s="156">
        <v>130</v>
      </c>
      <c r="E5" s="164">
        <f t="shared" si="0"/>
        <v>344</v>
      </c>
      <c r="F5" s="157"/>
      <c r="G5" s="155" t="s">
        <v>562</v>
      </c>
      <c r="H5" s="156">
        <v>140</v>
      </c>
      <c r="I5" s="156">
        <v>141</v>
      </c>
      <c r="J5" s="156">
        <v>103</v>
      </c>
      <c r="K5" s="161">
        <f t="shared" si="1"/>
        <v>384</v>
      </c>
    </row>
    <row r="6" spans="1:11" ht="17.25" customHeight="1" x14ac:dyDescent="0.2">
      <c r="A6" s="155" t="s">
        <v>405</v>
      </c>
      <c r="B6" s="156">
        <v>114</v>
      </c>
      <c r="C6" s="156">
        <v>112</v>
      </c>
      <c r="D6" s="156">
        <v>118</v>
      </c>
      <c r="E6" s="164">
        <f t="shared" si="0"/>
        <v>344</v>
      </c>
      <c r="F6" s="157"/>
      <c r="G6" s="155" t="s">
        <v>390</v>
      </c>
      <c r="H6" s="156">
        <v>119</v>
      </c>
      <c r="I6" s="156">
        <v>104</v>
      </c>
      <c r="J6" s="156">
        <v>126</v>
      </c>
      <c r="K6" s="161">
        <f t="shared" si="1"/>
        <v>349</v>
      </c>
    </row>
    <row r="7" spans="1:11" ht="17.25" customHeight="1" x14ac:dyDescent="0.2">
      <c r="A7" s="159" t="s">
        <v>378</v>
      </c>
      <c r="B7" s="160">
        <f>SUM(B2:B6)</f>
        <v>584</v>
      </c>
      <c r="C7" s="207">
        <f>SUM(C2:C6)</f>
        <v>580</v>
      </c>
      <c r="D7" s="207">
        <f>SUM(D2:D6)</f>
        <v>649</v>
      </c>
      <c r="E7" s="206">
        <f t="shared" si="0"/>
        <v>1813</v>
      </c>
      <c r="F7" s="162"/>
      <c r="G7" s="159" t="s">
        <v>379</v>
      </c>
      <c r="H7" s="206">
        <f>SUM(H2:H6)</f>
        <v>629</v>
      </c>
      <c r="I7" s="161">
        <f>SUM(I2:I6)</f>
        <v>576</v>
      </c>
      <c r="J7" s="161">
        <f>SUM(J2:J6)</f>
        <v>558</v>
      </c>
      <c r="K7" s="161">
        <f t="shared" si="1"/>
        <v>1763</v>
      </c>
    </row>
    <row r="8" spans="1:11" s="308" customFormat="1" ht="17.25" customHeight="1" x14ac:dyDescent="0.4">
      <c r="A8" s="199" t="s">
        <v>230</v>
      </c>
      <c r="B8" s="200"/>
      <c r="C8" s="200"/>
      <c r="D8" s="200"/>
      <c r="E8" s="201"/>
      <c r="F8" s="202"/>
      <c r="G8" s="199" t="s">
        <v>203</v>
      </c>
      <c r="H8" s="203"/>
      <c r="I8" s="203"/>
      <c r="J8" s="203"/>
      <c r="K8" s="201"/>
    </row>
    <row r="9" spans="1:11" ht="17.25" customHeight="1" x14ac:dyDescent="0.2">
      <c r="A9" s="155" t="s">
        <v>695</v>
      </c>
      <c r="B9" s="156">
        <v>107</v>
      </c>
      <c r="C9" s="156">
        <v>128</v>
      </c>
      <c r="D9" s="156">
        <v>107</v>
      </c>
      <c r="E9" s="164">
        <f t="shared" ref="E9:E14" si="2">SUM(B9:D9)</f>
        <v>342</v>
      </c>
      <c r="F9" s="157"/>
      <c r="G9" s="155" t="s">
        <v>420</v>
      </c>
      <c r="H9" s="156">
        <v>114</v>
      </c>
      <c r="I9" s="156">
        <v>181</v>
      </c>
      <c r="J9" s="156">
        <v>150</v>
      </c>
      <c r="K9" s="161">
        <f t="shared" ref="K9:K14" si="3">SUM(H9:J9)</f>
        <v>445</v>
      </c>
    </row>
    <row r="10" spans="1:11" ht="17.25" customHeight="1" x14ac:dyDescent="0.2">
      <c r="A10" s="155" t="s">
        <v>384</v>
      </c>
      <c r="B10" s="156">
        <v>108</v>
      </c>
      <c r="C10" s="156">
        <v>99</v>
      </c>
      <c r="D10" s="156">
        <v>116</v>
      </c>
      <c r="E10" s="164">
        <f t="shared" si="2"/>
        <v>323</v>
      </c>
      <c r="F10" s="157"/>
      <c r="G10" s="155" t="s">
        <v>419</v>
      </c>
      <c r="H10" s="156">
        <v>108</v>
      </c>
      <c r="I10" s="156">
        <v>132</v>
      </c>
      <c r="J10" s="156">
        <v>125</v>
      </c>
      <c r="K10" s="161">
        <f t="shared" si="3"/>
        <v>365</v>
      </c>
    </row>
    <row r="11" spans="1:11" ht="17.25" customHeight="1" x14ac:dyDescent="0.2">
      <c r="A11" s="155" t="s">
        <v>381</v>
      </c>
      <c r="B11" s="156">
        <v>129</v>
      </c>
      <c r="C11" s="156">
        <v>132</v>
      </c>
      <c r="D11" s="156">
        <v>121</v>
      </c>
      <c r="E11" s="164">
        <f t="shared" si="2"/>
        <v>382</v>
      </c>
      <c r="F11" s="157"/>
      <c r="G11" s="155" t="s">
        <v>418</v>
      </c>
      <c r="H11" s="156">
        <v>113</v>
      </c>
      <c r="I11" s="156">
        <v>110</v>
      </c>
      <c r="J11" s="156">
        <v>131</v>
      </c>
      <c r="K11" s="161">
        <f t="shared" si="3"/>
        <v>354</v>
      </c>
    </row>
    <row r="12" spans="1:11" ht="17.25" customHeight="1" x14ac:dyDescent="0.2">
      <c r="A12" s="155" t="s">
        <v>382</v>
      </c>
      <c r="B12" s="156">
        <v>130</v>
      </c>
      <c r="C12" s="156">
        <v>134</v>
      </c>
      <c r="D12" s="156">
        <v>99</v>
      </c>
      <c r="E12" s="164">
        <f t="shared" si="2"/>
        <v>363</v>
      </c>
      <c r="F12" s="157"/>
      <c r="G12" s="155" t="s">
        <v>696</v>
      </c>
      <c r="H12" s="156">
        <v>95</v>
      </c>
      <c r="I12" s="156">
        <v>110</v>
      </c>
      <c r="J12" s="156">
        <v>125</v>
      </c>
      <c r="K12" s="161">
        <f t="shared" si="3"/>
        <v>330</v>
      </c>
    </row>
    <row r="13" spans="1:11" ht="17.25" customHeight="1" x14ac:dyDescent="0.2">
      <c r="A13" s="155" t="s">
        <v>383</v>
      </c>
      <c r="B13" s="156">
        <v>129</v>
      </c>
      <c r="C13" s="156">
        <v>129</v>
      </c>
      <c r="D13" s="156">
        <v>117</v>
      </c>
      <c r="E13" s="164">
        <f t="shared" si="2"/>
        <v>375</v>
      </c>
      <c r="F13" s="157"/>
      <c r="G13" s="155" t="s">
        <v>513</v>
      </c>
      <c r="H13" s="156">
        <v>109</v>
      </c>
      <c r="I13" s="156">
        <v>106</v>
      </c>
      <c r="J13" s="156">
        <v>139</v>
      </c>
      <c r="K13" s="161">
        <f t="shared" si="3"/>
        <v>354</v>
      </c>
    </row>
    <row r="14" spans="1:11" ht="17.25" customHeight="1" x14ac:dyDescent="0.2">
      <c r="A14" s="159" t="s">
        <v>379</v>
      </c>
      <c r="B14" s="207">
        <f>SUM(B9:B13)</f>
        <v>603</v>
      </c>
      <c r="C14" s="160">
        <f>SUM(C9:C13)</f>
        <v>622</v>
      </c>
      <c r="D14" s="160">
        <f>SUM(D9:D13)</f>
        <v>560</v>
      </c>
      <c r="E14" s="161">
        <f t="shared" si="2"/>
        <v>1785</v>
      </c>
      <c r="F14" s="162"/>
      <c r="G14" s="159" t="s">
        <v>378</v>
      </c>
      <c r="H14" s="161">
        <f>SUM(H9:H13)</f>
        <v>539</v>
      </c>
      <c r="I14" s="206">
        <f>SUM(I9:I13)</f>
        <v>639</v>
      </c>
      <c r="J14" s="206">
        <f>SUM(J9:J13)</f>
        <v>670</v>
      </c>
      <c r="K14" s="206">
        <f t="shared" si="3"/>
        <v>1848</v>
      </c>
    </row>
    <row r="15" spans="1:11" s="308" customFormat="1" ht="17.25" customHeight="1" x14ac:dyDescent="0.4">
      <c r="A15" s="199" t="s">
        <v>206</v>
      </c>
      <c r="B15" s="200"/>
      <c r="C15" s="200"/>
      <c r="D15" s="200"/>
      <c r="E15" s="201"/>
      <c r="F15" s="202"/>
      <c r="G15" s="199" t="s">
        <v>205</v>
      </c>
      <c r="H15" s="203"/>
      <c r="I15" s="203"/>
      <c r="J15" s="203"/>
      <c r="K15" s="201"/>
    </row>
    <row r="16" spans="1:11" ht="17.25" customHeight="1" x14ac:dyDescent="0.2">
      <c r="A16" s="155" t="s">
        <v>428</v>
      </c>
      <c r="B16" s="156">
        <v>95</v>
      </c>
      <c r="C16" s="156">
        <v>105</v>
      </c>
      <c r="D16" s="156">
        <v>99</v>
      </c>
      <c r="E16" s="164">
        <f t="shared" ref="E16:E21" si="4">SUM(B16:D16)</f>
        <v>299</v>
      </c>
      <c r="F16" s="157"/>
      <c r="G16" s="155" t="s">
        <v>423</v>
      </c>
      <c r="H16" s="156">
        <v>110</v>
      </c>
      <c r="I16" s="156">
        <v>127</v>
      </c>
      <c r="J16" s="156">
        <v>109</v>
      </c>
      <c r="K16" s="161">
        <f t="shared" ref="K16:K21" si="5">SUM(H16:J16)</f>
        <v>346</v>
      </c>
    </row>
    <row r="17" spans="1:11" ht="17.25" customHeight="1" x14ac:dyDescent="0.2">
      <c r="A17" s="155" t="s">
        <v>431</v>
      </c>
      <c r="B17" s="156">
        <v>135</v>
      </c>
      <c r="C17" s="156">
        <v>119</v>
      </c>
      <c r="D17" s="156">
        <v>123</v>
      </c>
      <c r="E17" s="164">
        <f t="shared" si="4"/>
        <v>377</v>
      </c>
      <c r="F17" s="157"/>
      <c r="G17" s="155" t="s">
        <v>459</v>
      </c>
      <c r="H17" s="156">
        <v>109</v>
      </c>
      <c r="I17" s="156">
        <v>95</v>
      </c>
      <c r="J17" s="156">
        <v>125</v>
      </c>
      <c r="K17" s="161">
        <f t="shared" si="5"/>
        <v>329</v>
      </c>
    </row>
    <row r="18" spans="1:11" ht="17.25" customHeight="1" x14ac:dyDescent="0.2">
      <c r="A18" s="155" t="s">
        <v>430</v>
      </c>
      <c r="B18" s="156">
        <v>111</v>
      </c>
      <c r="C18" s="156">
        <v>108</v>
      </c>
      <c r="D18" s="156">
        <v>115</v>
      </c>
      <c r="E18" s="164">
        <f t="shared" si="4"/>
        <v>334</v>
      </c>
      <c r="F18" s="157"/>
      <c r="G18" s="155" t="s">
        <v>427</v>
      </c>
      <c r="H18" s="156">
        <v>116</v>
      </c>
      <c r="I18" s="156">
        <v>90</v>
      </c>
      <c r="J18" s="156">
        <v>149</v>
      </c>
      <c r="K18" s="161">
        <f t="shared" si="5"/>
        <v>355</v>
      </c>
    </row>
    <row r="19" spans="1:11" ht="17.25" customHeight="1" x14ac:dyDescent="0.2">
      <c r="A19" s="155" t="s">
        <v>453</v>
      </c>
      <c r="B19" s="156">
        <v>136</v>
      </c>
      <c r="C19" s="156">
        <v>123</v>
      </c>
      <c r="D19" s="156">
        <v>136</v>
      </c>
      <c r="E19" s="164">
        <f t="shared" si="4"/>
        <v>395</v>
      </c>
      <c r="F19" s="157"/>
      <c r="G19" s="155" t="s">
        <v>426</v>
      </c>
      <c r="H19" s="156">
        <v>115</v>
      </c>
      <c r="I19" s="156">
        <v>112</v>
      </c>
      <c r="J19" s="156">
        <v>127</v>
      </c>
      <c r="K19" s="161">
        <f t="shared" si="5"/>
        <v>354</v>
      </c>
    </row>
    <row r="20" spans="1:11" ht="17.25" customHeight="1" x14ac:dyDescent="0.2">
      <c r="A20" s="155" t="s">
        <v>432</v>
      </c>
      <c r="B20" s="156">
        <v>116</v>
      </c>
      <c r="C20" s="156">
        <v>117</v>
      </c>
      <c r="D20" s="156">
        <v>136</v>
      </c>
      <c r="E20" s="164">
        <f t="shared" si="4"/>
        <v>369</v>
      </c>
      <c r="F20" s="157"/>
      <c r="G20" s="155" t="s">
        <v>451</v>
      </c>
      <c r="H20" s="156">
        <v>108</v>
      </c>
      <c r="I20" s="156">
        <v>100</v>
      </c>
      <c r="J20" s="156">
        <v>100</v>
      </c>
      <c r="K20" s="161">
        <f t="shared" si="5"/>
        <v>308</v>
      </c>
    </row>
    <row r="21" spans="1:11" ht="17.25" customHeight="1" x14ac:dyDescent="0.2">
      <c r="A21" s="159" t="s">
        <v>378</v>
      </c>
      <c r="B21" s="207">
        <f>SUM(B16:B20)</f>
        <v>593</v>
      </c>
      <c r="C21" s="207">
        <f>SUM(C16:C20)</f>
        <v>572</v>
      </c>
      <c r="D21" s="160">
        <f>SUM(D16:D20)</f>
        <v>609</v>
      </c>
      <c r="E21" s="206">
        <f t="shared" si="4"/>
        <v>1774</v>
      </c>
      <c r="F21" s="162"/>
      <c r="G21" s="159" t="s">
        <v>379</v>
      </c>
      <c r="H21" s="161">
        <f>SUM(H16:H20)</f>
        <v>558</v>
      </c>
      <c r="I21" s="161">
        <f>SUM(I16:I20)</f>
        <v>524</v>
      </c>
      <c r="J21" s="206">
        <f>SUM(J16:J20)</f>
        <v>610</v>
      </c>
      <c r="K21" s="161">
        <f t="shared" si="5"/>
        <v>1692</v>
      </c>
    </row>
    <row r="22" spans="1:11" s="308" customFormat="1" ht="17.25" customHeight="1" x14ac:dyDescent="0.4">
      <c r="A22" s="205" t="s">
        <v>208</v>
      </c>
      <c r="B22" s="203"/>
      <c r="C22" s="203"/>
      <c r="D22" s="203"/>
      <c r="E22" s="201"/>
      <c r="F22" s="202"/>
      <c r="G22" s="205" t="s">
        <v>207</v>
      </c>
      <c r="H22" s="203"/>
      <c r="I22" s="203"/>
      <c r="J22" s="203"/>
      <c r="K22" s="201"/>
    </row>
    <row r="23" spans="1:11" ht="17.25" customHeight="1" x14ac:dyDescent="0.2">
      <c r="A23" s="155" t="s">
        <v>469</v>
      </c>
      <c r="B23" s="156">
        <v>91</v>
      </c>
      <c r="C23" s="156">
        <v>109</v>
      </c>
      <c r="D23" s="156">
        <v>127</v>
      </c>
      <c r="E23" s="161">
        <f t="shared" ref="E23:E28" si="6">SUM(B23:D23)</f>
        <v>327</v>
      </c>
      <c r="F23" s="157"/>
      <c r="G23" s="155" t="s">
        <v>498</v>
      </c>
      <c r="H23" s="156">
        <v>119</v>
      </c>
      <c r="I23" s="156">
        <v>120</v>
      </c>
      <c r="J23" s="156">
        <v>92</v>
      </c>
      <c r="K23" s="161">
        <f t="shared" ref="K23:K28" si="7">SUM(H23:J23)</f>
        <v>331</v>
      </c>
    </row>
    <row r="24" spans="1:11" ht="17.25" customHeight="1" x14ac:dyDescent="0.2">
      <c r="A24" s="155" t="s">
        <v>446</v>
      </c>
      <c r="B24" s="156">
        <v>132</v>
      </c>
      <c r="C24" s="156">
        <v>145</v>
      </c>
      <c r="D24" s="156">
        <v>129</v>
      </c>
      <c r="E24" s="161">
        <f t="shared" si="6"/>
        <v>406</v>
      </c>
      <c r="F24" s="157"/>
      <c r="G24" s="155" t="s">
        <v>496</v>
      </c>
      <c r="H24" s="156">
        <v>92</v>
      </c>
      <c r="I24" s="156">
        <v>126</v>
      </c>
      <c r="J24" s="156">
        <v>100</v>
      </c>
      <c r="K24" s="161">
        <f t="shared" si="7"/>
        <v>318</v>
      </c>
    </row>
    <row r="25" spans="1:11" ht="17.25" customHeight="1" x14ac:dyDescent="0.2">
      <c r="A25" s="155" t="s">
        <v>447</v>
      </c>
      <c r="B25" s="156">
        <v>104</v>
      </c>
      <c r="C25" s="156">
        <v>121</v>
      </c>
      <c r="D25" s="156">
        <v>137</v>
      </c>
      <c r="E25" s="161">
        <f t="shared" si="6"/>
        <v>362</v>
      </c>
      <c r="F25" s="157"/>
      <c r="G25" s="155" t="s">
        <v>415</v>
      </c>
      <c r="H25" s="156">
        <v>101</v>
      </c>
      <c r="I25" s="156">
        <v>138</v>
      </c>
      <c r="J25" s="156">
        <v>99</v>
      </c>
      <c r="K25" s="161">
        <f t="shared" si="7"/>
        <v>338</v>
      </c>
    </row>
    <row r="26" spans="1:11" ht="17.25" customHeight="1" x14ac:dyDescent="0.2">
      <c r="A26" s="155" t="s">
        <v>609</v>
      </c>
      <c r="B26" s="156">
        <v>119</v>
      </c>
      <c r="C26" s="156">
        <v>135</v>
      </c>
      <c r="D26" s="156">
        <v>94</v>
      </c>
      <c r="E26" s="161">
        <f t="shared" si="6"/>
        <v>348</v>
      </c>
      <c r="F26" s="157"/>
      <c r="G26" s="155" t="s">
        <v>413</v>
      </c>
      <c r="H26" s="156">
        <v>117</v>
      </c>
      <c r="I26" s="156">
        <v>105</v>
      </c>
      <c r="J26" s="156">
        <v>107</v>
      </c>
      <c r="K26" s="161">
        <f t="shared" si="7"/>
        <v>329</v>
      </c>
    </row>
    <row r="27" spans="1:11" ht="17.25" customHeight="1" x14ac:dyDescent="0.2">
      <c r="A27" s="155" t="s">
        <v>443</v>
      </c>
      <c r="B27" s="156">
        <v>97</v>
      </c>
      <c r="C27" s="156">
        <v>127</v>
      </c>
      <c r="D27" s="156">
        <v>105</v>
      </c>
      <c r="E27" s="161">
        <f t="shared" si="6"/>
        <v>329</v>
      </c>
      <c r="F27" s="157"/>
      <c r="G27" s="155" t="s">
        <v>450</v>
      </c>
      <c r="H27" s="156">
        <v>118</v>
      </c>
      <c r="I27" s="156">
        <v>117</v>
      </c>
      <c r="J27" s="156">
        <v>94</v>
      </c>
      <c r="K27" s="161">
        <f t="shared" si="7"/>
        <v>329</v>
      </c>
    </row>
    <row r="28" spans="1:11" ht="17.25" customHeight="1" x14ac:dyDescent="0.2">
      <c r="A28" s="159" t="s">
        <v>378</v>
      </c>
      <c r="B28" s="161">
        <f>SUM(B23:B27)</f>
        <v>543</v>
      </c>
      <c r="C28" s="206">
        <f>SUM(C23:C27)</f>
        <v>637</v>
      </c>
      <c r="D28" s="206">
        <f>SUM(D23:D27)</f>
        <v>592</v>
      </c>
      <c r="E28" s="206">
        <f t="shared" si="6"/>
        <v>1772</v>
      </c>
      <c r="F28" s="162"/>
      <c r="G28" s="159" t="s">
        <v>379</v>
      </c>
      <c r="H28" s="206">
        <f>SUM(H23:H27)</f>
        <v>547</v>
      </c>
      <c r="I28" s="161">
        <f>SUM(I23:I27)</f>
        <v>606</v>
      </c>
      <c r="J28" s="161">
        <f>SUM(J23:J27)</f>
        <v>492</v>
      </c>
      <c r="K28" s="161">
        <f t="shared" si="7"/>
        <v>1645</v>
      </c>
    </row>
    <row r="29" spans="1:11" s="308" customFormat="1" ht="17.25" customHeight="1" x14ac:dyDescent="0.4">
      <c r="A29" s="205" t="s">
        <v>209</v>
      </c>
      <c r="B29" s="203"/>
      <c r="C29" s="203"/>
      <c r="D29" s="203"/>
      <c r="E29" s="201"/>
      <c r="F29" s="202"/>
      <c r="G29" s="205" t="s">
        <v>204</v>
      </c>
      <c r="H29" s="203"/>
      <c r="I29" s="203"/>
      <c r="J29" s="203"/>
      <c r="K29" s="201"/>
    </row>
    <row r="30" spans="1:11" ht="17.25" customHeight="1" x14ac:dyDescent="0.2">
      <c r="A30" s="155" t="s">
        <v>385</v>
      </c>
      <c r="B30" s="156">
        <v>110</v>
      </c>
      <c r="C30" s="156">
        <v>113</v>
      </c>
      <c r="D30" s="156">
        <v>111</v>
      </c>
      <c r="E30" s="161">
        <f t="shared" ref="E30:E35" si="8">SUM(B30:D30)</f>
        <v>334</v>
      </c>
      <c r="F30" s="157"/>
      <c r="G30" s="155" t="s">
        <v>433</v>
      </c>
      <c r="H30" s="156">
        <v>119</v>
      </c>
      <c r="I30" s="156">
        <v>133</v>
      </c>
      <c r="J30" s="156">
        <v>114</v>
      </c>
      <c r="K30" s="161">
        <f t="shared" ref="K30:K35" si="9">SUM(H30:J30)</f>
        <v>366</v>
      </c>
    </row>
    <row r="31" spans="1:11" ht="17.25" customHeight="1" x14ac:dyDescent="0.2">
      <c r="A31" s="155" t="s">
        <v>386</v>
      </c>
      <c r="B31" s="156">
        <v>117</v>
      </c>
      <c r="C31" s="156">
        <v>105</v>
      </c>
      <c r="D31" s="156">
        <v>121</v>
      </c>
      <c r="E31" s="161">
        <f t="shared" si="8"/>
        <v>343</v>
      </c>
      <c r="F31" s="157"/>
      <c r="G31" s="155" t="s">
        <v>434</v>
      </c>
      <c r="H31" s="156">
        <v>115</v>
      </c>
      <c r="I31" s="156">
        <v>111</v>
      </c>
      <c r="J31" s="156">
        <v>119</v>
      </c>
      <c r="K31" s="161">
        <f t="shared" si="9"/>
        <v>345</v>
      </c>
    </row>
    <row r="32" spans="1:11" ht="17.25" customHeight="1" x14ac:dyDescent="0.2">
      <c r="A32" s="155" t="s">
        <v>387</v>
      </c>
      <c r="B32" s="156">
        <v>139</v>
      </c>
      <c r="C32" s="156">
        <v>109</v>
      </c>
      <c r="D32" s="156">
        <v>127</v>
      </c>
      <c r="E32" s="161">
        <f t="shared" si="8"/>
        <v>375</v>
      </c>
      <c r="F32" s="157"/>
      <c r="G32" s="155" t="s">
        <v>435</v>
      </c>
      <c r="H32" s="156">
        <v>118</v>
      </c>
      <c r="I32" s="156">
        <v>91</v>
      </c>
      <c r="J32" s="156">
        <v>107</v>
      </c>
      <c r="K32" s="161">
        <f t="shared" si="9"/>
        <v>316</v>
      </c>
    </row>
    <row r="33" spans="1:11" ht="17.25" customHeight="1" x14ac:dyDescent="0.2">
      <c r="A33" s="155" t="s">
        <v>389</v>
      </c>
      <c r="B33" s="156">
        <v>139</v>
      </c>
      <c r="C33" s="156">
        <v>155</v>
      </c>
      <c r="D33" s="156">
        <v>101</v>
      </c>
      <c r="E33" s="161">
        <f t="shared" si="8"/>
        <v>395</v>
      </c>
      <c r="F33" s="157"/>
      <c r="G33" s="155" t="s">
        <v>436</v>
      </c>
      <c r="H33" s="156">
        <v>131</v>
      </c>
      <c r="I33" s="156">
        <v>106</v>
      </c>
      <c r="J33" s="156">
        <v>114</v>
      </c>
      <c r="K33" s="161">
        <f t="shared" si="9"/>
        <v>351</v>
      </c>
    </row>
    <row r="34" spans="1:11" ht="17.25" customHeight="1" x14ac:dyDescent="0.2">
      <c r="A34" s="155" t="s">
        <v>388</v>
      </c>
      <c r="B34" s="156">
        <v>132</v>
      </c>
      <c r="C34" s="156">
        <v>113</v>
      </c>
      <c r="D34" s="156">
        <v>126</v>
      </c>
      <c r="E34" s="161">
        <f t="shared" si="8"/>
        <v>371</v>
      </c>
      <c r="F34" s="157"/>
      <c r="G34" s="155" t="s">
        <v>437</v>
      </c>
      <c r="H34" s="156">
        <v>132</v>
      </c>
      <c r="I34" s="156">
        <v>131</v>
      </c>
      <c r="J34" s="156">
        <v>114</v>
      </c>
      <c r="K34" s="161">
        <f t="shared" si="9"/>
        <v>377</v>
      </c>
    </row>
    <row r="35" spans="1:11" ht="17.25" customHeight="1" x14ac:dyDescent="0.2">
      <c r="A35" s="159" t="s">
        <v>400</v>
      </c>
      <c r="B35" s="206">
        <f>SUM(B30:B34)</f>
        <v>637</v>
      </c>
      <c r="C35" s="206">
        <f>SUM(C30:C34)</f>
        <v>595</v>
      </c>
      <c r="D35" s="206">
        <f>SUM(D30:D34)</f>
        <v>586</v>
      </c>
      <c r="E35" s="206">
        <f t="shared" si="8"/>
        <v>1818</v>
      </c>
      <c r="F35" s="162"/>
      <c r="G35" s="159" t="s">
        <v>401</v>
      </c>
      <c r="H35" s="161">
        <f>SUM(H30:H34)</f>
        <v>615</v>
      </c>
      <c r="I35" s="161">
        <f>SUM(I30:I34)</f>
        <v>572</v>
      </c>
      <c r="J35" s="161">
        <f>SUM(J30:J34)</f>
        <v>568</v>
      </c>
      <c r="K35" s="161">
        <f t="shared" si="9"/>
        <v>1755</v>
      </c>
    </row>
    <row r="36" spans="1:11" s="308" customFormat="1" ht="17.25" customHeight="1" x14ac:dyDescent="0.4">
      <c r="A36" s="205" t="s">
        <v>202</v>
      </c>
      <c r="B36" s="203"/>
      <c r="C36" s="203"/>
      <c r="D36" s="203"/>
      <c r="E36" s="201"/>
      <c r="F36" s="202"/>
      <c r="G36" s="205" t="s">
        <v>200</v>
      </c>
      <c r="H36" s="203"/>
      <c r="I36" s="203"/>
      <c r="J36" s="203"/>
      <c r="K36" s="201"/>
    </row>
    <row r="37" spans="1:11" ht="17.25" customHeight="1" x14ac:dyDescent="0.2">
      <c r="A37" s="155" t="s">
        <v>373</v>
      </c>
      <c r="B37" s="156">
        <v>110</v>
      </c>
      <c r="C37" s="156">
        <v>104</v>
      </c>
      <c r="D37" s="156">
        <v>98</v>
      </c>
      <c r="E37" s="161">
        <f t="shared" ref="E37:E42" si="10">SUM(B37:D37)</f>
        <v>312</v>
      </c>
      <c r="F37" s="157"/>
      <c r="G37" s="155" t="s">
        <v>407</v>
      </c>
      <c r="H37" s="156">
        <v>113</v>
      </c>
      <c r="I37" s="156">
        <v>100</v>
      </c>
      <c r="J37" s="156">
        <v>102</v>
      </c>
      <c r="K37" s="161">
        <f t="shared" ref="K37:K42" si="11">SUM(H37:J37)</f>
        <v>315</v>
      </c>
    </row>
    <row r="38" spans="1:11" ht="17.25" customHeight="1" x14ac:dyDescent="0.2">
      <c r="A38" s="155" t="s">
        <v>374</v>
      </c>
      <c r="B38" s="156">
        <v>132</v>
      </c>
      <c r="C38" s="156">
        <v>126</v>
      </c>
      <c r="D38" s="156">
        <v>135</v>
      </c>
      <c r="E38" s="161">
        <f t="shared" si="10"/>
        <v>393</v>
      </c>
      <c r="F38" s="157"/>
      <c r="G38" s="155" t="s">
        <v>704</v>
      </c>
      <c r="H38" s="156">
        <v>122</v>
      </c>
      <c r="I38" s="156">
        <v>102</v>
      </c>
      <c r="J38" s="156">
        <v>120</v>
      </c>
      <c r="K38" s="161">
        <f t="shared" si="11"/>
        <v>344</v>
      </c>
    </row>
    <row r="39" spans="1:11" ht="17.25" customHeight="1" x14ac:dyDescent="0.2">
      <c r="A39" s="155" t="s">
        <v>375</v>
      </c>
      <c r="B39" s="156">
        <v>112</v>
      </c>
      <c r="C39" s="156">
        <v>125</v>
      </c>
      <c r="D39" s="156">
        <v>88</v>
      </c>
      <c r="E39" s="161">
        <f t="shared" si="10"/>
        <v>325</v>
      </c>
      <c r="F39" s="157"/>
      <c r="G39" s="155" t="s">
        <v>408</v>
      </c>
      <c r="H39" s="156">
        <v>98</v>
      </c>
      <c r="I39" s="156">
        <v>122</v>
      </c>
      <c r="J39" s="156">
        <v>121</v>
      </c>
      <c r="K39" s="161">
        <f t="shared" si="11"/>
        <v>341</v>
      </c>
    </row>
    <row r="40" spans="1:11" ht="17.25" customHeight="1" x14ac:dyDescent="0.2">
      <c r="A40" s="155" t="s">
        <v>376</v>
      </c>
      <c r="B40" s="156">
        <v>127</v>
      </c>
      <c r="C40" s="156">
        <v>132</v>
      </c>
      <c r="D40" s="156">
        <v>133</v>
      </c>
      <c r="E40" s="161">
        <f t="shared" si="10"/>
        <v>392</v>
      </c>
      <c r="F40" s="157"/>
      <c r="G40" s="155" t="s">
        <v>409</v>
      </c>
      <c r="H40" s="156">
        <v>124</v>
      </c>
      <c r="I40" s="156">
        <v>102</v>
      </c>
      <c r="J40" s="156">
        <v>116</v>
      </c>
      <c r="K40" s="161">
        <f t="shared" si="11"/>
        <v>342</v>
      </c>
    </row>
    <row r="41" spans="1:11" ht="17.25" customHeight="1" x14ac:dyDescent="0.2">
      <c r="A41" s="155" t="s">
        <v>377</v>
      </c>
      <c r="B41" s="156">
        <v>129</v>
      </c>
      <c r="C41" s="156">
        <v>119</v>
      </c>
      <c r="D41" s="156">
        <v>138</v>
      </c>
      <c r="E41" s="161">
        <f t="shared" si="10"/>
        <v>386</v>
      </c>
      <c r="F41" s="157"/>
      <c r="G41" s="155" t="s">
        <v>410</v>
      </c>
      <c r="H41" s="156">
        <v>120</v>
      </c>
      <c r="I41" s="156">
        <v>127</v>
      </c>
      <c r="J41" s="156">
        <v>133</v>
      </c>
      <c r="K41" s="161">
        <f t="shared" si="11"/>
        <v>380</v>
      </c>
    </row>
    <row r="42" spans="1:11" ht="17.25" customHeight="1" x14ac:dyDescent="0.2">
      <c r="A42" s="159" t="s">
        <v>484</v>
      </c>
      <c r="B42" s="206">
        <f>SUM(B37:B41)</f>
        <v>610</v>
      </c>
      <c r="C42" s="206">
        <f>SUM(C37:C41)</f>
        <v>606</v>
      </c>
      <c r="D42" s="275">
        <f>SUM(D37:D41)</f>
        <v>592</v>
      </c>
      <c r="E42" s="206">
        <f t="shared" si="10"/>
        <v>1808</v>
      </c>
      <c r="F42" s="162"/>
      <c r="G42" s="159" t="s">
        <v>485</v>
      </c>
      <c r="H42" s="161">
        <f>SUM(H37:H41)</f>
        <v>577</v>
      </c>
      <c r="I42" s="161">
        <f>SUM(I37:I41)</f>
        <v>553</v>
      </c>
      <c r="J42" s="275">
        <f>SUM(J37:J41)</f>
        <v>592</v>
      </c>
      <c r="K42" s="161">
        <f t="shared" si="11"/>
        <v>1722</v>
      </c>
    </row>
    <row r="43" spans="1:11" s="308" customFormat="1" ht="17.25" customHeight="1" x14ac:dyDescent="0.4">
      <c r="A43" s="205" t="s">
        <v>199</v>
      </c>
      <c r="B43" s="203"/>
      <c r="C43" s="203"/>
      <c r="D43" s="203"/>
      <c r="E43" s="201"/>
      <c r="F43" s="202"/>
      <c r="G43" s="205" t="s">
        <v>201</v>
      </c>
      <c r="H43" s="203"/>
      <c r="I43" s="203"/>
      <c r="J43" s="203"/>
      <c r="K43" s="201"/>
    </row>
    <row r="44" spans="1:11" ht="17.25" customHeight="1" x14ac:dyDescent="0.2">
      <c r="A44" s="155" t="s">
        <v>440</v>
      </c>
      <c r="B44" s="156">
        <v>111</v>
      </c>
      <c r="C44" s="156">
        <v>138</v>
      </c>
      <c r="D44" s="156">
        <v>112</v>
      </c>
      <c r="E44" s="161">
        <f t="shared" ref="E44:E49" si="12">SUM(B44:D44)</f>
        <v>361</v>
      </c>
      <c r="F44" s="157"/>
      <c r="G44" s="155" t="s">
        <v>395</v>
      </c>
      <c r="H44" s="156">
        <v>126</v>
      </c>
      <c r="I44" s="156">
        <v>105</v>
      </c>
      <c r="J44" s="156">
        <v>119</v>
      </c>
      <c r="K44" s="161">
        <f>SUM(H44:J44)</f>
        <v>350</v>
      </c>
    </row>
    <row r="45" spans="1:11" ht="17.25" customHeight="1" x14ac:dyDescent="0.2">
      <c r="A45" s="155" t="s">
        <v>438</v>
      </c>
      <c r="B45" s="156">
        <v>106</v>
      </c>
      <c r="C45" s="156">
        <v>98</v>
      </c>
      <c r="D45" s="156">
        <v>125</v>
      </c>
      <c r="E45" s="161">
        <f t="shared" si="12"/>
        <v>329</v>
      </c>
      <c r="F45" s="157"/>
      <c r="G45" s="155" t="s">
        <v>396</v>
      </c>
      <c r="H45" s="156">
        <v>128</v>
      </c>
      <c r="I45" s="156">
        <v>92</v>
      </c>
      <c r="J45" s="156">
        <v>110</v>
      </c>
      <c r="K45" s="161">
        <f>SUM(H45:J45)</f>
        <v>330</v>
      </c>
    </row>
    <row r="46" spans="1:11" ht="17.25" customHeight="1" x14ac:dyDescent="0.2">
      <c r="A46" s="155" t="s">
        <v>439</v>
      </c>
      <c r="B46" s="156">
        <v>107</v>
      </c>
      <c r="C46" s="156">
        <v>131</v>
      </c>
      <c r="D46" s="156">
        <v>133</v>
      </c>
      <c r="E46" s="161">
        <f t="shared" si="12"/>
        <v>371</v>
      </c>
      <c r="F46" s="157"/>
      <c r="G46" s="155" t="s">
        <v>449</v>
      </c>
      <c r="H46" s="156">
        <v>149</v>
      </c>
      <c r="I46" s="156">
        <v>108</v>
      </c>
      <c r="J46" s="156">
        <v>139</v>
      </c>
      <c r="K46" s="161">
        <f>SUM(H46:J46)</f>
        <v>396</v>
      </c>
    </row>
    <row r="47" spans="1:11" ht="17.25" customHeight="1" x14ac:dyDescent="0.2">
      <c r="A47" s="155" t="s">
        <v>442</v>
      </c>
      <c r="B47" s="156">
        <v>128</v>
      </c>
      <c r="C47" s="156">
        <v>112</v>
      </c>
      <c r="D47" s="156">
        <v>119</v>
      </c>
      <c r="E47" s="161">
        <f t="shared" si="12"/>
        <v>359</v>
      </c>
      <c r="F47" s="157"/>
      <c r="G47" s="155" t="s">
        <v>398</v>
      </c>
      <c r="H47" s="156">
        <v>111</v>
      </c>
      <c r="I47" s="156">
        <v>123</v>
      </c>
      <c r="J47" s="156">
        <v>136</v>
      </c>
      <c r="K47" s="161">
        <f>SUM(H47:J47)</f>
        <v>370</v>
      </c>
    </row>
    <row r="48" spans="1:11" ht="17.25" customHeight="1" x14ac:dyDescent="0.2">
      <c r="A48" s="155" t="s">
        <v>441</v>
      </c>
      <c r="B48" s="156">
        <v>158</v>
      </c>
      <c r="C48" s="156">
        <v>119</v>
      </c>
      <c r="D48" s="156">
        <v>112</v>
      </c>
      <c r="E48" s="161">
        <f t="shared" si="12"/>
        <v>389</v>
      </c>
      <c r="F48" s="157"/>
      <c r="G48" s="155" t="s">
        <v>399</v>
      </c>
      <c r="H48" s="156">
        <v>115</v>
      </c>
      <c r="I48" s="156">
        <v>123</v>
      </c>
      <c r="J48" s="156">
        <v>146</v>
      </c>
      <c r="K48" s="161">
        <f>SUM(H48:J48)</f>
        <v>384</v>
      </c>
    </row>
    <row r="49" spans="1:11" ht="17.25" customHeight="1" x14ac:dyDescent="0.2">
      <c r="A49" s="159" t="s">
        <v>379</v>
      </c>
      <c r="B49" s="161">
        <f>SUM(B44:B48)</f>
        <v>610</v>
      </c>
      <c r="C49" s="206">
        <f>SUM(C44:C48)</f>
        <v>598</v>
      </c>
      <c r="D49" s="161">
        <f>SUM(D44:D48)</f>
        <v>601</v>
      </c>
      <c r="E49" s="161">
        <f t="shared" si="12"/>
        <v>1809</v>
      </c>
      <c r="F49" s="162"/>
      <c r="G49" s="159" t="s">
        <v>378</v>
      </c>
      <c r="H49" s="206">
        <f>SUM(H44:H48)</f>
        <v>629</v>
      </c>
      <c r="I49" s="161">
        <f>SUM(I44:I48)</f>
        <v>551</v>
      </c>
      <c r="J49" s="206">
        <f>SUM(J44:J48)</f>
        <v>650</v>
      </c>
      <c r="K49" s="206">
        <f>SUM(K44:K48)</f>
        <v>1830</v>
      </c>
    </row>
    <row r="50" spans="1:11" ht="19.5" x14ac:dyDescent="0.35">
      <c r="A50" s="437" t="s">
        <v>31</v>
      </c>
      <c r="B50" s="438"/>
      <c r="C50" s="438"/>
      <c r="D50" s="438"/>
      <c r="E50" s="439"/>
      <c r="F50" s="154"/>
      <c r="G50" s="440" t="s">
        <v>32</v>
      </c>
      <c r="H50" s="441"/>
      <c r="I50" s="441"/>
      <c r="J50" s="441"/>
      <c r="K50" s="442"/>
    </row>
    <row r="51" spans="1:11" ht="19.5" x14ac:dyDescent="0.35">
      <c r="A51" s="443">
        <v>41327</v>
      </c>
      <c r="B51" s="444"/>
      <c r="C51" s="444"/>
      <c r="D51" s="444"/>
      <c r="E51" s="445"/>
      <c r="F51" s="154"/>
      <c r="G51" s="443">
        <f>A51+7</f>
        <v>41334</v>
      </c>
      <c r="H51" s="444"/>
      <c r="I51" s="444"/>
      <c r="J51" s="444"/>
      <c r="K51" s="445"/>
    </row>
    <row r="52" spans="1:11" ht="19.5" x14ac:dyDescent="0.3">
      <c r="A52" s="431" t="s">
        <v>685</v>
      </c>
      <c r="B52" s="432"/>
      <c r="C52" s="432"/>
      <c r="D52" s="432"/>
      <c r="E52" s="433"/>
      <c r="G52" s="431" t="s">
        <v>697</v>
      </c>
      <c r="H52" s="432"/>
      <c r="I52" s="432"/>
      <c r="J52" s="432"/>
      <c r="K52" s="433"/>
    </row>
    <row r="53" spans="1:11" ht="19.5" x14ac:dyDescent="0.3">
      <c r="A53" s="431" t="s">
        <v>686</v>
      </c>
      <c r="B53" s="432"/>
      <c r="C53" s="432"/>
      <c r="D53" s="432"/>
      <c r="E53" s="433"/>
      <c r="G53" s="431" t="s">
        <v>698</v>
      </c>
      <c r="H53" s="432"/>
      <c r="I53" s="432"/>
      <c r="J53" s="432"/>
      <c r="K53" s="433"/>
    </row>
    <row r="54" spans="1:11" ht="19.5" x14ac:dyDescent="0.3">
      <c r="A54" s="431" t="s">
        <v>687</v>
      </c>
      <c r="B54" s="432"/>
      <c r="C54" s="432"/>
      <c r="D54" s="432"/>
      <c r="E54" s="433"/>
      <c r="G54" s="431" t="s">
        <v>699</v>
      </c>
      <c r="H54" s="432"/>
      <c r="I54" s="432"/>
      <c r="J54" s="432"/>
      <c r="K54" s="433"/>
    </row>
    <row r="55" spans="1:11" ht="19.5" x14ac:dyDescent="0.3">
      <c r="A55" s="431" t="s">
        <v>688</v>
      </c>
      <c r="B55" s="432"/>
      <c r="C55" s="432"/>
      <c r="D55" s="432"/>
      <c r="E55" s="433"/>
      <c r="G55" s="431" t="s">
        <v>700</v>
      </c>
      <c r="H55" s="432"/>
      <c r="I55" s="432"/>
      <c r="J55" s="432"/>
      <c r="K55" s="433"/>
    </row>
    <row r="56" spans="1:11" ht="19.5" x14ac:dyDescent="0.3">
      <c r="A56" s="431" t="s">
        <v>689</v>
      </c>
      <c r="B56" s="432"/>
      <c r="C56" s="432"/>
      <c r="D56" s="432"/>
      <c r="E56" s="433"/>
      <c r="G56" s="431" t="s">
        <v>701</v>
      </c>
      <c r="H56" s="432"/>
      <c r="I56" s="432"/>
      <c r="J56" s="432"/>
      <c r="K56" s="433"/>
    </row>
    <row r="57" spans="1:11" ht="19.5" x14ac:dyDescent="0.3">
      <c r="A57" s="431" t="s">
        <v>690</v>
      </c>
      <c r="B57" s="432"/>
      <c r="C57" s="432"/>
      <c r="D57" s="432"/>
      <c r="E57" s="433"/>
      <c r="G57" s="431" t="s">
        <v>702</v>
      </c>
      <c r="H57" s="432"/>
      <c r="I57" s="432"/>
      <c r="J57" s="432"/>
      <c r="K57" s="433"/>
    </row>
    <row r="58" spans="1:11" ht="19.5" x14ac:dyDescent="0.3">
      <c r="A58" s="434" t="s">
        <v>691</v>
      </c>
      <c r="B58" s="435"/>
      <c r="C58" s="435"/>
      <c r="D58" s="435"/>
      <c r="E58" s="436"/>
      <c r="G58" s="434" t="s">
        <v>703</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verticalCentered="1"/>
  <pageMargins left="0.7" right="0.7" top="0.75" bottom="0.75" header="0.3" footer="0.3"/>
  <pageSetup scale="66" orientation="portrait" r:id="rId1"/>
  <headerFooter>
    <oddHeader>&amp;C&amp;"Calibri,Bold"&amp;16Men's Friday Pro League&amp;"Arial,Regular"&amp;10
&amp;"Calibri,Regular"&amp;12February 15, 2013</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opLeftCell="A43" workbookViewId="0">
      <selection activeCell="A52" sqref="A52:E58"/>
    </sheetView>
  </sheetViews>
  <sheetFormatPr defaultRowHeight="15.75" x14ac:dyDescent="0.3"/>
  <cols>
    <col min="1" max="1" width="33.28515625" style="151" customWidth="1"/>
    <col min="2" max="4" width="6.85546875" style="152" customWidth="1"/>
    <col min="5" max="5" width="6.85546875" style="153" customWidth="1"/>
    <col min="6" max="6" width="2.42578125" style="150" customWidth="1"/>
    <col min="7" max="7" width="35.42578125" style="151" customWidth="1"/>
    <col min="8" max="10" width="6.85546875" style="152" customWidth="1"/>
    <col min="11" max="11" width="6.85546875" style="153" customWidth="1"/>
    <col min="12" max="16384" width="9.140625" style="158"/>
  </cols>
  <sheetData>
    <row r="1" spans="1:11" s="308" customFormat="1" ht="17.25" customHeight="1" x14ac:dyDescent="0.4">
      <c r="A1" s="199" t="s">
        <v>201</v>
      </c>
      <c r="B1" s="200"/>
      <c r="C1" s="200"/>
      <c r="D1" s="200"/>
      <c r="E1" s="201"/>
      <c r="F1" s="202"/>
      <c r="G1" s="199" t="s">
        <v>200</v>
      </c>
      <c r="H1" s="203"/>
      <c r="I1" s="203"/>
      <c r="J1" s="203"/>
      <c r="K1" s="201"/>
    </row>
    <row r="2" spans="1:11" ht="17.25" customHeight="1" x14ac:dyDescent="0.2">
      <c r="A2" s="155" t="s">
        <v>395</v>
      </c>
      <c r="B2" s="156">
        <v>103</v>
      </c>
      <c r="C2" s="156">
        <v>103</v>
      </c>
      <c r="D2" s="156">
        <v>102</v>
      </c>
      <c r="E2" s="164">
        <f t="shared" ref="E2:E7" si="0">SUM(B2:D2)</f>
        <v>308</v>
      </c>
      <c r="F2" s="157"/>
      <c r="G2" s="155" t="s">
        <v>407</v>
      </c>
      <c r="H2" s="156">
        <v>105</v>
      </c>
      <c r="I2" s="156">
        <v>114</v>
      </c>
      <c r="J2" s="156">
        <v>100</v>
      </c>
      <c r="K2" s="161">
        <f t="shared" ref="K2:K7" si="1">SUM(H2:J2)</f>
        <v>319</v>
      </c>
    </row>
    <row r="3" spans="1:11" ht="17.25" customHeight="1" x14ac:dyDescent="0.2">
      <c r="A3" s="155" t="s">
        <v>460</v>
      </c>
      <c r="B3" s="156">
        <v>119</v>
      </c>
      <c r="C3" s="156">
        <v>157</v>
      </c>
      <c r="D3" s="156">
        <v>104</v>
      </c>
      <c r="E3" s="164">
        <f t="shared" si="0"/>
        <v>380</v>
      </c>
      <c r="F3" s="157"/>
      <c r="G3" s="155" t="s">
        <v>408</v>
      </c>
      <c r="H3" s="156">
        <v>113</v>
      </c>
      <c r="I3" s="156">
        <v>131</v>
      </c>
      <c r="J3" s="156">
        <v>136</v>
      </c>
      <c r="K3" s="161">
        <f t="shared" si="1"/>
        <v>380</v>
      </c>
    </row>
    <row r="4" spans="1:11" ht="17.25" customHeight="1" x14ac:dyDescent="0.2">
      <c r="A4" s="155" t="s">
        <v>449</v>
      </c>
      <c r="B4" s="156">
        <v>133</v>
      </c>
      <c r="C4" s="156">
        <v>105</v>
      </c>
      <c r="D4" s="156">
        <v>109</v>
      </c>
      <c r="E4" s="164">
        <f t="shared" si="0"/>
        <v>347</v>
      </c>
      <c r="F4" s="157"/>
      <c r="G4" s="155" t="s">
        <v>409</v>
      </c>
      <c r="H4" s="156">
        <v>123</v>
      </c>
      <c r="I4" s="156">
        <v>101</v>
      </c>
      <c r="J4" s="156">
        <v>101</v>
      </c>
      <c r="K4" s="161">
        <f t="shared" si="1"/>
        <v>325</v>
      </c>
    </row>
    <row r="5" spans="1:11" ht="17.25" customHeight="1" x14ac:dyDescent="0.2">
      <c r="A5" s="155" t="s">
        <v>398</v>
      </c>
      <c r="B5" s="156">
        <v>93</v>
      </c>
      <c r="C5" s="156">
        <v>119</v>
      </c>
      <c r="D5" s="156">
        <v>104</v>
      </c>
      <c r="E5" s="164">
        <f t="shared" si="0"/>
        <v>316</v>
      </c>
      <c r="F5" s="157"/>
      <c r="G5" s="155" t="s">
        <v>410</v>
      </c>
      <c r="H5" s="156">
        <v>102</v>
      </c>
      <c r="I5" s="156">
        <v>125</v>
      </c>
      <c r="J5" s="156">
        <v>109</v>
      </c>
      <c r="K5" s="161">
        <f t="shared" si="1"/>
        <v>336</v>
      </c>
    </row>
    <row r="6" spans="1:11" ht="17.25" customHeight="1" x14ac:dyDescent="0.2">
      <c r="A6" s="155" t="s">
        <v>399</v>
      </c>
      <c r="B6" s="156">
        <v>116</v>
      </c>
      <c r="C6" s="156">
        <v>118</v>
      </c>
      <c r="D6" s="156">
        <v>132</v>
      </c>
      <c r="E6" s="164">
        <f t="shared" si="0"/>
        <v>366</v>
      </c>
      <c r="F6" s="157"/>
      <c r="G6" s="155" t="s">
        <v>411</v>
      </c>
      <c r="H6" s="156">
        <v>115</v>
      </c>
      <c r="I6" s="156">
        <v>122</v>
      </c>
      <c r="J6" s="156">
        <v>114</v>
      </c>
      <c r="K6" s="161">
        <f t="shared" si="1"/>
        <v>351</v>
      </c>
    </row>
    <row r="7" spans="1:11" ht="17.25" customHeight="1" x14ac:dyDescent="0.2">
      <c r="A7" s="159" t="s">
        <v>378</v>
      </c>
      <c r="B7" s="207">
        <f>SUM(B2:B6)</f>
        <v>564</v>
      </c>
      <c r="C7" s="207">
        <f>SUM(C2:C6)</f>
        <v>602</v>
      </c>
      <c r="D7" s="160">
        <f>SUM(D2:D6)</f>
        <v>551</v>
      </c>
      <c r="E7" s="206">
        <f t="shared" si="0"/>
        <v>1717</v>
      </c>
      <c r="F7" s="162"/>
      <c r="G7" s="159" t="s">
        <v>379</v>
      </c>
      <c r="H7" s="161">
        <f>SUM(H2:H6)</f>
        <v>558</v>
      </c>
      <c r="I7" s="161">
        <f>SUM(I2:I6)</f>
        <v>593</v>
      </c>
      <c r="J7" s="206">
        <f>SUM(J2:J6)</f>
        <v>560</v>
      </c>
      <c r="K7" s="161">
        <f t="shared" si="1"/>
        <v>1711</v>
      </c>
    </row>
    <row r="8" spans="1:11" s="308" customFormat="1" ht="17.25" customHeight="1" x14ac:dyDescent="0.4">
      <c r="A8" s="199" t="s">
        <v>209</v>
      </c>
      <c r="B8" s="200"/>
      <c r="C8" s="200"/>
      <c r="D8" s="200"/>
      <c r="E8" s="201"/>
      <c r="F8" s="202"/>
      <c r="G8" s="199" t="s">
        <v>208</v>
      </c>
      <c r="H8" s="203"/>
      <c r="I8" s="203"/>
      <c r="J8" s="203"/>
      <c r="K8" s="201"/>
    </row>
    <row r="9" spans="1:11" ht="17.25" customHeight="1" x14ac:dyDescent="0.2">
      <c r="A9" s="155" t="s">
        <v>385</v>
      </c>
      <c r="B9" s="156">
        <v>96</v>
      </c>
      <c r="C9" s="156">
        <v>128</v>
      </c>
      <c r="D9" s="156">
        <v>103</v>
      </c>
      <c r="E9" s="164">
        <f t="shared" ref="E9:E14" si="2">SUM(B9:D9)</f>
        <v>327</v>
      </c>
      <c r="F9" s="157"/>
      <c r="G9" s="155" t="s">
        <v>443</v>
      </c>
      <c r="H9" s="156">
        <v>99</v>
      </c>
      <c r="I9" s="156">
        <v>125</v>
      </c>
      <c r="J9" s="156">
        <v>107</v>
      </c>
      <c r="K9" s="161">
        <f t="shared" ref="K9:K14" si="3">SUM(H9:J9)</f>
        <v>331</v>
      </c>
    </row>
    <row r="10" spans="1:11" ht="17.25" customHeight="1" x14ac:dyDescent="0.2">
      <c r="A10" s="155" t="s">
        <v>386</v>
      </c>
      <c r="B10" s="156">
        <v>135</v>
      </c>
      <c r="C10" s="156">
        <v>103</v>
      </c>
      <c r="D10" s="156">
        <v>107</v>
      </c>
      <c r="E10" s="164">
        <f t="shared" si="2"/>
        <v>345</v>
      </c>
      <c r="F10" s="157"/>
      <c r="G10" s="155" t="s">
        <v>446</v>
      </c>
      <c r="H10" s="156">
        <v>88</v>
      </c>
      <c r="I10" s="156">
        <v>131</v>
      </c>
      <c r="J10" s="156">
        <v>108</v>
      </c>
      <c r="K10" s="161">
        <f t="shared" si="3"/>
        <v>327</v>
      </c>
    </row>
    <row r="11" spans="1:11" ht="17.25" customHeight="1" x14ac:dyDescent="0.2">
      <c r="A11" s="155" t="s">
        <v>387</v>
      </c>
      <c r="B11" s="156">
        <v>151</v>
      </c>
      <c r="C11" s="156">
        <v>123</v>
      </c>
      <c r="D11" s="156">
        <v>122</v>
      </c>
      <c r="E11" s="164">
        <f t="shared" si="2"/>
        <v>396</v>
      </c>
      <c r="F11" s="157"/>
      <c r="G11" s="155" t="s">
        <v>468</v>
      </c>
      <c r="H11" s="156">
        <v>118</v>
      </c>
      <c r="I11" s="156">
        <v>102</v>
      </c>
      <c r="J11" s="156">
        <v>80</v>
      </c>
      <c r="K11" s="161">
        <f t="shared" si="3"/>
        <v>300</v>
      </c>
    </row>
    <row r="12" spans="1:11" ht="17.25" customHeight="1" x14ac:dyDescent="0.2">
      <c r="A12" s="155" t="s">
        <v>389</v>
      </c>
      <c r="B12" s="156">
        <v>133</v>
      </c>
      <c r="C12" s="156">
        <v>122</v>
      </c>
      <c r="D12" s="156">
        <v>98</v>
      </c>
      <c r="E12" s="164">
        <f t="shared" si="2"/>
        <v>353</v>
      </c>
      <c r="F12" s="157"/>
      <c r="G12" s="155" t="s">
        <v>609</v>
      </c>
      <c r="H12" s="156">
        <v>133</v>
      </c>
      <c r="I12" s="156">
        <v>122</v>
      </c>
      <c r="J12" s="156">
        <v>117</v>
      </c>
      <c r="K12" s="161">
        <f t="shared" si="3"/>
        <v>372</v>
      </c>
    </row>
    <row r="13" spans="1:11" ht="17.25" customHeight="1" x14ac:dyDescent="0.2">
      <c r="A13" s="155" t="s">
        <v>388</v>
      </c>
      <c r="B13" s="156">
        <v>117</v>
      </c>
      <c r="C13" s="156">
        <v>117</v>
      </c>
      <c r="D13" s="156">
        <v>117</v>
      </c>
      <c r="E13" s="164">
        <f t="shared" si="2"/>
        <v>351</v>
      </c>
      <c r="F13" s="157"/>
      <c r="G13" s="155" t="s">
        <v>447</v>
      </c>
      <c r="H13" s="156">
        <v>98</v>
      </c>
      <c r="I13" s="156">
        <v>114</v>
      </c>
      <c r="J13" s="156">
        <v>90</v>
      </c>
      <c r="K13" s="161">
        <f t="shared" si="3"/>
        <v>302</v>
      </c>
    </row>
    <row r="14" spans="1:11" ht="17.25" customHeight="1" x14ac:dyDescent="0.2">
      <c r="A14" s="159" t="s">
        <v>378</v>
      </c>
      <c r="B14" s="207">
        <f>SUM(B9:B13)</f>
        <v>632</v>
      </c>
      <c r="C14" s="160">
        <f>SUM(C9:C13)</f>
        <v>593</v>
      </c>
      <c r="D14" s="207">
        <f>SUM(D9:D13)</f>
        <v>547</v>
      </c>
      <c r="E14" s="206">
        <f t="shared" si="2"/>
        <v>1772</v>
      </c>
      <c r="F14" s="162"/>
      <c r="G14" s="159" t="s">
        <v>379</v>
      </c>
      <c r="H14" s="161">
        <f>SUM(H9:H13)</f>
        <v>536</v>
      </c>
      <c r="I14" s="206">
        <f>SUM(I9:I13)</f>
        <v>594</v>
      </c>
      <c r="J14" s="161">
        <f>SUM(J9:J13)</f>
        <v>502</v>
      </c>
      <c r="K14" s="161">
        <f t="shared" si="3"/>
        <v>1632</v>
      </c>
    </row>
    <row r="15" spans="1:11" s="308" customFormat="1" ht="17.25" customHeight="1" x14ac:dyDescent="0.4">
      <c r="A15" s="199" t="s">
        <v>205</v>
      </c>
      <c r="B15" s="200"/>
      <c r="C15" s="200"/>
      <c r="D15" s="200"/>
      <c r="E15" s="201"/>
      <c r="F15" s="202"/>
      <c r="G15" s="199" t="s">
        <v>231</v>
      </c>
      <c r="H15" s="203"/>
      <c r="I15" s="203"/>
      <c r="J15" s="203"/>
      <c r="K15" s="201"/>
    </row>
    <row r="16" spans="1:11" ht="17.25" customHeight="1" x14ac:dyDescent="0.2">
      <c r="A16" s="155" t="s">
        <v>423</v>
      </c>
      <c r="B16" s="156">
        <v>118</v>
      </c>
      <c r="C16" s="156">
        <v>103</v>
      </c>
      <c r="D16" s="156">
        <v>114</v>
      </c>
      <c r="E16" s="164">
        <f t="shared" ref="E16:E21" si="4">SUM(B16:D16)</f>
        <v>335</v>
      </c>
      <c r="F16" s="157"/>
      <c r="G16" s="155" t="s">
        <v>391</v>
      </c>
      <c r="H16" s="156">
        <v>130</v>
      </c>
      <c r="I16" s="156">
        <v>134</v>
      </c>
      <c r="J16" s="156">
        <v>129</v>
      </c>
      <c r="K16" s="161">
        <f t="shared" ref="K16:K21" si="5">SUM(H16:J16)</f>
        <v>393</v>
      </c>
    </row>
    <row r="17" spans="1:11" ht="17.25" customHeight="1" x14ac:dyDescent="0.2">
      <c r="A17" s="155" t="s">
        <v>459</v>
      </c>
      <c r="B17" s="156">
        <v>136</v>
      </c>
      <c r="C17" s="156">
        <v>136</v>
      </c>
      <c r="D17" s="156">
        <v>111</v>
      </c>
      <c r="E17" s="164">
        <f t="shared" si="4"/>
        <v>383</v>
      </c>
      <c r="F17" s="157"/>
      <c r="G17" s="155" t="s">
        <v>392</v>
      </c>
      <c r="H17" s="156">
        <v>105</v>
      </c>
      <c r="I17" s="156">
        <v>107</v>
      </c>
      <c r="J17" s="156">
        <v>112</v>
      </c>
      <c r="K17" s="161">
        <f t="shared" si="5"/>
        <v>324</v>
      </c>
    </row>
    <row r="18" spans="1:11" ht="17.25" customHeight="1" x14ac:dyDescent="0.2">
      <c r="A18" s="155" t="s">
        <v>427</v>
      </c>
      <c r="B18" s="156">
        <v>124</v>
      </c>
      <c r="C18" s="156">
        <v>92</v>
      </c>
      <c r="D18" s="156">
        <v>105</v>
      </c>
      <c r="E18" s="164">
        <f t="shared" si="4"/>
        <v>321</v>
      </c>
      <c r="F18" s="157"/>
      <c r="G18" s="155" t="s">
        <v>394</v>
      </c>
      <c r="H18" s="156">
        <v>135</v>
      </c>
      <c r="I18" s="156">
        <v>111</v>
      </c>
      <c r="J18" s="156">
        <v>121</v>
      </c>
      <c r="K18" s="161">
        <f t="shared" si="5"/>
        <v>367</v>
      </c>
    </row>
    <row r="19" spans="1:11" ht="17.25" customHeight="1" x14ac:dyDescent="0.2">
      <c r="A19" s="155" t="s">
        <v>426</v>
      </c>
      <c r="B19" s="156">
        <v>141</v>
      </c>
      <c r="C19" s="156">
        <v>110</v>
      </c>
      <c r="D19" s="156">
        <v>86</v>
      </c>
      <c r="E19" s="164">
        <f t="shared" si="4"/>
        <v>337</v>
      </c>
      <c r="F19" s="157"/>
      <c r="G19" s="155" t="s">
        <v>562</v>
      </c>
      <c r="H19" s="156">
        <v>109</v>
      </c>
      <c r="I19" s="156">
        <v>107</v>
      </c>
      <c r="J19" s="156">
        <v>140</v>
      </c>
      <c r="K19" s="161">
        <f t="shared" si="5"/>
        <v>356</v>
      </c>
    </row>
    <row r="20" spans="1:11" ht="17.25" customHeight="1" x14ac:dyDescent="0.2">
      <c r="A20" s="155" t="s">
        <v>451</v>
      </c>
      <c r="B20" s="156">
        <v>91</v>
      </c>
      <c r="C20" s="156">
        <v>128</v>
      </c>
      <c r="D20" s="156">
        <v>135</v>
      </c>
      <c r="E20" s="164">
        <f t="shared" si="4"/>
        <v>354</v>
      </c>
      <c r="F20" s="157"/>
      <c r="G20" s="155" t="s">
        <v>390</v>
      </c>
      <c r="H20" s="156">
        <v>101</v>
      </c>
      <c r="I20" s="156">
        <v>123</v>
      </c>
      <c r="J20" s="156">
        <v>99</v>
      </c>
      <c r="K20" s="161">
        <f t="shared" si="5"/>
        <v>323</v>
      </c>
    </row>
    <row r="21" spans="1:11" ht="17.25" customHeight="1" x14ac:dyDescent="0.2">
      <c r="A21" s="159" t="s">
        <v>379</v>
      </c>
      <c r="B21" s="207">
        <f>SUM(B16:B20)</f>
        <v>610</v>
      </c>
      <c r="C21" s="160">
        <f>SUM(C16:C20)</f>
        <v>569</v>
      </c>
      <c r="D21" s="160">
        <f>SUM(D16:D20)</f>
        <v>551</v>
      </c>
      <c r="E21" s="161">
        <f t="shared" si="4"/>
        <v>1730</v>
      </c>
      <c r="F21" s="162"/>
      <c r="G21" s="159" t="s">
        <v>378</v>
      </c>
      <c r="H21" s="161">
        <f>SUM(H16:H20)</f>
        <v>580</v>
      </c>
      <c r="I21" s="206">
        <f>SUM(I16:I20)</f>
        <v>582</v>
      </c>
      <c r="J21" s="206">
        <f>SUM(J16:J20)</f>
        <v>601</v>
      </c>
      <c r="K21" s="206">
        <f t="shared" si="5"/>
        <v>1763</v>
      </c>
    </row>
    <row r="22" spans="1:11" s="308" customFormat="1" ht="17.25" customHeight="1" x14ac:dyDescent="0.4">
      <c r="A22" s="205" t="s">
        <v>198</v>
      </c>
      <c r="B22" s="203"/>
      <c r="C22" s="203"/>
      <c r="D22" s="203"/>
      <c r="E22" s="201"/>
      <c r="F22" s="202"/>
      <c r="G22" s="205" t="s">
        <v>203</v>
      </c>
      <c r="H22" s="203"/>
      <c r="I22" s="203"/>
      <c r="J22" s="203"/>
      <c r="K22" s="201"/>
    </row>
    <row r="23" spans="1:11" ht="17.25" customHeight="1" x14ac:dyDescent="0.2">
      <c r="A23" s="155" t="s">
        <v>404</v>
      </c>
      <c r="B23" s="156">
        <v>128</v>
      </c>
      <c r="C23" s="156">
        <v>113</v>
      </c>
      <c r="D23" s="156">
        <v>106</v>
      </c>
      <c r="E23" s="161">
        <f t="shared" ref="E23:E28" si="6">SUM(B23:D23)</f>
        <v>347</v>
      </c>
      <c r="F23" s="157"/>
      <c r="G23" s="155" t="s">
        <v>420</v>
      </c>
      <c r="H23" s="156">
        <v>116</v>
      </c>
      <c r="I23" s="156">
        <v>136</v>
      </c>
      <c r="J23" s="156">
        <v>106</v>
      </c>
      <c r="K23" s="161">
        <f t="shared" ref="K23:K28" si="7">SUM(H23:J23)</f>
        <v>358</v>
      </c>
    </row>
    <row r="24" spans="1:11" ht="17.25" customHeight="1" x14ac:dyDescent="0.2">
      <c r="A24" s="155" t="s">
        <v>402</v>
      </c>
      <c r="B24" s="156">
        <v>91</v>
      </c>
      <c r="C24" s="156">
        <v>118</v>
      </c>
      <c r="D24" s="156">
        <v>97</v>
      </c>
      <c r="E24" s="161">
        <f t="shared" si="6"/>
        <v>306</v>
      </c>
      <c r="F24" s="157"/>
      <c r="G24" s="155" t="s">
        <v>419</v>
      </c>
      <c r="H24" s="156">
        <v>124</v>
      </c>
      <c r="I24" s="156">
        <v>131</v>
      </c>
      <c r="J24" s="156">
        <v>128</v>
      </c>
      <c r="K24" s="161">
        <f t="shared" si="7"/>
        <v>383</v>
      </c>
    </row>
    <row r="25" spans="1:11" ht="17.25" customHeight="1" x14ac:dyDescent="0.2">
      <c r="A25" s="155" t="s">
        <v>566</v>
      </c>
      <c r="B25" s="156">
        <v>124</v>
      </c>
      <c r="C25" s="156">
        <v>142</v>
      </c>
      <c r="D25" s="156">
        <v>121</v>
      </c>
      <c r="E25" s="161">
        <f t="shared" si="6"/>
        <v>387</v>
      </c>
      <c r="F25" s="157"/>
      <c r="G25" s="155" t="s">
        <v>418</v>
      </c>
      <c r="H25" s="156">
        <v>126</v>
      </c>
      <c r="I25" s="156">
        <v>120</v>
      </c>
      <c r="J25" s="156">
        <v>112</v>
      </c>
      <c r="K25" s="161">
        <f t="shared" si="7"/>
        <v>358</v>
      </c>
    </row>
    <row r="26" spans="1:11" ht="17.25" customHeight="1" x14ac:dyDescent="0.2">
      <c r="A26" s="155" t="s">
        <v>406</v>
      </c>
      <c r="B26" s="156">
        <v>101</v>
      </c>
      <c r="C26" s="156">
        <v>118</v>
      </c>
      <c r="D26" s="156">
        <v>131</v>
      </c>
      <c r="E26" s="161">
        <f t="shared" si="6"/>
        <v>350</v>
      </c>
      <c r="F26" s="157"/>
      <c r="G26" s="155" t="s">
        <v>422</v>
      </c>
      <c r="H26" s="156">
        <v>141</v>
      </c>
      <c r="I26" s="156">
        <v>121</v>
      </c>
      <c r="J26" s="156">
        <v>119</v>
      </c>
      <c r="K26" s="161">
        <f t="shared" si="7"/>
        <v>381</v>
      </c>
    </row>
    <row r="27" spans="1:11" ht="17.25" customHeight="1" x14ac:dyDescent="0.2">
      <c r="A27" s="155" t="s">
        <v>405</v>
      </c>
      <c r="B27" s="156">
        <v>114</v>
      </c>
      <c r="C27" s="156">
        <v>139</v>
      </c>
      <c r="D27" s="156">
        <v>118</v>
      </c>
      <c r="E27" s="161">
        <f t="shared" si="6"/>
        <v>371</v>
      </c>
      <c r="F27" s="157"/>
      <c r="G27" s="155" t="s">
        <v>513</v>
      </c>
      <c r="H27" s="156">
        <v>117</v>
      </c>
      <c r="I27" s="156">
        <v>94</v>
      </c>
      <c r="J27" s="156">
        <v>111</v>
      </c>
      <c r="K27" s="161">
        <f t="shared" si="7"/>
        <v>322</v>
      </c>
    </row>
    <row r="28" spans="1:11" ht="17.25" customHeight="1" x14ac:dyDescent="0.2">
      <c r="A28" s="159" t="s">
        <v>379</v>
      </c>
      <c r="B28" s="161">
        <f>SUM(B23:B27)</f>
        <v>558</v>
      </c>
      <c r="C28" s="206">
        <f>SUM(C23:C27)</f>
        <v>630</v>
      </c>
      <c r="D28" s="161">
        <f>SUM(D23:D27)</f>
        <v>573</v>
      </c>
      <c r="E28" s="161">
        <f t="shared" si="6"/>
        <v>1761</v>
      </c>
      <c r="F28" s="162"/>
      <c r="G28" s="159" t="s">
        <v>378</v>
      </c>
      <c r="H28" s="206">
        <f>SUM(H23:H27)</f>
        <v>624</v>
      </c>
      <c r="I28" s="161">
        <f>SUM(I23:I27)</f>
        <v>602</v>
      </c>
      <c r="J28" s="206">
        <f>SUM(J23:J27)</f>
        <v>576</v>
      </c>
      <c r="K28" s="206">
        <f t="shared" si="7"/>
        <v>1802</v>
      </c>
    </row>
    <row r="29" spans="1:11" s="308" customFormat="1" ht="17.25" customHeight="1" x14ac:dyDescent="0.4">
      <c r="A29" s="205" t="s">
        <v>204</v>
      </c>
      <c r="B29" s="203"/>
      <c r="C29" s="203"/>
      <c r="D29" s="203"/>
      <c r="E29" s="201"/>
      <c r="F29" s="202"/>
      <c r="G29" s="205" t="s">
        <v>230</v>
      </c>
      <c r="H29" s="203"/>
      <c r="I29" s="203"/>
      <c r="J29" s="203"/>
      <c r="K29" s="201"/>
    </row>
    <row r="30" spans="1:11" ht="17.25" customHeight="1" x14ac:dyDescent="0.2">
      <c r="A30" s="155" t="s">
        <v>433</v>
      </c>
      <c r="B30" s="156">
        <v>105</v>
      </c>
      <c r="C30" s="156">
        <v>114</v>
      </c>
      <c r="D30" s="156">
        <v>124</v>
      </c>
      <c r="E30" s="161">
        <f t="shared" ref="E30:E35" si="8">SUM(B30:D30)</f>
        <v>343</v>
      </c>
      <c r="F30" s="157"/>
      <c r="G30" s="155" t="s">
        <v>448</v>
      </c>
      <c r="H30" s="156">
        <v>143</v>
      </c>
      <c r="I30" s="156">
        <v>106</v>
      </c>
      <c r="J30" s="156">
        <v>104</v>
      </c>
      <c r="K30" s="161">
        <f t="shared" ref="K30:K35" si="9">SUM(H30:J30)</f>
        <v>353</v>
      </c>
    </row>
    <row r="31" spans="1:11" ht="17.25" customHeight="1" x14ac:dyDescent="0.2">
      <c r="A31" s="155" t="s">
        <v>434</v>
      </c>
      <c r="B31" s="156">
        <v>104</v>
      </c>
      <c r="C31" s="156">
        <v>134</v>
      </c>
      <c r="D31" s="156">
        <v>104</v>
      </c>
      <c r="E31" s="161">
        <f t="shared" si="8"/>
        <v>342</v>
      </c>
      <c r="F31" s="157"/>
      <c r="G31" s="155" t="s">
        <v>676</v>
      </c>
      <c r="H31" s="156">
        <v>131</v>
      </c>
      <c r="I31" s="156">
        <v>131</v>
      </c>
      <c r="J31" s="156">
        <v>121</v>
      </c>
      <c r="K31" s="161">
        <f t="shared" si="9"/>
        <v>383</v>
      </c>
    </row>
    <row r="32" spans="1:11" ht="17.25" customHeight="1" x14ac:dyDescent="0.2">
      <c r="A32" s="155" t="s">
        <v>435</v>
      </c>
      <c r="B32" s="156">
        <v>107</v>
      </c>
      <c r="C32" s="156">
        <v>108</v>
      </c>
      <c r="D32" s="156">
        <v>104</v>
      </c>
      <c r="E32" s="161">
        <f t="shared" si="8"/>
        <v>319</v>
      </c>
      <c r="F32" s="157"/>
      <c r="G32" s="155" t="s">
        <v>381</v>
      </c>
      <c r="H32" s="156">
        <v>94</v>
      </c>
      <c r="I32" s="156">
        <v>94</v>
      </c>
      <c r="J32" s="156">
        <v>94</v>
      </c>
      <c r="K32" s="161">
        <f t="shared" si="9"/>
        <v>282</v>
      </c>
    </row>
    <row r="33" spans="1:11" ht="17.25" customHeight="1" x14ac:dyDescent="0.2">
      <c r="A33" s="155" t="s">
        <v>436</v>
      </c>
      <c r="B33" s="156">
        <v>161</v>
      </c>
      <c r="C33" s="156">
        <v>118</v>
      </c>
      <c r="D33" s="156">
        <v>112</v>
      </c>
      <c r="E33" s="161">
        <f t="shared" si="8"/>
        <v>391</v>
      </c>
      <c r="F33" s="157"/>
      <c r="G33" s="155" t="s">
        <v>382</v>
      </c>
      <c r="H33" s="156">
        <v>104</v>
      </c>
      <c r="I33" s="156">
        <v>101</v>
      </c>
      <c r="J33" s="156">
        <v>126</v>
      </c>
      <c r="K33" s="161">
        <f t="shared" si="9"/>
        <v>331</v>
      </c>
    </row>
    <row r="34" spans="1:11" ht="17.25" customHeight="1" x14ac:dyDescent="0.2">
      <c r="A34" s="155" t="s">
        <v>437</v>
      </c>
      <c r="B34" s="156">
        <v>126</v>
      </c>
      <c r="C34" s="156">
        <v>118</v>
      </c>
      <c r="D34" s="156">
        <v>99</v>
      </c>
      <c r="E34" s="161">
        <f t="shared" si="8"/>
        <v>343</v>
      </c>
      <c r="F34" s="157"/>
      <c r="G34" s="155" t="s">
        <v>384</v>
      </c>
      <c r="H34" s="156">
        <v>114</v>
      </c>
      <c r="I34" s="156">
        <v>132</v>
      </c>
      <c r="J34" s="156">
        <v>123</v>
      </c>
      <c r="K34" s="161">
        <f t="shared" si="9"/>
        <v>369</v>
      </c>
    </row>
    <row r="35" spans="1:11" ht="17.25" customHeight="1" x14ac:dyDescent="0.2">
      <c r="A35" s="159" t="s">
        <v>378</v>
      </c>
      <c r="B35" s="206">
        <f>SUM(B30:B34)</f>
        <v>603</v>
      </c>
      <c r="C35" s="206">
        <f>SUM(C30:C34)</f>
        <v>592</v>
      </c>
      <c r="D35" s="161">
        <f>SUM(D30:D34)</f>
        <v>543</v>
      </c>
      <c r="E35" s="206">
        <f t="shared" si="8"/>
        <v>1738</v>
      </c>
      <c r="F35" s="162"/>
      <c r="G35" s="159" t="s">
        <v>379</v>
      </c>
      <c r="H35" s="161">
        <f>SUM(H30:H34)</f>
        <v>586</v>
      </c>
      <c r="I35" s="161">
        <f>SUM(I30:I34)</f>
        <v>564</v>
      </c>
      <c r="J35" s="206">
        <f>SUM(J30:J34)</f>
        <v>568</v>
      </c>
      <c r="K35" s="161">
        <f t="shared" si="9"/>
        <v>1718</v>
      </c>
    </row>
    <row r="36" spans="1:11" s="308" customFormat="1" ht="17.25" customHeight="1" x14ac:dyDescent="0.4">
      <c r="A36" s="205" t="s">
        <v>207</v>
      </c>
      <c r="B36" s="203"/>
      <c r="C36" s="203"/>
      <c r="D36" s="203"/>
      <c r="E36" s="201"/>
      <c r="F36" s="202"/>
      <c r="G36" s="205" t="s">
        <v>202</v>
      </c>
      <c r="H36" s="203"/>
      <c r="I36" s="203"/>
      <c r="J36" s="203"/>
      <c r="K36" s="201"/>
    </row>
    <row r="37" spans="1:11" ht="17.25" customHeight="1" x14ac:dyDescent="0.2">
      <c r="A37" s="155" t="s">
        <v>414</v>
      </c>
      <c r="B37" s="156">
        <v>92</v>
      </c>
      <c r="C37" s="156">
        <v>108</v>
      </c>
      <c r="D37" s="156">
        <v>81</v>
      </c>
      <c r="E37" s="161">
        <f t="shared" ref="E37:E42" si="10">SUM(B37:D37)</f>
        <v>281</v>
      </c>
      <c r="F37" s="157"/>
      <c r="G37" s="155" t="s">
        <v>488</v>
      </c>
      <c r="H37" s="156">
        <v>142</v>
      </c>
      <c r="I37" s="156">
        <v>122</v>
      </c>
      <c r="J37" s="156">
        <v>132</v>
      </c>
      <c r="K37" s="161">
        <f t="shared" ref="K37:K42" si="11">SUM(H37:J37)</f>
        <v>396</v>
      </c>
    </row>
    <row r="38" spans="1:11" ht="17.25" customHeight="1" x14ac:dyDescent="0.2">
      <c r="A38" s="155" t="s">
        <v>498</v>
      </c>
      <c r="B38" s="156">
        <v>103</v>
      </c>
      <c r="C38" s="156">
        <v>129</v>
      </c>
      <c r="D38" s="156">
        <v>133</v>
      </c>
      <c r="E38" s="161">
        <f t="shared" si="10"/>
        <v>365</v>
      </c>
      <c r="F38" s="157"/>
      <c r="G38" s="155" t="s">
        <v>374</v>
      </c>
      <c r="H38" s="156">
        <v>114</v>
      </c>
      <c r="I38" s="156">
        <v>132</v>
      </c>
      <c r="J38" s="156">
        <v>114</v>
      </c>
      <c r="K38" s="161">
        <f t="shared" si="11"/>
        <v>360</v>
      </c>
    </row>
    <row r="39" spans="1:11" ht="17.25" customHeight="1" x14ac:dyDescent="0.2">
      <c r="A39" s="155" t="s">
        <v>415</v>
      </c>
      <c r="B39" s="156">
        <v>144</v>
      </c>
      <c r="C39" s="156">
        <v>103</v>
      </c>
      <c r="D39" s="156">
        <v>113</v>
      </c>
      <c r="E39" s="161">
        <f t="shared" si="10"/>
        <v>360</v>
      </c>
      <c r="F39" s="157"/>
      <c r="G39" s="155" t="s">
        <v>705</v>
      </c>
      <c r="H39" s="156">
        <v>114</v>
      </c>
      <c r="I39" s="156">
        <v>146</v>
      </c>
      <c r="J39" s="156">
        <v>105</v>
      </c>
      <c r="K39" s="161">
        <f t="shared" si="11"/>
        <v>365</v>
      </c>
    </row>
    <row r="40" spans="1:11" ht="17.25" customHeight="1" x14ac:dyDescent="0.2">
      <c r="A40" s="155" t="s">
        <v>413</v>
      </c>
      <c r="B40" s="156">
        <v>126</v>
      </c>
      <c r="C40" s="156">
        <v>114</v>
      </c>
      <c r="D40" s="156">
        <v>118</v>
      </c>
      <c r="E40" s="161">
        <f t="shared" si="10"/>
        <v>358</v>
      </c>
      <c r="F40" s="157"/>
      <c r="G40" s="155" t="s">
        <v>376</v>
      </c>
      <c r="H40" s="156">
        <v>119</v>
      </c>
      <c r="I40" s="156">
        <v>138</v>
      </c>
      <c r="J40" s="156">
        <v>166</v>
      </c>
      <c r="K40" s="161">
        <f t="shared" si="11"/>
        <v>423</v>
      </c>
    </row>
    <row r="41" spans="1:11" ht="17.25" customHeight="1" x14ac:dyDescent="0.2">
      <c r="A41" s="155" t="s">
        <v>450</v>
      </c>
      <c r="B41" s="156">
        <v>121</v>
      </c>
      <c r="C41" s="156">
        <v>154</v>
      </c>
      <c r="D41" s="156">
        <v>122</v>
      </c>
      <c r="E41" s="161">
        <f t="shared" si="10"/>
        <v>397</v>
      </c>
      <c r="F41" s="157"/>
      <c r="G41" s="155" t="s">
        <v>377</v>
      </c>
      <c r="H41" s="156">
        <v>128</v>
      </c>
      <c r="I41" s="156">
        <v>140</v>
      </c>
      <c r="J41" s="156">
        <v>113</v>
      </c>
      <c r="K41" s="161">
        <f t="shared" si="11"/>
        <v>381</v>
      </c>
    </row>
    <row r="42" spans="1:11" ht="17.25" customHeight="1" x14ac:dyDescent="0.2">
      <c r="A42" s="159" t="s">
        <v>401</v>
      </c>
      <c r="B42" s="161">
        <f>SUM(B37:B41)</f>
        <v>586</v>
      </c>
      <c r="C42" s="161">
        <f>SUM(C37:C41)</f>
        <v>608</v>
      </c>
      <c r="D42" s="161">
        <f>SUM(D37:D41)</f>
        <v>567</v>
      </c>
      <c r="E42" s="161">
        <f t="shared" si="10"/>
        <v>1761</v>
      </c>
      <c r="F42" s="162"/>
      <c r="G42" s="159" t="s">
        <v>400</v>
      </c>
      <c r="H42" s="206">
        <f>SUM(H37:H41)</f>
        <v>617</v>
      </c>
      <c r="I42" s="206">
        <f>SUM(I37:I41)</f>
        <v>678</v>
      </c>
      <c r="J42" s="206">
        <f>SUM(J37:J41)</f>
        <v>630</v>
      </c>
      <c r="K42" s="206">
        <f t="shared" si="11"/>
        <v>1925</v>
      </c>
    </row>
    <row r="43" spans="1:11" s="308" customFormat="1" ht="17.25" customHeight="1" x14ac:dyDescent="0.4">
      <c r="A43" s="205" t="s">
        <v>206</v>
      </c>
      <c r="B43" s="203"/>
      <c r="C43" s="203"/>
      <c r="D43" s="203"/>
      <c r="E43" s="201"/>
      <c r="F43" s="202"/>
      <c r="G43" s="205" t="s">
        <v>199</v>
      </c>
      <c r="H43" s="203"/>
      <c r="I43" s="203"/>
      <c r="J43" s="203"/>
      <c r="K43" s="201"/>
    </row>
    <row r="44" spans="1:11" ht="17.25" customHeight="1" x14ac:dyDescent="0.2">
      <c r="A44" s="155" t="s">
        <v>430</v>
      </c>
      <c r="B44" s="156">
        <v>121</v>
      </c>
      <c r="C44" s="156">
        <v>153</v>
      </c>
      <c r="D44" s="156">
        <v>122</v>
      </c>
      <c r="E44" s="161">
        <f t="shared" ref="E44:E49" si="12">SUM(B44:D44)</f>
        <v>396</v>
      </c>
      <c r="F44" s="157"/>
      <c r="G44" s="155" t="s">
        <v>440</v>
      </c>
      <c r="H44" s="156">
        <v>130</v>
      </c>
      <c r="I44" s="156">
        <v>124</v>
      </c>
      <c r="J44" s="156">
        <v>141</v>
      </c>
      <c r="K44" s="161">
        <f>SUM(H44:J44)</f>
        <v>395</v>
      </c>
    </row>
    <row r="45" spans="1:11" ht="17.25" customHeight="1" x14ac:dyDescent="0.2">
      <c r="A45" s="155" t="s">
        <v>431</v>
      </c>
      <c r="B45" s="156">
        <v>122</v>
      </c>
      <c r="C45" s="156">
        <v>128</v>
      </c>
      <c r="D45" s="156">
        <v>128</v>
      </c>
      <c r="E45" s="161">
        <f t="shared" si="12"/>
        <v>378</v>
      </c>
      <c r="F45" s="157"/>
      <c r="G45" s="155" t="s">
        <v>438</v>
      </c>
      <c r="H45" s="156">
        <v>122</v>
      </c>
      <c r="I45" s="156">
        <v>148</v>
      </c>
      <c r="J45" s="156">
        <v>130</v>
      </c>
      <c r="K45" s="161">
        <f>SUM(H45:J45)</f>
        <v>400</v>
      </c>
    </row>
    <row r="46" spans="1:11" ht="17.25" customHeight="1" x14ac:dyDescent="0.2">
      <c r="A46" s="155" t="s">
        <v>523</v>
      </c>
      <c r="B46" s="156">
        <v>115</v>
      </c>
      <c r="C46" s="156">
        <v>126</v>
      </c>
      <c r="D46" s="156">
        <v>115</v>
      </c>
      <c r="E46" s="161">
        <f t="shared" si="12"/>
        <v>356</v>
      </c>
      <c r="F46" s="157"/>
      <c r="G46" s="155" t="s">
        <v>439</v>
      </c>
      <c r="H46" s="156">
        <v>134</v>
      </c>
      <c r="I46" s="156">
        <v>117</v>
      </c>
      <c r="J46" s="156">
        <v>121</v>
      </c>
      <c r="K46" s="161">
        <f>SUM(H46:J46)</f>
        <v>372</v>
      </c>
    </row>
    <row r="47" spans="1:11" ht="17.25" customHeight="1" x14ac:dyDescent="0.2">
      <c r="A47" s="155" t="s">
        <v>453</v>
      </c>
      <c r="B47" s="156">
        <v>119</v>
      </c>
      <c r="C47" s="156">
        <v>123</v>
      </c>
      <c r="D47" s="156">
        <v>124</v>
      </c>
      <c r="E47" s="161">
        <f t="shared" si="12"/>
        <v>366</v>
      </c>
      <c r="F47" s="157"/>
      <c r="G47" s="155" t="s">
        <v>442</v>
      </c>
      <c r="H47" s="156">
        <v>131</v>
      </c>
      <c r="I47" s="156">
        <v>100</v>
      </c>
      <c r="J47" s="156">
        <v>141</v>
      </c>
      <c r="K47" s="161">
        <f>SUM(H47:J47)</f>
        <v>372</v>
      </c>
    </row>
    <row r="48" spans="1:11" ht="17.25" customHeight="1" x14ac:dyDescent="0.2">
      <c r="A48" s="155" t="s">
        <v>432</v>
      </c>
      <c r="B48" s="156">
        <v>124</v>
      </c>
      <c r="C48" s="156">
        <v>115</v>
      </c>
      <c r="D48" s="156">
        <v>109</v>
      </c>
      <c r="E48" s="161">
        <f t="shared" si="12"/>
        <v>348</v>
      </c>
      <c r="F48" s="157"/>
      <c r="G48" s="155" t="s">
        <v>441</v>
      </c>
      <c r="H48" s="156">
        <v>155</v>
      </c>
      <c r="I48" s="156">
        <v>122</v>
      </c>
      <c r="J48" s="156">
        <v>137</v>
      </c>
      <c r="K48" s="161">
        <f>SUM(H48:J48)</f>
        <v>414</v>
      </c>
    </row>
    <row r="49" spans="1:11" ht="17.25" customHeight="1" x14ac:dyDescent="0.2">
      <c r="A49" s="159" t="s">
        <v>379</v>
      </c>
      <c r="B49" s="161">
        <f>SUM(B44:B48)</f>
        <v>601</v>
      </c>
      <c r="C49" s="206">
        <f>SUM(C44:C48)</f>
        <v>645</v>
      </c>
      <c r="D49" s="161">
        <f>SUM(D44:D48)</f>
        <v>598</v>
      </c>
      <c r="E49" s="161">
        <f t="shared" si="12"/>
        <v>1844</v>
      </c>
      <c r="F49" s="162"/>
      <c r="G49" s="159" t="s">
        <v>378</v>
      </c>
      <c r="H49" s="206">
        <f>SUM(H44:H48)</f>
        <v>672</v>
      </c>
      <c r="I49" s="161">
        <f>SUM(I44:I48)</f>
        <v>611</v>
      </c>
      <c r="J49" s="206">
        <f>SUM(J44:J48)</f>
        <v>670</v>
      </c>
      <c r="K49" s="206">
        <f>SUM(K44:K48)</f>
        <v>1953</v>
      </c>
    </row>
    <row r="50" spans="1:11" ht="19.5" x14ac:dyDescent="0.35">
      <c r="A50" s="437" t="s">
        <v>32</v>
      </c>
      <c r="B50" s="438"/>
      <c r="C50" s="438"/>
      <c r="D50" s="438"/>
      <c r="E50" s="439"/>
      <c r="F50" s="154"/>
      <c r="G50" s="440" t="s">
        <v>33</v>
      </c>
      <c r="H50" s="441"/>
      <c r="I50" s="441"/>
      <c r="J50" s="441"/>
      <c r="K50" s="442"/>
    </row>
    <row r="51" spans="1:11" ht="19.5" x14ac:dyDescent="0.35">
      <c r="A51" s="443">
        <v>41334</v>
      </c>
      <c r="B51" s="444"/>
      <c r="C51" s="444"/>
      <c r="D51" s="444"/>
      <c r="E51" s="445"/>
      <c r="F51" s="154"/>
      <c r="G51" s="443">
        <f>A51+7</f>
        <v>41341</v>
      </c>
      <c r="H51" s="444"/>
      <c r="I51" s="444"/>
      <c r="J51" s="444"/>
      <c r="K51" s="445"/>
    </row>
    <row r="52" spans="1:11" ht="19.5" x14ac:dyDescent="0.3">
      <c r="A52" s="431" t="s">
        <v>707</v>
      </c>
      <c r="B52" s="432"/>
      <c r="C52" s="432"/>
      <c r="D52" s="432"/>
      <c r="E52" s="433"/>
      <c r="G52" s="431" t="s">
        <v>714</v>
      </c>
      <c r="H52" s="432"/>
      <c r="I52" s="432"/>
      <c r="J52" s="432"/>
      <c r="K52" s="433"/>
    </row>
    <row r="53" spans="1:11" ht="19.5" x14ac:dyDescent="0.3">
      <c r="A53" s="431" t="s">
        <v>708</v>
      </c>
      <c r="B53" s="432"/>
      <c r="C53" s="432"/>
      <c r="D53" s="432"/>
      <c r="E53" s="433"/>
      <c r="G53" s="431" t="s">
        <v>263</v>
      </c>
      <c r="H53" s="432"/>
      <c r="I53" s="432"/>
      <c r="J53" s="432"/>
      <c r="K53" s="433"/>
    </row>
    <row r="54" spans="1:11" ht="19.5" x14ac:dyDescent="0.3">
      <c r="A54" s="431" t="s">
        <v>709</v>
      </c>
      <c r="B54" s="432"/>
      <c r="C54" s="432"/>
      <c r="D54" s="432"/>
      <c r="E54" s="433"/>
      <c r="G54" s="431" t="s">
        <v>715</v>
      </c>
      <c r="H54" s="432"/>
      <c r="I54" s="432"/>
      <c r="J54" s="432"/>
      <c r="K54" s="433"/>
    </row>
    <row r="55" spans="1:11" ht="19.5" x14ac:dyDescent="0.3">
      <c r="A55" s="431" t="s">
        <v>710</v>
      </c>
      <c r="B55" s="432"/>
      <c r="C55" s="432"/>
      <c r="D55" s="432"/>
      <c r="E55" s="433"/>
      <c r="G55" s="431" t="s">
        <v>716</v>
      </c>
      <c r="H55" s="432"/>
      <c r="I55" s="432"/>
      <c r="J55" s="432"/>
      <c r="K55" s="433"/>
    </row>
    <row r="56" spans="1:11" ht="19.5" x14ac:dyDescent="0.3">
      <c r="A56" s="431" t="s">
        <v>711</v>
      </c>
      <c r="B56" s="432"/>
      <c r="C56" s="432"/>
      <c r="D56" s="432"/>
      <c r="E56" s="433"/>
      <c r="G56" s="431" t="s">
        <v>266</v>
      </c>
      <c r="H56" s="432"/>
      <c r="I56" s="432"/>
      <c r="J56" s="432"/>
      <c r="K56" s="433"/>
    </row>
    <row r="57" spans="1:11" ht="19.5" x14ac:dyDescent="0.3">
      <c r="A57" s="431" t="s">
        <v>712</v>
      </c>
      <c r="B57" s="432"/>
      <c r="C57" s="432"/>
      <c r="D57" s="432"/>
      <c r="E57" s="433"/>
      <c r="G57" s="431" t="s">
        <v>717</v>
      </c>
      <c r="H57" s="432"/>
      <c r="I57" s="432"/>
      <c r="J57" s="432"/>
      <c r="K57" s="433"/>
    </row>
    <row r="58" spans="1:11" ht="19.5" x14ac:dyDescent="0.3">
      <c r="A58" s="434" t="s">
        <v>713</v>
      </c>
      <c r="B58" s="435"/>
      <c r="C58" s="435"/>
      <c r="D58" s="435"/>
      <c r="E58" s="436"/>
      <c r="G58" s="434" t="s">
        <v>268</v>
      </c>
      <c r="H58" s="435"/>
      <c r="I58" s="435"/>
      <c r="J58" s="435"/>
      <c r="K58" s="436"/>
    </row>
    <row r="59" spans="1:11" ht="7.5" customHeight="1" x14ac:dyDescent="0.3"/>
    <row r="60" spans="1:11" ht="19.5" x14ac:dyDescent="0.3">
      <c r="A60" s="417" t="s">
        <v>706</v>
      </c>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verticalCentered="1"/>
  <pageMargins left="0.7" right="0.7" top="0.75" bottom="0.75" header="0.3" footer="0.3"/>
  <pageSetup scale="65" orientation="portrait" r:id="rId1"/>
  <headerFooter>
    <oddHeader>&amp;C&amp;"Calibri,Bold"&amp;16Men's Friday Pro League&amp;"Arial,Regular"&amp;10
&amp;"Calibri,Regular"&amp;12February 22, 2013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151"/>
  <sheetViews>
    <sheetView showGridLines="0" workbookViewId="0">
      <pane ySplit="1" topLeftCell="A2" activePane="bottomLeft" state="frozen"/>
      <selection pane="bottomLeft" activeCell="V101" sqref="V101"/>
    </sheetView>
  </sheetViews>
  <sheetFormatPr defaultRowHeight="15" customHeight="1" x14ac:dyDescent="0.2"/>
  <cols>
    <col min="1" max="1" width="19.7109375" style="36" customWidth="1"/>
    <col min="2" max="2" width="4.28515625" style="38" customWidth="1"/>
    <col min="3" max="15" width="4" style="38" customWidth="1"/>
    <col min="16" max="16" width="1.5703125" style="40" customWidth="1"/>
    <col min="17" max="25" width="4" style="38" customWidth="1"/>
    <col min="26" max="29" width="3.7109375" style="38" customWidth="1"/>
    <col min="30" max="30" width="3.7109375" style="40" customWidth="1"/>
    <col min="31" max="31" width="3.7109375" style="38" customWidth="1"/>
    <col min="32" max="43" width="3.7109375" style="38" hidden="1" customWidth="1"/>
    <col min="44" max="44" width="4" style="38" customWidth="1"/>
    <col min="45" max="45" width="5.42578125" style="38" customWidth="1"/>
    <col min="46" max="46" width="3.5703125" style="38" bestFit="1" customWidth="1"/>
    <col min="47" max="47" width="5" style="38" bestFit="1" customWidth="1"/>
    <col min="48" max="48" width="4.85546875" style="38" bestFit="1" customWidth="1"/>
    <col min="49" max="49" width="2.28515625" style="38" bestFit="1" customWidth="1"/>
    <col min="50" max="50" width="3.5703125" style="38" bestFit="1" customWidth="1"/>
    <col min="51" max="51" width="7.140625" style="39" bestFit="1" customWidth="1"/>
    <col min="52" max="52" width="5.28515625" style="177" bestFit="1" customWidth="1"/>
    <col min="53" max="16384" width="9.140625" style="37"/>
  </cols>
  <sheetData>
    <row r="1" spans="1:52" s="36" customFormat="1" ht="15" customHeight="1" x14ac:dyDescent="0.2">
      <c r="A1" s="69" t="s">
        <v>45</v>
      </c>
      <c r="B1" s="70" t="s">
        <v>210</v>
      </c>
      <c r="C1" s="70">
        <v>1</v>
      </c>
      <c r="D1" s="70">
        <v>2</v>
      </c>
      <c r="E1" s="70">
        <v>3</v>
      </c>
      <c r="F1" s="70">
        <v>4</v>
      </c>
      <c r="G1" s="70">
        <v>5</v>
      </c>
      <c r="H1" s="70">
        <v>6</v>
      </c>
      <c r="I1" s="70">
        <v>7</v>
      </c>
      <c r="J1" s="70">
        <v>8</v>
      </c>
      <c r="K1" s="70">
        <v>9</v>
      </c>
      <c r="L1" s="70">
        <v>10</v>
      </c>
      <c r="M1" s="70">
        <v>11</v>
      </c>
      <c r="N1" s="314">
        <v>12</v>
      </c>
      <c r="O1" s="167">
        <v>13</v>
      </c>
      <c r="P1" s="358"/>
      <c r="Q1" s="167">
        <v>14</v>
      </c>
      <c r="R1" s="335">
        <v>15</v>
      </c>
      <c r="S1" s="70">
        <v>16</v>
      </c>
      <c r="T1" s="70">
        <v>17</v>
      </c>
      <c r="U1" s="70">
        <v>18</v>
      </c>
      <c r="V1" s="70">
        <v>19</v>
      </c>
      <c r="W1" s="70">
        <v>20</v>
      </c>
      <c r="X1" s="70">
        <v>21</v>
      </c>
      <c r="Y1" s="70">
        <v>22</v>
      </c>
      <c r="Z1" s="70">
        <v>23</v>
      </c>
      <c r="AA1" s="70">
        <v>24</v>
      </c>
      <c r="AB1" s="314">
        <v>25</v>
      </c>
      <c r="AC1" s="167">
        <v>26</v>
      </c>
      <c r="AD1" s="358"/>
      <c r="AE1" s="335">
        <v>27</v>
      </c>
      <c r="AF1" s="70">
        <v>28</v>
      </c>
      <c r="AG1" s="70">
        <v>29</v>
      </c>
      <c r="AH1" s="70">
        <v>30</v>
      </c>
      <c r="AI1" s="70">
        <v>31</v>
      </c>
      <c r="AJ1" s="70">
        <v>32</v>
      </c>
      <c r="AK1" s="70">
        <v>33</v>
      </c>
      <c r="AL1" s="70">
        <v>34</v>
      </c>
      <c r="AM1" s="70">
        <v>35</v>
      </c>
      <c r="AN1" s="70">
        <v>36</v>
      </c>
      <c r="AO1" s="70">
        <v>37</v>
      </c>
      <c r="AP1" s="70">
        <v>38</v>
      </c>
      <c r="AQ1" s="70">
        <v>39</v>
      </c>
      <c r="AR1" s="70"/>
      <c r="AS1" s="70" t="s">
        <v>211</v>
      </c>
      <c r="AT1" s="70"/>
      <c r="AU1" s="70"/>
      <c r="AV1" s="70"/>
      <c r="AW1" s="70"/>
      <c r="AX1" s="70"/>
      <c r="AY1" s="71" t="s">
        <v>52</v>
      </c>
      <c r="AZ1" s="71" t="s">
        <v>219</v>
      </c>
    </row>
    <row r="2" spans="1:52" ht="15" customHeight="1" x14ac:dyDescent="0.2">
      <c r="A2" s="165" t="s">
        <v>202</v>
      </c>
      <c r="B2" s="40"/>
      <c r="C2" s="40"/>
      <c r="D2" s="40"/>
      <c r="E2" s="40"/>
      <c r="F2" s="40"/>
      <c r="G2" s="40"/>
      <c r="H2" s="40"/>
      <c r="I2" s="40"/>
      <c r="J2" s="40"/>
      <c r="K2" s="40"/>
      <c r="L2" s="40"/>
      <c r="M2" s="40"/>
      <c r="N2" s="40"/>
      <c r="O2" s="40"/>
      <c r="Q2" s="40"/>
      <c r="R2" s="40"/>
      <c r="S2" s="40"/>
      <c r="T2" s="40"/>
      <c r="U2" s="40"/>
      <c r="V2" s="40"/>
      <c r="W2" s="40"/>
      <c r="X2" s="40"/>
      <c r="Y2" s="40"/>
      <c r="Z2" s="40"/>
      <c r="AA2" s="40"/>
      <c r="AB2" s="40"/>
      <c r="AC2" s="40"/>
      <c r="AE2" s="40"/>
      <c r="AF2" s="40"/>
      <c r="AG2" s="40"/>
      <c r="AH2" s="40"/>
      <c r="AI2" s="40"/>
      <c r="AJ2" s="40"/>
      <c r="AK2" s="40"/>
      <c r="AL2" s="40"/>
      <c r="AM2" s="40"/>
      <c r="AN2" s="40"/>
      <c r="AO2" s="40"/>
      <c r="AP2" s="40"/>
      <c r="AQ2" s="40"/>
      <c r="AR2" s="40"/>
      <c r="AS2" s="40"/>
      <c r="AT2" s="40"/>
      <c r="AU2" s="40"/>
      <c r="AV2" s="40"/>
      <c r="AW2" s="40"/>
      <c r="AX2" s="40"/>
      <c r="AY2" s="41"/>
    </row>
    <row r="3" spans="1:52" ht="15" customHeight="1" x14ac:dyDescent="0.2">
      <c r="A3" s="208" t="s">
        <v>376</v>
      </c>
      <c r="B3" s="209">
        <v>26</v>
      </c>
      <c r="C3" s="209">
        <v>350</v>
      </c>
      <c r="D3" s="209">
        <v>445</v>
      </c>
      <c r="E3" s="209">
        <v>404</v>
      </c>
      <c r="F3" s="209">
        <v>381</v>
      </c>
      <c r="G3" s="209">
        <v>352</v>
      </c>
      <c r="H3" s="209">
        <v>404</v>
      </c>
      <c r="I3" s="209">
        <v>372</v>
      </c>
      <c r="J3" s="209">
        <v>436</v>
      </c>
      <c r="K3" s="209">
        <v>417</v>
      </c>
      <c r="L3" s="209">
        <v>367</v>
      </c>
      <c r="M3" s="209">
        <v>365</v>
      </c>
      <c r="N3" s="315">
        <v>389</v>
      </c>
      <c r="O3" s="209">
        <v>422</v>
      </c>
      <c r="P3" s="368"/>
      <c r="Q3" s="209">
        <v>393</v>
      </c>
      <c r="R3" s="336">
        <v>418</v>
      </c>
      <c r="S3" s="209">
        <v>424</v>
      </c>
      <c r="T3" s="209">
        <v>366</v>
      </c>
      <c r="U3" s="209" t="s">
        <v>452</v>
      </c>
      <c r="V3" s="209">
        <v>378</v>
      </c>
      <c r="W3" s="209">
        <v>397</v>
      </c>
      <c r="X3" s="209">
        <v>427</v>
      </c>
      <c r="Y3" s="209">
        <v>352</v>
      </c>
      <c r="Z3" s="209">
        <v>407</v>
      </c>
      <c r="AA3" s="209">
        <v>322</v>
      </c>
      <c r="AB3" s="315">
        <v>392</v>
      </c>
      <c r="AC3" s="209">
        <v>423</v>
      </c>
      <c r="AD3" s="368"/>
      <c r="AE3" s="209">
        <v>389</v>
      </c>
      <c r="AF3" s="209"/>
      <c r="AG3" s="209"/>
      <c r="AH3" s="209"/>
      <c r="AI3" s="209"/>
      <c r="AJ3" s="209"/>
      <c r="AK3" s="209"/>
      <c r="AL3" s="209"/>
      <c r="AM3" s="209"/>
      <c r="AN3" s="209"/>
      <c r="AO3" s="209"/>
      <c r="AP3" s="209"/>
      <c r="AQ3" s="209"/>
      <c r="AR3" s="209"/>
      <c r="AS3" s="209">
        <f t="shared" ref="AS3:AS10" si="0">SUM(C3:AR3)</f>
        <v>10192</v>
      </c>
      <c r="AT3" s="209">
        <f t="shared" ref="AT3:AT10" si="1">B3*3</f>
        <v>78</v>
      </c>
      <c r="AU3" s="209">
        <v>130</v>
      </c>
      <c r="AV3" s="209">
        <f t="shared" ref="AV3:AV10" si="2">AS3-(AU3*AT3)</f>
        <v>52</v>
      </c>
      <c r="AW3" s="209" t="s">
        <v>43</v>
      </c>
      <c r="AX3" s="209">
        <f t="shared" ref="AX3:AX10" si="3">AT3</f>
        <v>78</v>
      </c>
      <c r="AY3" s="210">
        <f t="shared" ref="AY3:AY10" si="4">AS3/AT3</f>
        <v>130.66666666666666</v>
      </c>
      <c r="AZ3" s="177">
        <v>11</v>
      </c>
    </row>
    <row r="4" spans="1:52" ht="15" customHeight="1" x14ac:dyDescent="0.2">
      <c r="A4" s="208" t="s">
        <v>377</v>
      </c>
      <c r="B4" s="209">
        <v>27</v>
      </c>
      <c r="C4" s="209">
        <v>391</v>
      </c>
      <c r="D4" s="209">
        <v>361</v>
      </c>
      <c r="E4" s="209">
        <v>400</v>
      </c>
      <c r="F4" s="209">
        <v>426</v>
      </c>
      <c r="G4" s="209">
        <v>386</v>
      </c>
      <c r="H4" s="209">
        <v>340</v>
      </c>
      <c r="I4" s="209">
        <v>340</v>
      </c>
      <c r="J4" s="209">
        <v>366</v>
      </c>
      <c r="K4" s="209">
        <v>370</v>
      </c>
      <c r="L4" s="209">
        <v>329</v>
      </c>
      <c r="M4" s="209">
        <v>407</v>
      </c>
      <c r="N4" s="315">
        <v>377</v>
      </c>
      <c r="O4" s="209">
        <v>366</v>
      </c>
      <c r="P4" s="368"/>
      <c r="Q4" s="209">
        <v>384</v>
      </c>
      <c r="R4" s="336">
        <v>339</v>
      </c>
      <c r="S4" s="209">
        <v>420</v>
      </c>
      <c r="T4" s="209">
        <v>382</v>
      </c>
      <c r="U4" s="209">
        <v>449</v>
      </c>
      <c r="V4" s="209">
        <v>430</v>
      </c>
      <c r="W4" s="209">
        <v>327</v>
      </c>
      <c r="X4" s="209">
        <v>384</v>
      </c>
      <c r="Y4" s="209">
        <v>358</v>
      </c>
      <c r="Z4" s="209">
        <v>418</v>
      </c>
      <c r="AA4" s="209">
        <v>411</v>
      </c>
      <c r="AB4" s="315">
        <v>386</v>
      </c>
      <c r="AC4" s="209">
        <v>381</v>
      </c>
      <c r="AD4" s="368"/>
      <c r="AE4" s="209">
        <v>335</v>
      </c>
      <c r="AF4" s="209"/>
      <c r="AG4" s="209"/>
      <c r="AH4" s="209"/>
      <c r="AI4" s="209"/>
      <c r="AJ4" s="209"/>
      <c r="AK4" s="209"/>
      <c r="AL4" s="209"/>
      <c r="AM4" s="209"/>
      <c r="AN4" s="209"/>
      <c r="AO4" s="209"/>
      <c r="AP4" s="209"/>
      <c r="AQ4" s="209"/>
      <c r="AR4" s="209"/>
      <c r="AS4" s="209">
        <f t="shared" si="0"/>
        <v>10263</v>
      </c>
      <c r="AT4" s="209">
        <f t="shared" si="1"/>
        <v>81</v>
      </c>
      <c r="AU4" s="209">
        <v>126</v>
      </c>
      <c r="AV4" s="209">
        <f t="shared" si="2"/>
        <v>57</v>
      </c>
      <c r="AW4" s="209" t="s">
        <v>43</v>
      </c>
      <c r="AX4" s="209">
        <f t="shared" si="3"/>
        <v>81</v>
      </c>
      <c r="AY4" s="210">
        <f t="shared" si="4"/>
        <v>126.70370370370371</v>
      </c>
      <c r="AZ4" s="177">
        <v>8</v>
      </c>
    </row>
    <row r="5" spans="1:52" ht="15" customHeight="1" x14ac:dyDescent="0.2">
      <c r="A5" s="208" t="s">
        <v>374</v>
      </c>
      <c r="B5" s="209">
        <v>25</v>
      </c>
      <c r="C5" s="209">
        <v>379</v>
      </c>
      <c r="D5" s="209">
        <v>417</v>
      </c>
      <c r="E5" s="209">
        <v>409</v>
      </c>
      <c r="F5" s="209">
        <v>351</v>
      </c>
      <c r="G5" s="209">
        <v>358</v>
      </c>
      <c r="H5" s="209">
        <v>430</v>
      </c>
      <c r="I5" s="209">
        <v>346</v>
      </c>
      <c r="J5" s="209">
        <v>377</v>
      </c>
      <c r="K5" s="209">
        <v>425</v>
      </c>
      <c r="L5" s="209">
        <v>325</v>
      </c>
      <c r="M5" s="209">
        <v>408</v>
      </c>
      <c r="N5" s="315">
        <v>368</v>
      </c>
      <c r="O5" s="209" t="s">
        <v>452</v>
      </c>
      <c r="P5" s="368"/>
      <c r="Q5" s="209">
        <v>372</v>
      </c>
      <c r="R5" s="336">
        <v>347</v>
      </c>
      <c r="S5" s="209">
        <v>337</v>
      </c>
      <c r="T5" s="209">
        <v>387</v>
      </c>
      <c r="U5" s="209">
        <v>352</v>
      </c>
      <c r="V5" s="209">
        <v>352</v>
      </c>
      <c r="W5" s="209">
        <v>381</v>
      </c>
      <c r="X5" s="209">
        <v>351</v>
      </c>
      <c r="Y5" s="209">
        <v>321</v>
      </c>
      <c r="Z5" s="209">
        <v>424</v>
      </c>
      <c r="AA5" s="209" t="s">
        <v>452</v>
      </c>
      <c r="AB5" s="315">
        <v>393</v>
      </c>
      <c r="AC5" s="209">
        <v>360</v>
      </c>
      <c r="AD5" s="368"/>
      <c r="AE5" s="209">
        <v>385</v>
      </c>
      <c r="AF5" s="209"/>
      <c r="AG5" s="209"/>
      <c r="AH5" s="209"/>
      <c r="AI5" s="209"/>
      <c r="AJ5" s="209"/>
      <c r="AK5" s="209"/>
      <c r="AL5" s="209"/>
      <c r="AM5" s="209"/>
      <c r="AN5" s="209"/>
      <c r="AO5" s="209"/>
      <c r="AP5" s="209"/>
      <c r="AQ5" s="209"/>
      <c r="AR5" s="209"/>
      <c r="AS5" s="209">
        <f t="shared" si="0"/>
        <v>9355</v>
      </c>
      <c r="AT5" s="209">
        <f t="shared" si="1"/>
        <v>75</v>
      </c>
      <c r="AU5" s="209">
        <v>124</v>
      </c>
      <c r="AV5" s="209">
        <f t="shared" si="2"/>
        <v>55</v>
      </c>
      <c r="AW5" s="209" t="s">
        <v>43</v>
      </c>
      <c r="AX5" s="209">
        <f t="shared" si="3"/>
        <v>75</v>
      </c>
      <c r="AY5" s="210">
        <f t="shared" si="4"/>
        <v>124.73333333333333</v>
      </c>
      <c r="AZ5" s="177">
        <v>6</v>
      </c>
    </row>
    <row r="6" spans="1:52" ht="15" customHeight="1" x14ac:dyDescent="0.2">
      <c r="A6" s="208" t="s">
        <v>375</v>
      </c>
      <c r="B6" s="209">
        <v>24</v>
      </c>
      <c r="C6" s="209">
        <v>363</v>
      </c>
      <c r="D6" s="209">
        <v>426</v>
      </c>
      <c r="E6" s="209">
        <v>327</v>
      </c>
      <c r="F6" s="209" t="s">
        <v>452</v>
      </c>
      <c r="G6" s="209">
        <v>381</v>
      </c>
      <c r="H6" s="209">
        <v>388</v>
      </c>
      <c r="I6" s="209">
        <v>408</v>
      </c>
      <c r="J6" s="209">
        <v>392</v>
      </c>
      <c r="K6" s="209">
        <v>392</v>
      </c>
      <c r="L6" s="209">
        <v>358</v>
      </c>
      <c r="M6" s="209" t="s">
        <v>452</v>
      </c>
      <c r="N6" s="315">
        <v>383</v>
      </c>
      <c r="O6" s="209">
        <v>395</v>
      </c>
      <c r="P6" s="368"/>
      <c r="Q6" s="209">
        <v>332</v>
      </c>
      <c r="R6" s="336">
        <v>350</v>
      </c>
      <c r="S6" s="209">
        <v>374</v>
      </c>
      <c r="T6" s="209">
        <v>288</v>
      </c>
      <c r="U6" s="209">
        <v>376</v>
      </c>
      <c r="V6" s="209">
        <v>420</v>
      </c>
      <c r="W6" s="209">
        <v>405</v>
      </c>
      <c r="X6" s="209">
        <v>395</v>
      </c>
      <c r="Y6" s="209">
        <v>325</v>
      </c>
      <c r="Z6" s="209">
        <v>346</v>
      </c>
      <c r="AA6" s="209">
        <v>355</v>
      </c>
      <c r="AB6" s="315">
        <v>325</v>
      </c>
      <c r="AC6" s="209" t="s">
        <v>452</v>
      </c>
      <c r="AD6" s="368"/>
      <c r="AE6" s="209">
        <v>338</v>
      </c>
      <c r="AF6" s="209"/>
      <c r="AG6" s="209"/>
      <c r="AH6" s="209"/>
      <c r="AI6" s="209"/>
      <c r="AJ6" s="209"/>
      <c r="AK6" s="209"/>
      <c r="AL6" s="209"/>
      <c r="AM6" s="209"/>
      <c r="AN6" s="209"/>
      <c r="AO6" s="209"/>
      <c r="AP6" s="209"/>
      <c r="AQ6" s="209"/>
      <c r="AR6" s="209"/>
      <c r="AS6" s="209">
        <f t="shared" si="0"/>
        <v>8842</v>
      </c>
      <c r="AT6" s="209">
        <f t="shared" si="1"/>
        <v>72</v>
      </c>
      <c r="AU6" s="209">
        <v>122</v>
      </c>
      <c r="AV6" s="209">
        <f t="shared" si="2"/>
        <v>58</v>
      </c>
      <c r="AW6" s="209" t="s">
        <v>43</v>
      </c>
      <c r="AX6" s="209">
        <f t="shared" si="3"/>
        <v>72</v>
      </c>
      <c r="AY6" s="210">
        <f t="shared" si="4"/>
        <v>122.80555555555556</v>
      </c>
      <c r="AZ6" s="177">
        <v>4</v>
      </c>
    </row>
    <row r="7" spans="1:52" ht="15" customHeight="1" x14ac:dyDescent="0.2">
      <c r="A7" s="208" t="s">
        <v>373</v>
      </c>
      <c r="B7" s="209">
        <v>23</v>
      </c>
      <c r="C7" s="209">
        <v>364</v>
      </c>
      <c r="D7" s="209">
        <v>372</v>
      </c>
      <c r="E7" s="209">
        <v>344</v>
      </c>
      <c r="F7" s="209" t="s">
        <v>452</v>
      </c>
      <c r="G7" s="209">
        <v>388</v>
      </c>
      <c r="H7" s="209">
        <v>324</v>
      </c>
      <c r="I7" s="209">
        <v>380</v>
      </c>
      <c r="J7" s="209">
        <v>361</v>
      </c>
      <c r="K7" s="209">
        <v>384</v>
      </c>
      <c r="L7" s="209" t="s">
        <v>452</v>
      </c>
      <c r="M7" s="209">
        <v>388</v>
      </c>
      <c r="N7" s="315">
        <v>392</v>
      </c>
      <c r="O7" s="209">
        <v>379</v>
      </c>
      <c r="P7" s="368"/>
      <c r="Q7" s="209">
        <v>366</v>
      </c>
      <c r="R7" s="336">
        <v>337</v>
      </c>
      <c r="S7" s="209">
        <v>397</v>
      </c>
      <c r="T7" s="209">
        <v>363</v>
      </c>
      <c r="U7" s="209" t="s">
        <v>452</v>
      </c>
      <c r="V7" s="209">
        <v>417</v>
      </c>
      <c r="W7" s="209">
        <v>361</v>
      </c>
      <c r="X7" s="209">
        <v>363</v>
      </c>
      <c r="Y7" s="209">
        <v>374</v>
      </c>
      <c r="Z7" s="209">
        <v>336</v>
      </c>
      <c r="AA7" s="209">
        <v>359</v>
      </c>
      <c r="AB7" s="315">
        <v>312</v>
      </c>
      <c r="AC7" s="209" t="s">
        <v>452</v>
      </c>
      <c r="AD7" s="368"/>
      <c r="AE7" s="209">
        <v>378</v>
      </c>
      <c r="AF7" s="209"/>
      <c r="AG7" s="209"/>
      <c r="AH7" s="209"/>
      <c r="AI7" s="209"/>
      <c r="AJ7" s="209"/>
      <c r="AK7" s="209"/>
      <c r="AL7" s="209"/>
      <c r="AM7" s="209"/>
      <c r="AN7" s="209"/>
      <c r="AO7" s="209"/>
      <c r="AP7" s="209"/>
      <c r="AQ7" s="209"/>
      <c r="AR7" s="209"/>
      <c r="AS7" s="209">
        <f t="shared" si="0"/>
        <v>8439</v>
      </c>
      <c r="AT7" s="209">
        <f t="shared" si="1"/>
        <v>69</v>
      </c>
      <c r="AU7" s="209">
        <v>122</v>
      </c>
      <c r="AV7" s="209">
        <f t="shared" si="2"/>
        <v>21</v>
      </c>
      <c r="AW7" s="209" t="s">
        <v>43</v>
      </c>
      <c r="AX7" s="209">
        <f t="shared" si="3"/>
        <v>69</v>
      </c>
      <c r="AY7" s="210">
        <f t="shared" si="4"/>
        <v>122.30434782608695</v>
      </c>
      <c r="AZ7" s="177">
        <v>1</v>
      </c>
    </row>
    <row r="8" spans="1:52" ht="15" customHeight="1" x14ac:dyDescent="0.2">
      <c r="A8" s="276" t="s">
        <v>488</v>
      </c>
      <c r="B8" s="277">
        <v>6</v>
      </c>
      <c r="C8" s="277" t="s">
        <v>452</v>
      </c>
      <c r="D8" s="277" t="s">
        <v>452</v>
      </c>
      <c r="E8" s="277" t="s">
        <v>452</v>
      </c>
      <c r="F8" s="277">
        <v>385</v>
      </c>
      <c r="G8" s="277" t="s">
        <v>452</v>
      </c>
      <c r="H8" s="277" t="s">
        <v>452</v>
      </c>
      <c r="I8" s="277" t="s">
        <v>452</v>
      </c>
      <c r="J8" s="277" t="s">
        <v>452</v>
      </c>
      <c r="K8" s="277" t="s">
        <v>452</v>
      </c>
      <c r="L8" s="277">
        <v>355</v>
      </c>
      <c r="M8" s="277" t="s">
        <v>452</v>
      </c>
      <c r="N8" s="316" t="s">
        <v>452</v>
      </c>
      <c r="O8" s="277">
        <v>410</v>
      </c>
      <c r="P8" s="359"/>
      <c r="Q8" s="277" t="s">
        <v>452</v>
      </c>
      <c r="R8" s="337" t="s">
        <v>452</v>
      </c>
      <c r="S8" s="277" t="s">
        <v>452</v>
      </c>
      <c r="T8" s="277" t="s">
        <v>452</v>
      </c>
      <c r="U8" s="277">
        <v>396</v>
      </c>
      <c r="V8" s="277" t="s">
        <v>452</v>
      </c>
      <c r="W8" s="277" t="s">
        <v>452</v>
      </c>
      <c r="X8" s="277" t="s">
        <v>452</v>
      </c>
      <c r="Y8" s="277" t="s">
        <v>452</v>
      </c>
      <c r="Z8" s="277" t="s">
        <v>452</v>
      </c>
      <c r="AA8" s="277">
        <v>417</v>
      </c>
      <c r="AB8" s="316" t="s">
        <v>452</v>
      </c>
      <c r="AC8" s="277">
        <v>396</v>
      </c>
      <c r="AD8" s="359"/>
      <c r="AE8" s="277" t="s">
        <v>452</v>
      </c>
      <c r="AF8" s="277"/>
      <c r="AG8" s="277"/>
      <c r="AH8" s="277"/>
      <c r="AI8" s="277"/>
      <c r="AJ8" s="277"/>
      <c r="AK8" s="277"/>
      <c r="AL8" s="277"/>
      <c r="AM8" s="277"/>
      <c r="AN8" s="277"/>
      <c r="AO8" s="277"/>
      <c r="AP8" s="277"/>
      <c r="AQ8" s="277"/>
      <c r="AR8" s="277"/>
      <c r="AS8" s="277">
        <f t="shared" si="0"/>
        <v>2359</v>
      </c>
      <c r="AT8" s="277">
        <f t="shared" si="1"/>
        <v>18</v>
      </c>
      <c r="AU8" s="277">
        <v>131</v>
      </c>
      <c r="AV8" s="277">
        <f t="shared" si="2"/>
        <v>1</v>
      </c>
      <c r="AW8" s="277" t="s">
        <v>43</v>
      </c>
      <c r="AX8" s="277">
        <f t="shared" si="3"/>
        <v>18</v>
      </c>
      <c r="AY8" s="278">
        <f t="shared" si="4"/>
        <v>131.05555555555554</v>
      </c>
      <c r="AZ8" s="177">
        <v>2</v>
      </c>
    </row>
    <row r="9" spans="1:52" ht="15" customHeight="1" x14ac:dyDescent="0.2">
      <c r="A9" s="276" t="s">
        <v>705</v>
      </c>
      <c r="B9" s="277">
        <v>1</v>
      </c>
      <c r="C9" s="277" t="s">
        <v>452</v>
      </c>
      <c r="D9" s="277" t="s">
        <v>452</v>
      </c>
      <c r="E9" s="277" t="s">
        <v>452</v>
      </c>
      <c r="F9" s="277" t="s">
        <v>452</v>
      </c>
      <c r="G9" s="277" t="s">
        <v>452</v>
      </c>
      <c r="H9" s="277" t="s">
        <v>452</v>
      </c>
      <c r="I9" s="277" t="s">
        <v>452</v>
      </c>
      <c r="J9" s="277" t="s">
        <v>452</v>
      </c>
      <c r="K9" s="277" t="s">
        <v>452</v>
      </c>
      <c r="L9" s="277" t="s">
        <v>452</v>
      </c>
      <c r="M9" s="277" t="s">
        <v>452</v>
      </c>
      <c r="N9" s="316" t="s">
        <v>452</v>
      </c>
      <c r="O9" s="277" t="s">
        <v>452</v>
      </c>
      <c r="P9" s="359"/>
      <c r="Q9" s="277" t="s">
        <v>452</v>
      </c>
      <c r="R9" s="337" t="s">
        <v>452</v>
      </c>
      <c r="S9" s="277" t="s">
        <v>452</v>
      </c>
      <c r="T9" s="277" t="s">
        <v>452</v>
      </c>
      <c r="U9" s="277" t="s">
        <v>452</v>
      </c>
      <c r="V9" s="277" t="s">
        <v>452</v>
      </c>
      <c r="W9" s="277" t="s">
        <v>452</v>
      </c>
      <c r="X9" s="277" t="s">
        <v>452</v>
      </c>
      <c r="Y9" s="277" t="s">
        <v>452</v>
      </c>
      <c r="Z9" s="277" t="s">
        <v>452</v>
      </c>
      <c r="AA9" s="277" t="s">
        <v>452</v>
      </c>
      <c r="AB9" s="316" t="s">
        <v>452</v>
      </c>
      <c r="AC9" s="277">
        <v>365</v>
      </c>
      <c r="AD9" s="359"/>
      <c r="AE9" s="277" t="s">
        <v>452</v>
      </c>
      <c r="AF9" s="277"/>
      <c r="AG9" s="277"/>
      <c r="AH9" s="277"/>
      <c r="AI9" s="277"/>
      <c r="AJ9" s="277"/>
      <c r="AK9" s="277"/>
      <c r="AL9" s="277"/>
      <c r="AM9" s="277"/>
      <c r="AN9" s="277"/>
      <c r="AO9" s="277"/>
      <c r="AP9" s="277"/>
      <c r="AQ9" s="277"/>
      <c r="AR9" s="277"/>
      <c r="AS9" s="277">
        <f>SUM(C9:AR9)</f>
        <v>365</v>
      </c>
      <c r="AT9" s="277">
        <f>B9*3</f>
        <v>3</v>
      </c>
      <c r="AU9" s="277">
        <v>121</v>
      </c>
      <c r="AV9" s="277">
        <f>AS9-(AU9*AT9)</f>
        <v>2</v>
      </c>
      <c r="AW9" s="277" t="s">
        <v>43</v>
      </c>
      <c r="AX9" s="277">
        <f>AT9</f>
        <v>3</v>
      </c>
      <c r="AY9" s="278">
        <f>AS9/AT9</f>
        <v>121.66666666666667</v>
      </c>
    </row>
    <row r="10" spans="1:52" ht="15" customHeight="1" x14ac:dyDescent="0.2">
      <c r="A10" s="276" t="s">
        <v>487</v>
      </c>
      <c r="B10" s="277">
        <v>3</v>
      </c>
      <c r="C10" s="277" t="s">
        <v>452</v>
      </c>
      <c r="D10" s="277" t="s">
        <v>452</v>
      </c>
      <c r="E10" s="277" t="s">
        <v>452</v>
      </c>
      <c r="F10" s="277">
        <v>369</v>
      </c>
      <c r="G10" s="277" t="s">
        <v>452</v>
      </c>
      <c r="H10" s="277" t="s">
        <v>452</v>
      </c>
      <c r="I10" s="277" t="s">
        <v>452</v>
      </c>
      <c r="J10" s="277" t="s">
        <v>452</v>
      </c>
      <c r="K10" s="277" t="s">
        <v>452</v>
      </c>
      <c r="L10" s="277" t="s">
        <v>452</v>
      </c>
      <c r="M10" s="277">
        <v>359</v>
      </c>
      <c r="N10" s="316" t="s">
        <v>452</v>
      </c>
      <c r="O10" s="277" t="s">
        <v>452</v>
      </c>
      <c r="P10" s="359"/>
      <c r="Q10" s="277" t="s">
        <v>452</v>
      </c>
      <c r="R10" s="337" t="s">
        <v>452</v>
      </c>
      <c r="S10" s="277" t="s">
        <v>452</v>
      </c>
      <c r="T10" s="277" t="s">
        <v>452</v>
      </c>
      <c r="U10" s="277">
        <v>316</v>
      </c>
      <c r="V10" s="277" t="s">
        <v>452</v>
      </c>
      <c r="W10" s="277" t="s">
        <v>452</v>
      </c>
      <c r="X10" s="277" t="s">
        <v>452</v>
      </c>
      <c r="Y10" s="277" t="s">
        <v>452</v>
      </c>
      <c r="Z10" s="277" t="s">
        <v>452</v>
      </c>
      <c r="AA10" s="277" t="s">
        <v>452</v>
      </c>
      <c r="AB10" s="316" t="s">
        <v>452</v>
      </c>
      <c r="AC10" s="277" t="s">
        <v>452</v>
      </c>
      <c r="AD10" s="359"/>
      <c r="AE10" s="277" t="s">
        <v>452</v>
      </c>
      <c r="AF10" s="277"/>
      <c r="AG10" s="277"/>
      <c r="AH10" s="277"/>
      <c r="AI10" s="277"/>
      <c r="AJ10" s="277"/>
      <c r="AK10" s="277"/>
      <c r="AL10" s="277"/>
      <c r="AM10" s="277"/>
      <c r="AN10" s="277"/>
      <c r="AO10" s="277"/>
      <c r="AP10" s="277"/>
      <c r="AQ10" s="277"/>
      <c r="AR10" s="277"/>
      <c r="AS10" s="277">
        <f t="shared" si="0"/>
        <v>1044</v>
      </c>
      <c r="AT10" s="277">
        <f t="shared" si="1"/>
        <v>9</v>
      </c>
      <c r="AU10" s="277">
        <v>116</v>
      </c>
      <c r="AV10" s="277">
        <f t="shared" si="2"/>
        <v>0</v>
      </c>
      <c r="AW10" s="277" t="s">
        <v>43</v>
      </c>
      <c r="AX10" s="277">
        <f t="shared" si="3"/>
        <v>9</v>
      </c>
      <c r="AY10" s="278">
        <f t="shared" si="4"/>
        <v>116</v>
      </c>
      <c r="AZ10" s="177" t="s">
        <v>452</v>
      </c>
    </row>
    <row r="11" spans="1:52" ht="15" customHeight="1" x14ac:dyDescent="0.2">
      <c r="A11" s="165"/>
      <c r="B11" s="40"/>
      <c r="C11" s="40"/>
      <c r="D11" s="40"/>
      <c r="E11" s="40"/>
      <c r="F11" s="40"/>
      <c r="G11" s="40"/>
      <c r="H11" s="40"/>
      <c r="I11" s="40"/>
      <c r="J11" s="40"/>
      <c r="K11" s="40"/>
      <c r="L11" s="40"/>
      <c r="M11" s="40"/>
      <c r="N11" s="40"/>
      <c r="O11" s="40"/>
      <c r="Q11" s="40"/>
      <c r="R11" s="40"/>
      <c r="S11" s="40"/>
      <c r="T11" s="40"/>
      <c r="U11" s="40"/>
      <c r="V11" s="40"/>
      <c r="W11" s="40"/>
      <c r="X11" s="40"/>
      <c r="Y11" s="40"/>
      <c r="Z11" s="40"/>
      <c r="AA11" s="40"/>
      <c r="AB11" s="40"/>
      <c r="AC11" s="40"/>
      <c r="AE11" s="40"/>
      <c r="AF11" s="40"/>
      <c r="AG11" s="40"/>
      <c r="AH11" s="40"/>
      <c r="AI11" s="40"/>
      <c r="AJ11" s="40"/>
      <c r="AK11" s="40"/>
      <c r="AL11" s="40"/>
      <c r="AM11" s="40"/>
      <c r="AN11" s="40"/>
      <c r="AO11" s="40"/>
      <c r="AP11" s="40"/>
      <c r="AQ11" s="40"/>
      <c r="AR11" s="40"/>
      <c r="AS11" s="40"/>
      <c r="AT11" s="40"/>
      <c r="AU11" s="40"/>
      <c r="AV11" s="40"/>
      <c r="AW11" s="40"/>
      <c r="AX11" s="40"/>
      <c r="AY11" s="41"/>
      <c r="AZ11" s="185">
        <f>SUM(AZ3:AZ10)</f>
        <v>32</v>
      </c>
    </row>
    <row r="12" spans="1:52" ht="15" customHeight="1" x14ac:dyDescent="0.2">
      <c r="A12" s="165" t="s">
        <v>230</v>
      </c>
    </row>
    <row r="13" spans="1:52" ht="15" customHeight="1" x14ac:dyDescent="0.2">
      <c r="A13" s="235" t="s">
        <v>382</v>
      </c>
      <c r="B13" s="236">
        <v>26</v>
      </c>
      <c r="C13" s="236">
        <v>355</v>
      </c>
      <c r="D13" s="236">
        <v>338</v>
      </c>
      <c r="E13" s="236">
        <v>404</v>
      </c>
      <c r="F13" s="236">
        <v>380</v>
      </c>
      <c r="G13" s="236">
        <v>376</v>
      </c>
      <c r="H13" s="236">
        <v>420</v>
      </c>
      <c r="I13" s="236">
        <v>365</v>
      </c>
      <c r="J13" s="236">
        <v>351</v>
      </c>
      <c r="K13" s="236">
        <v>371</v>
      </c>
      <c r="L13" s="236">
        <v>398</v>
      </c>
      <c r="M13" s="236">
        <v>347</v>
      </c>
      <c r="N13" s="317">
        <v>354</v>
      </c>
      <c r="O13" s="236">
        <v>384</v>
      </c>
      <c r="P13" s="358"/>
      <c r="Q13" s="236">
        <v>409</v>
      </c>
      <c r="R13" s="338">
        <v>335</v>
      </c>
      <c r="S13" s="236">
        <v>391</v>
      </c>
      <c r="T13" s="236">
        <v>395</v>
      </c>
      <c r="U13" s="236">
        <v>353</v>
      </c>
      <c r="V13" s="236">
        <v>341</v>
      </c>
      <c r="W13" s="236">
        <v>389</v>
      </c>
      <c r="X13" s="236">
        <v>416</v>
      </c>
      <c r="Y13" s="236">
        <v>386</v>
      </c>
      <c r="Z13" s="236">
        <v>428</v>
      </c>
      <c r="AA13" s="236">
        <v>363</v>
      </c>
      <c r="AB13" s="317">
        <v>363</v>
      </c>
      <c r="AC13" s="236">
        <v>331</v>
      </c>
      <c r="AD13" s="358"/>
      <c r="AE13" s="236" t="s">
        <v>452</v>
      </c>
      <c r="AF13" s="236"/>
      <c r="AG13" s="236"/>
      <c r="AH13" s="236"/>
      <c r="AI13" s="236"/>
      <c r="AJ13" s="236"/>
      <c r="AK13" s="236"/>
      <c r="AL13" s="236"/>
      <c r="AM13" s="236"/>
      <c r="AN13" s="236"/>
      <c r="AO13" s="236"/>
      <c r="AP13" s="236"/>
      <c r="AQ13" s="236"/>
      <c r="AR13" s="236"/>
      <c r="AS13" s="236">
        <f t="shared" ref="AS13:AS19" si="5">SUM(C13:AR13)</f>
        <v>9743</v>
      </c>
      <c r="AT13" s="236">
        <f t="shared" ref="AT13:AT19" si="6">B13*3</f>
        <v>78</v>
      </c>
      <c r="AU13" s="236">
        <v>124</v>
      </c>
      <c r="AV13" s="236">
        <f t="shared" ref="AV13:AV19" si="7">AS13-(AU13*AT13)</f>
        <v>71</v>
      </c>
      <c r="AW13" s="236" t="s">
        <v>43</v>
      </c>
      <c r="AX13" s="236">
        <f t="shared" ref="AX13:AX19" si="8">AT13</f>
        <v>78</v>
      </c>
      <c r="AY13" s="237">
        <f t="shared" ref="AY13:AY19" si="9">AS13/AT13</f>
        <v>124.91025641025641</v>
      </c>
      <c r="AZ13" s="177">
        <v>5</v>
      </c>
    </row>
    <row r="14" spans="1:52" ht="15" customHeight="1" x14ac:dyDescent="0.2">
      <c r="A14" s="235" t="s">
        <v>384</v>
      </c>
      <c r="B14" s="236">
        <v>26</v>
      </c>
      <c r="C14" s="236">
        <v>386</v>
      </c>
      <c r="D14" s="236">
        <v>360</v>
      </c>
      <c r="E14" s="236">
        <v>360</v>
      </c>
      <c r="F14" s="236">
        <v>346</v>
      </c>
      <c r="G14" s="236">
        <v>396</v>
      </c>
      <c r="H14" s="236">
        <v>330</v>
      </c>
      <c r="I14" s="236">
        <v>425</v>
      </c>
      <c r="J14" s="236">
        <v>384</v>
      </c>
      <c r="K14" s="236">
        <v>326</v>
      </c>
      <c r="L14" s="236">
        <v>336</v>
      </c>
      <c r="M14" s="236">
        <v>334</v>
      </c>
      <c r="N14" s="317">
        <v>375</v>
      </c>
      <c r="O14" s="236">
        <v>388</v>
      </c>
      <c r="P14" s="358"/>
      <c r="Q14" s="236">
        <v>409</v>
      </c>
      <c r="R14" s="338">
        <v>394</v>
      </c>
      <c r="S14" s="236">
        <v>354</v>
      </c>
      <c r="T14" s="236">
        <v>340</v>
      </c>
      <c r="U14" s="236">
        <v>351</v>
      </c>
      <c r="V14" s="236">
        <v>352</v>
      </c>
      <c r="W14" s="236">
        <v>392</v>
      </c>
      <c r="X14" s="236">
        <v>335</v>
      </c>
      <c r="Y14" s="236">
        <v>354</v>
      </c>
      <c r="Z14" s="236" t="s">
        <v>452</v>
      </c>
      <c r="AA14" s="236">
        <v>347</v>
      </c>
      <c r="AB14" s="317">
        <v>323</v>
      </c>
      <c r="AC14" s="236">
        <v>369</v>
      </c>
      <c r="AD14" s="358"/>
      <c r="AE14" s="236">
        <v>351</v>
      </c>
      <c r="AF14" s="236"/>
      <c r="AG14" s="236"/>
      <c r="AH14" s="236"/>
      <c r="AI14" s="236"/>
      <c r="AJ14" s="236"/>
      <c r="AK14" s="236"/>
      <c r="AL14" s="236"/>
      <c r="AM14" s="236"/>
      <c r="AN14" s="236"/>
      <c r="AO14" s="236"/>
      <c r="AP14" s="236"/>
      <c r="AQ14" s="236"/>
      <c r="AR14" s="236"/>
      <c r="AS14" s="236">
        <f t="shared" si="5"/>
        <v>9417</v>
      </c>
      <c r="AT14" s="236">
        <f t="shared" si="6"/>
        <v>78</v>
      </c>
      <c r="AU14" s="236">
        <v>120</v>
      </c>
      <c r="AV14" s="236">
        <f t="shared" si="7"/>
        <v>57</v>
      </c>
      <c r="AW14" s="236" t="s">
        <v>43</v>
      </c>
      <c r="AX14" s="236">
        <f t="shared" si="8"/>
        <v>78</v>
      </c>
      <c r="AY14" s="237">
        <f t="shared" si="9"/>
        <v>120.73076923076923</v>
      </c>
      <c r="AZ14" s="177">
        <v>2</v>
      </c>
    </row>
    <row r="15" spans="1:52" ht="15" customHeight="1" x14ac:dyDescent="0.2">
      <c r="A15" s="235" t="s">
        <v>448</v>
      </c>
      <c r="B15" s="236">
        <v>25</v>
      </c>
      <c r="C15" s="236" t="s">
        <v>452</v>
      </c>
      <c r="D15" s="236">
        <v>423</v>
      </c>
      <c r="E15" s="236">
        <v>381</v>
      </c>
      <c r="F15" s="236">
        <v>338</v>
      </c>
      <c r="G15" s="236" t="s">
        <v>452</v>
      </c>
      <c r="H15" s="236">
        <v>464</v>
      </c>
      <c r="I15" s="236">
        <v>323</v>
      </c>
      <c r="J15" s="236">
        <v>338</v>
      </c>
      <c r="K15" s="236">
        <v>374</v>
      </c>
      <c r="L15" s="236">
        <v>364</v>
      </c>
      <c r="M15" s="236">
        <v>366</v>
      </c>
      <c r="N15" s="317">
        <v>387</v>
      </c>
      <c r="O15" s="236">
        <v>404</v>
      </c>
      <c r="P15" s="358"/>
      <c r="Q15" s="236">
        <v>372</v>
      </c>
      <c r="R15" s="338">
        <v>415</v>
      </c>
      <c r="S15" s="236">
        <v>369</v>
      </c>
      <c r="T15" s="236">
        <v>359</v>
      </c>
      <c r="U15" s="236">
        <v>310</v>
      </c>
      <c r="V15" s="236">
        <v>362</v>
      </c>
      <c r="W15" s="236">
        <v>326</v>
      </c>
      <c r="X15" s="236">
        <v>331</v>
      </c>
      <c r="Y15" s="236">
        <v>371</v>
      </c>
      <c r="Z15" s="236">
        <v>310</v>
      </c>
      <c r="AA15" s="236">
        <v>318</v>
      </c>
      <c r="AB15" s="317">
        <v>342</v>
      </c>
      <c r="AC15" s="236">
        <v>353</v>
      </c>
      <c r="AD15" s="358"/>
      <c r="AE15" s="236">
        <v>340</v>
      </c>
      <c r="AF15" s="236"/>
      <c r="AG15" s="236"/>
      <c r="AH15" s="236"/>
      <c r="AI15" s="236"/>
      <c r="AJ15" s="236"/>
      <c r="AK15" s="236"/>
      <c r="AL15" s="236"/>
      <c r="AM15" s="236"/>
      <c r="AN15" s="236"/>
      <c r="AO15" s="236"/>
      <c r="AP15" s="236"/>
      <c r="AQ15" s="236"/>
      <c r="AR15" s="236"/>
      <c r="AS15" s="236">
        <f t="shared" si="5"/>
        <v>9040</v>
      </c>
      <c r="AT15" s="236">
        <f t="shared" si="6"/>
        <v>75</v>
      </c>
      <c r="AU15" s="236">
        <v>120</v>
      </c>
      <c r="AV15" s="236">
        <f t="shared" si="7"/>
        <v>40</v>
      </c>
      <c r="AW15" s="236" t="s">
        <v>43</v>
      </c>
      <c r="AX15" s="236">
        <f t="shared" si="8"/>
        <v>75</v>
      </c>
      <c r="AY15" s="237">
        <f t="shared" si="9"/>
        <v>120.53333333333333</v>
      </c>
      <c r="AZ15" s="177">
        <v>4</v>
      </c>
    </row>
    <row r="16" spans="1:52" ht="15" customHeight="1" x14ac:dyDescent="0.2">
      <c r="A16" s="235" t="s">
        <v>383</v>
      </c>
      <c r="B16" s="236">
        <v>26</v>
      </c>
      <c r="C16" s="236">
        <v>319</v>
      </c>
      <c r="D16" s="236">
        <v>306</v>
      </c>
      <c r="E16" s="236">
        <v>401</v>
      </c>
      <c r="F16" s="236">
        <v>341</v>
      </c>
      <c r="G16" s="236">
        <v>416</v>
      </c>
      <c r="H16" s="236">
        <v>350</v>
      </c>
      <c r="I16" s="236">
        <v>326</v>
      </c>
      <c r="J16" s="236">
        <v>335</v>
      </c>
      <c r="K16" s="236">
        <v>352</v>
      </c>
      <c r="L16" s="236">
        <v>384</v>
      </c>
      <c r="M16" s="236">
        <v>362</v>
      </c>
      <c r="N16" s="317">
        <v>348</v>
      </c>
      <c r="O16" s="236">
        <v>351</v>
      </c>
      <c r="P16" s="358"/>
      <c r="Q16" s="236">
        <v>318</v>
      </c>
      <c r="R16" s="338">
        <v>343</v>
      </c>
      <c r="S16" s="236">
        <v>311</v>
      </c>
      <c r="T16" s="236">
        <v>358</v>
      </c>
      <c r="U16" s="236">
        <v>386</v>
      </c>
      <c r="V16" s="236">
        <v>335</v>
      </c>
      <c r="W16" s="236">
        <v>374</v>
      </c>
      <c r="X16" s="236">
        <v>418</v>
      </c>
      <c r="Y16" s="236">
        <v>377</v>
      </c>
      <c r="Z16" s="236">
        <v>330</v>
      </c>
      <c r="AA16" s="236">
        <v>373</v>
      </c>
      <c r="AB16" s="317">
        <v>375</v>
      </c>
      <c r="AC16" s="236" t="s">
        <v>452</v>
      </c>
      <c r="AD16" s="358"/>
      <c r="AE16" s="236">
        <v>357</v>
      </c>
      <c r="AF16" s="236"/>
      <c r="AG16" s="236"/>
      <c r="AH16" s="236"/>
      <c r="AI16" s="236"/>
      <c r="AJ16" s="236"/>
      <c r="AK16" s="236"/>
      <c r="AL16" s="236"/>
      <c r="AM16" s="236"/>
      <c r="AN16" s="236"/>
      <c r="AO16" s="236"/>
      <c r="AP16" s="236"/>
      <c r="AQ16" s="236"/>
      <c r="AR16" s="236"/>
      <c r="AS16" s="236">
        <f t="shared" si="5"/>
        <v>9246</v>
      </c>
      <c r="AT16" s="236">
        <f t="shared" si="6"/>
        <v>78</v>
      </c>
      <c r="AU16" s="236">
        <v>118</v>
      </c>
      <c r="AV16" s="236">
        <f t="shared" si="7"/>
        <v>42</v>
      </c>
      <c r="AW16" s="236" t="s">
        <v>43</v>
      </c>
      <c r="AX16" s="236">
        <f t="shared" si="8"/>
        <v>78</v>
      </c>
      <c r="AY16" s="237">
        <f t="shared" si="9"/>
        <v>118.53846153846153</v>
      </c>
      <c r="AZ16" s="177">
        <v>3</v>
      </c>
    </row>
    <row r="17" spans="1:52" ht="15" customHeight="1" x14ac:dyDescent="0.2">
      <c r="A17" s="235" t="s">
        <v>381</v>
      </c>
      <c r="B17" s="236">
        <v>27</v>
      </c>
      <c r="C17" s="236">
        <v>351</v>
      </c>
      <c r="D17" s="236">
        <v>294</v>
      </c>
      <c r="E17" s="236">
        <v>371</v>
      </c>
      <c r="F17" s="236">
        <v>317</v>
      </c>
      <c r="G17" s="236">
        <v>323</v>
      </c>
      <c r="H17" s="236">
        <v>344</v>
      </c>
      <c r="I17" s="236">
        <v>329</v>
      </c>
      <c r="J17" s="236">
        <v>325</v>
      </c>
      <c r="K17" s="236">
        <v>341</v>
      </c>
      <c r="L17" s="236">
        <v>325</v>
      </c>
      <c r="M17" s="236">
        <v>351</v>
      </c>
      <c r="N17" s="317">
        <v>336</v>
      </c>
      <c r="O17" s="236">
        <v>330</v>
      </c>
      <c r="P17" s="358"/>
      <c r="Q17" s="236">
        <v>361</v>
      </c>
      <c r="R17" s="338">
        <v>317</v>
      </c>
      <c r="S17" s="236">
        <v>352</v>
      </c>
      <c r="T17" s="236">
        <v>323</v>
      </c>
      <c r="U17" s="236">
        <v>383</v>
      </c>
      <c r="V17" s="236">
        <v>329</v>
      </c>
      <c r="W17" s="236">
        <v>336</v>
      </c>
      <c r="X17" s="236">
        <v>363</v>
      </c>
      <c r="Y17" s="236">
        <v>376</v>
      </c>
      <c r="Z17" s="236">
        <v>365</v>
      </c>
      <c r="AA17" s="236">
        <v>356</v>
      </c>
      <c r="AB17" s="317">
        <v>382</v>
      </c>
      <c r="AC17" s="236">
        <v>282</v>
      </c>
      <c r="AD17" s="358"/>
      <c r="AE17" s="236">
        <v>344</v>
      </c>
      <c r="AF17" s="236"/>
      <c r="AG17" s="236"/>
      <c r="AH17" s="236"/>
      <c r="AI17" s="236"/>
      <c r="AJ17" s="236"/>
      <c r="AK17" s="236"/>
      <c r="AL17" s="236"/>
      <c r="AM17" s="236"/>
      <c r="AN17" s="236"/>
      <c r="AO17" s="236"/>
      <c r="AP17" s="236"/>
      <c r="AQ17" s="236"/>
      <c r="AR17" s="236"/>
      <c r="AS17" s="236">
        <f t="shared" si="5"/>
        <v>9206</v>
      </c>
      <c r="AT17" s="236">
        <f t="shared" si="6"/>
        <v>81</v>
      </c>
      <c r="AU17" s="236">
        <v>113</v>
      </c>
      <c r="AV17" s="236">
        <f t="shared" si="7"/>
        <v>53</v>
      </c>
      <c r="AW17" s="236" t="s">
        <v>43</v>
      </c>
      <c r="AX17" s="236">
        <f t="shared" si="8"/>
        <v>81</v>
      </c>
      <c r="AY17" s="237">
        <f t="shared" si="9"/>
        <v>113.65432098765432</v>
      </c>
      <c r="AZ17" s="177" t="s">
        <v>452</v>
      </c>
    </row>
    <row r="18" spans="1:52" s="257" customFormat="1" ht="15" customHeight="1" x14ac:dyDescent="0.2">
      <c r="A18" s="254" t="s">
        <v>380</v>
      </c>
      <c r="B18" s="255">
        <v>2</v>
      </c>
      <c r="C18" s="255">
        <v>411</v>
      </c>
      <c r="D18" s="255" t="s">
        <v>452</v>
      </c>
      <c r="E18" s="255" t="s">
        <v>452</v>
      </c>
      <c r="F18" s="255" t="s">
        <v>452</v>
      </c>
      <c r="G18" s="255">
        <v>338</v>
      </c>
      <c r="H18" s="255" t="s">
        <v>452</v>
      </c>
      <c r="I18" s="255" t="s">
        <v>452</v>
      </c>
      <c r="J18" s="255" t="s">
        <v>452</v>
      </c>
      <c r="K18" s="255" t="s">
        <v>452</v>
      </c>
      <c r="L18" s="255" t="s">
        <v>452</v>
      </c>
      <c r="M18" s="255" t="s">
        <v>452</v>
      </c>
      <c r="N18" s="318" t="s">
        <v>452</v>
      </c>
      <c r="O18" s="255" t="s">
        <v>452</v>
      </c>
      <c r="P18" s="360"/>
      <c r="Q18" s="255" t="s">
        <v>452</v>
      </c>
      <c r="R18" s="339" t="s">
        <v>452</v>
      </c>
      <c r="S18" s="255" t="s">
        <v>452</v>
      </c>
      <c r="T18" s="255" t="s">
        <v>452</v>
      </c>
      <c r="U18" s="255" t="s">
        <v>452</v>
      </c>
      <c r="V18" s="255" t="s">
        <v>452</v>
      </c>
      <c r="W18" s="255" t="s">
        <v>452</v>
      </c>
      <c r="X18" s="255" t="s">
        <v>452</v>
      </c>
      <c r="Y18" s="255" t="s">
        <v>452</v>
      </c>
      <c r="Z18" s="255" t="s">
        <v>452</v>
      </c>
      <c r="AA18" s="255" t="s">
        <v>452</v>
      </c>
      <c r="AB18" s="318" t="s">
        <v>452</v>
      </c>
      <c r="AC18" s="255" t="s">
        <v>452</v>
      </c>
      <c r="AD18" s="360"/>
      <c r="AE18" s="255" t="s">
        <v>452</v>
      </c>
      <c r="AF18" s="255"/>
      <c r="AG18" s="255"/>
      <c r="AH18" s="255"/>
      <c r="AI18" s="255"/>
      <c r="AJ18" s="255"/>
      <c r="AK18" s="255"/>
      <c r="AL18" s="255"/>
      <c r="AM18" s="255"/>
      <c r="AN18" s="255"/>
      <c r="AO18" s="255"/>
      <c r="AP18" s="255"/>
      <c r="AQ18" s="255"/>
      <c r="AR18" s="255"/>
      <c r="AS18" s="255">
        <f t="shared" si="5"/>
        <v>749</v>
      </c>
      <c r="AT18" s="255">
        <f t="shared" si="6"/>
        <v>6</v>
      </c>
      <c r="AU18" s="255">
        <v>124</v>
      </c>
      <c r="AV18" s="255">
        <f t="shared" si="7"/>
        <v>5</v>
      </c>
      <c r="AW18" s="255"/>
      <c r="AX18" s="255">
        <f t="shared" si="8"/>
        <v>6</v>
      </c>
      <c r="AY18" s="256">
        <f t="shared" si="9"/>
        <v>124.83333333333333</v>
      </c>
      <c r="AZ18" s="177">
        <v>1</v>
      </c>
    </row>
    <row r="19" spans="1:52" s="257" customFormat="1" ht="15" customHeight="1" x14ac:dyDescent="0.2">
      <c r="A19" s="254" t="s">
        <v>676</v>
      </c>
      <c r="B19" s="255">
        <v>3</v>
      </c>
      <c r="C19" s="255" t="s">
        <v>452</v>
      </c>
      <c r="D19" s="255" t="s">
        <v>452</v>
      </c>
      <c r="E19" s="255" t="s">
        <v>452</v>
      </c>
      <c r="F19" s="255" t="s">
        <v>452</v>
      </c>
      <c r="G19" s="255" t="s">
        <v>452</v>
      </c>
      <c r="H19" s="255" t="s">
        <v>452</v>
      </c>
      <c r="I19" s="255" t="s">
        <v>452</v>
      </c>
      <c r="J19" s="255" t="s">
        <v>452</v>
      </c>
      <c r="K19" s="255" t="s">
        <v>452</v>
      </c>
      <c r="L19" s="255" t="s">
        <v>452</v>
      </c>
      <c r="M19" s="255" t="s">
        <v>452</v>
      </c>
      <c r="N19" s="318" t="s">
        <v>452</v>
      </c>
      <c r="O19" s="255" t="s">
        <v>452</v>
      </c>
      <c r="P19" s="360"/>
      <c r="Q19" s="255" t="s">
        <v>452</v>
      </c>
      <c r="R19" s="339" t="s">
        <v>452</v>
      </c>
      <c r="S19" s="255" t="s">
        <v>452</v>
      </c>
      <c r="T19" s="255" t="s">
        <v>452</v>
      </c>
      <c r="U19" s="255" t="s">
        <v>452</v>
      </c>
      <c r="V19" s="255" t="s">
        <v>452</v>
      </c>
      <c r="W19" s="255" t="s">
        <v>452</v>
      </c>
      <c r="X19" s="255" t="s">
        <v>452</v>
      </c>
      <c r="Y19" s="255" t="s">
        <v>452</v>
      </c>
      <c r="Z19" s="255">
        <v>309</v>
      </c>
      <c r="AA19" s="255" t="s">
        <v>452</v>
      </c>
      <c r="AB19" s="318" t="s">
        <v>452</v>
      </c>
      <c r="AC19" s="255">
        <v>383</v>
      </c>
      <c r="AD19" s="360"/>
      <c r="AE19" s="255">
        <v>380</v>
      </c>
      <c r="AF19" s="255"/>
      <c r="AG19" s="255"/>
      <c r="AH19" s="255"/>
      <c r="AI19" s="255"/>
      <c r="AJ19" s="255"/>
      <c r="AK19" s="255"/>
      <c r="AL19" s="255"/>
      <c r="AM19" s="255"/>
      <c r="AN19" s="255"/>
      <c r="AO19" s="255"/>
      <c r="AP19" s="255"/>
      <c r="AQ19" s="255"/>
      <c r="AR19" s="255"/>
      <c r="AS19" s="255">
        <f t="shared" si="5"/>
        <v>1072</v>
      </c>
      <c r="AT19" s="255">
        <f t="shared" si="6"/>
        <v>9</v>
      </c>
      <c r="AU19" s="255">
        <v>119</v>
      </c>
      <c r="AV19" s="255">
        <f t="shared" si="7"/>
        <v>1</v>
      </c>
      <c r="AW19" s="255"/>
      <c r="AX19" s="255">
        <f t="shared" si="8"/>
        <v>9</v>
      </c>
      <c r="AY19" s="256">
        <f t="shared" si="9"/>
        <v>119.11111111111111</v>
      </c>
      <c r="AZ19" s="177" t="s">
        <v>452</v>
      </c>
    </row>
    <row r="20" spans="1:52" ht="15" customHeight="1" x14ac:dyDescent="0.2">
      <c r="A20" s="165"/>
      <c r="B20" s="40"/>
      <c r="C20" s="40"/>
      <c r="D20" s="40"/>
      <c r="E20" s="40"/>
      <c r="F20" s="40"/>
      <c r="G20" s="40"/>
      <c r="H20" s="40"/>
      <c r="I20" s="40"/>
      <c r="J20" s="40"/>
      <c r="K20" s="40"/>
      <c r="L20" s="40"/>
      <c r="M20" s="40"/>
      <c r="N20" s="40"/>
      <c r="O20" s="40"/>
      <c r="Q20" s="40"/>
      <c r="R20" s="40"/>
      <c r="S20" s="40"/>
      <c r="T20" s="40"/>
      <c r="U20" s="40"/>
      <c r="V20" s="40"/>
      <c r="W20" s="40"/>
      <c r="X20" s="40"/>
      <c r="Y20" s="40"/>
      <c r="Z20" s="40"/>
      <c r="AA20" s="40"/>
      <c r="AB20" s="40"/>
      <c r="AC20" s="40"/>
      <c r="AE20" s="40"/>
      <c r="AF20" s="40"/>
      <c r="AG20" s="40"/>
      <c r="AH20" s="40"/>
      <c r="AI20" s="40"/>
      <c r="AJ20" s="40"/>
      <c r="AK20" s="40"/>
      <c r="AL20" s="40"/>
      <c r="AM20" s="40"/>
      <c r="AN20" s="40"/>
      <c r="AO20" s="40"/>
      <c r="AP20" s="40"/>
      <c r="AQ20" s="40"/>
      <c r="AR20" s="40"/>
      <c r="AS20" s="40"/>
      <c r="AT20" s="40"/>
      <c r="AU20" s="40"/>
      <c r="AV20" s="40"/>
      <c r="AW20" s="40"/>
      <c r="AX20" s="40"/>
      <c r="AY20" s="41"/>
      <c r="AZ20" s="185">
        <f>SUM(AZ13:AZ19)</f>
        <v>15</v>
      </c>
    </row>
    <row r="21" spans="1:52" ht="15" customHeight="1" x14ac:dyDescent="0.2">
      <c r="A21" s="165" t="s">
        <v>201</v>
      </c>
      <c r="B21" s="40"/>
      <c r="C21" s="40"/>
      <c r="D21" s="40"/>
      <c r="E21" s="40"/>
      <c r="F21" s="40"/>
      <c r="G21" s="40"/>
      <c r="H21" s="40"/>
      <c r="I21" s="40"/>
      <c r="J21" s="40"/>
      <c r="K21" s="40"/>
      <c r="L21" s="40"/>
      <c r="M21" s="40"/>
      <c r="N21" s="40"/>
      <c r="O21" s="371"/>
      <c r="Q21" s="40"/>
      <c r="R21" s="40"/>
      <c r="S21" s="40"/>
      <c r="T21" s="40"/>
      <c r="U21" s="40"/>
      <c r="V21" s="40"/>
      <c r="W21" s="40"/>
      <c r="X21" s="40"/>
      <c r="Y21" s="40"/>
      <c r="Z21" s="40"/>
      <c r="AA21" s="40"/>
      <c r="AB21" s="40"/>
      <c r="AC21" s="371"/>
      <c r="AD21" s="371"/>
      <c r="AE21" s="40"/>
      <c r="AF21" s="40"/>
      <c r="AG21" s="40"/>
      <c r="AH21" s="40"/>
      <c r="AI21" s="40"/>
      <c r="AJ21" s="40"/>
      <c r="AK21" s="40"/>
      <c r="AL21" s="40"/>
      <c r="AM21" s="40"/>
      <c r="AN21" s="40"/>
      <c r="AO21" s="40"/>
      <c r="AP21" s="40"/>
      <c r="AQ21" s="40"/>
      <c r="AR21" s="40"/>
      <c r="AS21" s="40"/>
      <c r="AT21" s="40"/>
      <c r="AU21" s="40"/>
      <c r="AV21" s="40"/>
      <c r="AW21" s="40"/>
      <c r="AX21" s="40"/>
      <c r="AY21" s="41"/>
    </row>
    <row r="22" spans="1:52" ht="15" customHeight="1" x14ac:dyDescent="0.2">
      <c r="A22" s="214" t="s">
        <v>399</v>
      </c>
      <c r="B22" s="215">
        <v>26</v>
      </c>
      <c r="C22" s="215">
        <v>372</v>
      </c>
      <c r="D22" s="215">
        <v>382</v>
      </c>
      <c r="E22" s="215">
        <v>377</v>
      </c>
      <c r="F22" s="215">
        <v>416</v>
      </c>
      <c r="G22" s="215">
        <v>368</v>
      </c>
      <c r="H22" s="215">
        <v>432</v>
      </c>
      <c r="I22" s="215">
        <v>354</v>
      </c>
      <c r="J22" s="215">
        <v>400</v>
      </c>
      <c r="K22" s="215">
        <v>400</v>
      </c>
      <c r="L22" s="215">
        <v>350</v>
      </c>
      <c r="M22" s="215">
        <v>443</v>
      </c>
      <c r="N22" s="215">
        <v>356</v>
      </c>
      <c r="O22" s="372">
        <v>359</v>
      </c>
      <c r="P22" s="368"/>
      <c r="Q22" s="215">
        <v>388</v>
      </c>
      <c r="R22" s="341">
        <v>350</v>
      </c>
      <c r="S22" s="215">
        <v>396</v>
      </c>
      <c r="T22" s="215">
        <v>369</v>
      </c>
      <c r="U22" s="215">
        <v>321</v>
      </c>
      <c r="V22" s="215" t="s">
        <v>452</v>
      </c>
      <c r="W22" s="215">
        <v>388</v>
      </c>
      <c r="X22" s="215">
        <v>382</v>
      </c>
      <c r="Y22" s="215">
        <v>334</v>
      </c>
      <c r="Z22" s="215">
        <v>366</v>
      </c>
      <c r="AA22" s="215">
        <v>403</v>
      </c>
      <c r="AB22" s="215">
        <v>384</v>
      </c>
      <c r="AC22" s="215">
        <v>366</v>
      </c>
      <c r="AD22" s="368"/>
      <c r="AE22" s="341">
        <v>353</v>
      </c>
      <c r="AF22" s="215"/>
      <c r="AG22" s="215"/>
      <c r="AH22" s="215"/>
      <c r="AI22" s="215"/>
      <c r="AJ22" s="215"/>
      <c r="AK22" s="215"/>
      <c r="AL22" s="215"/>
      <c r="AM22" s="215"/>
      <c r="AN22" s="215"/>
      <c r="AO22" s="215"/>
      <c r="AP22" s="215"/>
      <c r="AQ22" s="215"/>
      <c r="AR22" s="215"/>
      <c r="AS22" s="215">
        <f t="shared" ref="AS22:AS30" si="10">SUM(C22:AR22)</f>
        <v>9809</v>
      </c>
      <c r="AT22" s="215">
        <f t="shared" ref="AT22:AT30" si="11">B22*3</f>
        <v>78</v>
      </c>
      <c r="AU22" s="215">
        <v>125</v>
      </c>
      <c r="AV22" s="215">
        <f t="shared" ref="AV22:AV30" si="12">AS22-(AU22*AT22)</f>
        <v>59</v>
      </c>
      <c r="AW22" s="215" t="s">
        <v>43</v>
      </c>
      <c r="AX22" s="215">
        <f t="shared" ref="AX22:AX30" si="13">AT22</f>
        <v>78</v>
      </c>
      <c r="AY22" s="216">
        <f t="shared" ref="AY22:AY30" si="14">AS22/AT22</f>
        <v>125.75641025641026</v>
      </c>
      <c r="AZ22" s="177">
        <v>6</v>
      </c>
    </row>
    <row r="23" spans="1:52" ht="15" customHeight="1" x14ac:dyDescent="0.2">
      <c r="A23" s="214" t="s">
        <v>396</v>
      </c>
      <c r="B23" s="215">
        <v>25</v>
      </c>
      <c r="C23" s="215">
        <v>399</v>
      </c>
      <c r="D23" s="215">
        <v>373</v>
      </c>
      <c r="E23" s="215">
        <v>339</v>
      </c>
      <c r="F23" s="215">
        <v>396</v>
      </c>
      <c r="G23" s="215">
        <v>326</v>
      </c>
      <c r="H23" s="215">
        <v>357</v>
      </c>
      <c r="I23" s="215">
        <v>378</v>
      </c>
      <c r="J23" s="215">
        <v>420</v>
      </c>
      <c r="K23" s="215">
        <v>402</v>
      </c>
      <c r="L23" s="215">
        <v>396</v>
      </c>
      <c r="M23" s="215">
        <v>386</v>
      </c>
      <c r="N23" s="215">
        <v>378</v>
      </c>
      <c r="O23" s="215">
        <v>313</v>
      </c>
      <c r="P23" s="368"/>
      <c r="Q23" s="215">
        <v>375</v>
      </c>
      <c r="R23" s="341">
        <v>395</v>
      </c>
      <c r="S23" s="215">
        <v>345</v>
      </c>
      <c r="T23" s="215">
        <v>315</v>
      </c>
      <c r="U23" s="215">
        <v>375</v>
      </c>
      <c r="V23" s="215">
        <v>353</v>
      </c>
      <c r="W23" s="215">
        <v>350</v>
      </c>
      <c r="X23" s="215">
        <v>352</v>
      </c>
      <c r="Y23" s="215" t="s">
        <v>452</v>
      </c>
      <c r="Z23" s="215">
        <v>378</v>
      </c>
      <c r="AA23" s="215">
        <v>349</v>
      </c>
      <c r="AB23" s="215">
        <v>330</v>
      </c>
      <c r="AC23" s="373" t="s">
        <v>452</v>
      </c>
      <c r="AD23" s="368"/>
      <c r="AE23" s="341">
        <v>352</v>
      </c>
      <c r="AF23" s="215"/>
      <c r="AG23" s="215"/>
      <c r="AH23" s="215"/>
      <c r="AI23" s="215"/>
      <c r="AJ23" s="215"/>
      <c r="AK23" s="215"/>
      <c r="AL23" s="215"/>
      <c r="AM23" s="215"/>
      <c r="AN23" s="215"/>
      <c r="AO23" s="215"/>
      <c r="AP23" s="215"/>
      <c r="AQ23" s="215"/>
      <c r="AR23" s="215"/>
      <c r="AS23" s="215">
        <f t="shared" si="10"/>
        <v>9132</v>
      </c>
      <c r="AT23" s="215">
        <f t="shared" si="11"/>
        <v>75</v>
      </c>
      <c r="AU23" s="215">
        <v>121</v>
      </c>
      <c r="AV23" s="215">
        <f t="shared" si="12"/>
        <v>57</v>
      </c>
      <c r="AW23" s="215" t="s">
        <v>43</v>
      </c>
      <c r="AX23" s="215">
        <f t="shared" si="13"/>
        <v>75</v>
      </c>
      <c r="AY23" s="216">
        <f t="shared" si="14"/>
        <v>121.76</v>
      </c>
      <c r="AZ23" s="177">
        <v>2</v>
      </c>
    </row>
    <row r="24" spans="1:52" ht="15" customHeight="1" x14ac:dyDescent="0.2">
      <c r="A24" s="214" t="s">
        <v>398</v>
      </c>
      <c r="B24" s="215">
        <v>25</v>
      </c>
      <c r="C24" s="215">
        <v>360</v>
      </c>
      <c r="D24" s="215">
        <v>376</v>
      </c>
      <c r="E24" s="215">
        <v>364</v>
      </c>
      <c r="F24" s="215">
        <v>356</v>
      </c>
      <c r="G24" s="215">
        <v>378</v>
      </c>
      <c r="H24" s="215">
        <v>472</v>
      </c>
      <c r="I24" s="215">
        <v>365</v>
      </c>
      <c r="J24" s="215">
        <v>395</v>
      </c>
      <c r="K24" s="215">
        <v>335</v>
      </c>
      <c r="L24" s="215" t="s">
        <v>452</v>
      </c>
      <c r="M24" s="215">
        <v>396</v>
      </c>
      <c r="N24" s="215">
        <v>359</v>
      </c>
      <c r="O24" s="372">
        <v>369</v>
      </c>
      <c r="P24" s="368"/>
      <c r="Q24" s="373">
        <v>344</v>
      </c>
      <c r="R24" s="341">
        <v>352</v>
      </c>
      <c r="S24" s="215">
        <v>351</v>
      </c>
      <c r="T24" s="215">
        <v>334</v>
      </c>
      <c r="U24" s="215">
        <v>385</v>
      </c>
      <c r="V24" s="215">
        <v>313</v>
      </c>
      <c r="W24" s="215">
        <v>371</v>
      </c>
      <c r="X24" s="215">
        <v>376</v>
      </c>
      <c r="Y24" s="215">
        <v>358</v>
      </c>
      <c r="Z24" s="215">
        <v>352</v>
      </c>
      <c r="AA24" s="215">
        <v>357</v>
      </c>
      <c r="AB24" s="215">
        <v>370</v>
      </c>
      <c r="AC24" s="215">
        <v>316</v>
      </c>
      <c r="AD24" s="368"/>
      <c r="AE24" s="341" t="s">
        <v>452</v>
      </c>
      <c r="AF24" s="215"/>
      <c r="AG24" s="215"/>
      <c r="AH24" s="215"/>
      <c r="AI24" s="215"/>
      <c r="AJ24" s="215"/>
      <c r="AK24" s="215"/>
      <c r="AL24" s="215"/>
      <c r="AM24" s="215"/>
      <c r="AN24" s="215"/>
      <c r="AO24" s="215"/>
      <c r="AP24" s="215"/>
      <c r="AQ24" s="215"/>
      <c r="AR24" s="215"/>
      <c r="AS24" s="215">
        <f t="shared" si="10"/>
        <v>9104</v>
      </c>
      <c r="AT24" s="215">
        <f t="shared" si="11"/>
        <v>75</v>
      </c>
      <c r="AU24" s="215">
        <v>121</v>
      </c>
      <c r="AV24" s="215">
        <f t="shared" si="12"/>
        <v>29</v>
      </c>
      <c r="AW24" s="215" t="s">
        <v>43</v>
      </c>
      <c r="AX24" s="215">
        <f t="shared" si="13"/>
        <v>75</v>
      </c>
      <c r="AY24" s="216">
        <f t="shared" si="14"/>
        <v>121.38666666666667</v>
      </c>
      <c r="AZ24" s="177">
        <v>1</v>
      </c>
    </row>
    <row r="25" spans="1:52" ht="15" customHeight="1" x14ac:dyDescent="0.2">
      <c r="A25" s="214" t="s">
        <v>449</v>
      </c>
      <c r="B25" s="215">
        <v>20</v>
      </c>
      <c r="C25" s="215" t="s">
        <v>452</v>
      </c>
      <c r="D25" s="215" t="s">
        <v>452</v>
      </c>
      <c r="E25" s="215" t="s">
        <v>452</v>
      </c>
      <c r="F25" s="215" t="s">
        <v>452</v>
      </c>
      <c r="G25" s="215" t="s">
        <v>452</v>
      </c>
      <c r="H25" s="215" t="s">
        <v>452</v>
      </c>
      <c r="I25" s="215" t="s">
        <v>452</v>
      </c>
      <c r="J25" s="215">
        <v>368</v>
      </c>
      <c r="K25" s="215">
        <v>352</v>
      </c>
      <c r="L25" s="215">
        <v>366</v>
      </c>
      <c r="M25" s="215">
        <v>307</v>
      </c>
      <c r="N25" s="215">
        <v>379</v>
      </c>
      <c r="O25" s="215">
        <v>383</v>
      </c>
      <c r="P25" s="368"/>
      <c r="Q25" s="215">
        <v>370</v>
      </c>
      <c r="R25" s="341">
        <v>310</v>
      </c>
      <c r="S25" s="215">
        <v>366</v>
      </c>
      <c r="T25" s="215">
        <v>339</v>
      </c>
      <c r="U25" s="215">
        <v>391</v>
      </c>
      <c r="V25" s="215">
        <v>337</v>
      </c>
      <c r="W25" s="215">
        <v>358</v>
      </c>
      <c r="X25" s="215">
        <v>359</v>
      </c>
      <c r="Y25" s="215">
        <v>348</v>
      </c>
      <c r="Z25" s="215">
        <v>311</v>
      </c>
      <c r="AA25" s="215">
        <v>386</v>
      </c>
      <c r="AB25" s="215">
        <v>396</v>
      </c>
      <c r="AC25" s="215">
        <v>347</v>
      </c>
      <c r="AD25" s="368"/>
      <c r="AE25" s="341">
        <v>348</v>
      </c>
      <c r="AF25" s="215"/>
      <c r="AG25" s="215"/>
      <c r="AH25" s="215"/>
      <c r="AI25" s="215"/>
      <c r="AJ25" s="215"/>
      <c r="AK25" s="215"/>
      <c r="AL25" s="215"/>
      <c r="AM25" s="215"/>
      <c r="AN25" s="215"/>
      <c r="AO25" s="215"/>
      <c r="AP25" s="215"/>
      <c r="AQ25" s="215"/>
      <c r="AR25" s="215"/>
      <c r="AS25" s="215">
        <f t="shared" si="10"/>
        <v>7121</v>
      </c>
      <c r="AT25" s="215">
        <f t="shared" si="11"/>
        <v>60</v>
      </c>
      <c r="AU25" s="215">
        <v>118</v>
      </c>
      <c r="AV25" s="215">
        <f t="shared" si="12"/>
        <v>41</v>
      </c>
      <c r="AW25" s="215" t="s">
        <v>43</v>
      </c>
      <c r="AX25" s="215">
        <f t="shared" si="13"/>
        <v>60</v>
      </c>
      <c r="AY25" s="216">
        <f t="shared" si="14"/>
        <v>118.68333333333334</v>
      </c>
      <c r="AZ25" s="177" t="s">
        <v>452</v>
      </c>
    </row>
    <row r="26" spans="1:52" ht="15" customHeight="1" x14ac:dyDescent="0.2">
      <c r="A26" s="214" t="s">
        <v>395</v>
      </c>
      <c r="B26" s="215">
        <v>26</v>
      </c>
      <c r="C26" s="215">
        <v>380</v>
      </c>
      <c r="D26" s="215">
        <v>342</v>
      </c>
      <c r="E26" s="215">
        <v>340</v>
      </c>
      <c r="F26" s="215">
        <v>343</v>
      </c>
      <c r="G26" s="215">
        <v>316</v>
      </c>
      <c r="H26" s="215">
        <v>350</v>
      </c>
      <c r="I26" s="215">
        <v>375</v>
      </c>
      <c r="J26" s="215">
        <v>335</v>
      </c>
      <c r="K26" s="215">
        <v>375</v>
      </c>
      <c r="L26" s="215">
        <v>308</v>
      </c>
      <c r="M26" s="215">
        <v>316</v>
      </c>
      <c r="N26" s="215">
        <v>319</v>
      </c>
      <c r="O26" s="373">
        <v>344</v>
      </c>
      <c r="P26" s="368"/>
      <c r="Q26" s="215">
        <v>357</v>
      </c>
      <c r="R26" s="341" t="s">
        <v>452</v>
      </c>
      <c r="S26" s="215">
        <v>370</v>
      </c>
      <c r="T26" s="215">
        <v>345</v>
      </c>
      <c r="U26" s="215">
        <v>317</v>
      </c>
      <c r="V26" s="215">
        <v>362</v>
      </c>
      <c r="W26" s="215">
        <v>350</v>
      </c>
      <c r="X26" s="215">
        <v>348</v>
      </c>
      <c r="Y26" s="215">
        <v>365</v>
      </c>
      <c r="Z26" s="215">
        <v>300</v>
      </c>
      <c r="AA26" s="215">
        <v>347</v>
      </c>
      <c r="AB26" s="215">
        <v>350</v>
      </c>
      <c r="AC26" s="215">
        <v>308</v>
      </c>
      <c r="AD26" s="419"/>
      <c r="AE26" s="509">
        <v>362</v>
      </c>
      <c r="AF26" s="215"/>
      <c r="AG26" s="215"/>
      <c r="AH26" s="215"/>
      <c r="AI26" s="215"/>
      <c r="AJ26" s="215"/>
      <c r="AK26" s="215"/>
      <c r="AL26" s="215"/>
      <c r="AM26" s="215"/>
      <c r="AN26" s="215"/>
      <c r="AO26" s="215"/>
      <c r="AP26" s="215"/>
      <c r="AQ26" s="215"/>
      <c r="AR26" s="215"/>
      <c r="AS26" s="215">
        <f t="shared" si="10"/>
        <v>8924</v>
      </c>
      <c r="AT26" s="215">
        <f t="shared" si="11"/>
        <v>78</v>
      </c>
      <c r="AU26" s="215">
        <v>114</v>
      </c>
      <c r="AV26" s="215">
        <f t="shared" si="12"/>
        <v>32</v>
      </c>
      <c r="AW26" s="215" t="s">
        <v>43</v>
      </c>
      <c r="AX26" s="215">
        <f t="shared" si="13"/>
        <v>78</v>
      </c>
      <c r="AY26" s="216">
        <f t="shared" si="14"/>
        <v>114.41025641025641</v>
      </c>
      <c r="AZ26" s="177" t="s">
        <v>452</v>
      </c>
    </row>
    <row r="27" spans="1:52" s="36" customFormat="1" ht="15" customHeight="1" x14ac:dyDescent="0.2">
      <c r="A27" s="211" t="s">
        <v>561</v>
      </c>
      <c r="B27" s="212">
        <v>1</v>
      </c>
      <c r="C27" s="212" t="s">
        <v>452</v>
      </c>
      <c r="D27" s="212" t="s">
        <v>452</v>
      </c>
      <c r="E27" s="212" t="s">
        <v>452</v>
      </c>
      <c r="F27" s="212" t="s">
        <v>452</v>
      </c>
      <c r="G27" s="212" t="s">
        <v>452</v>
      </c>
      <c r="H27" s="212" t="s">
        <v>452</v>
      </c>
      <c r="I27" s="212" t="s">
        <v>452</v>
      </c>
      <c r="J27" s="212" t="s">
        <v>452</v>
      </c>
      <c r="K27" s="212" t="s">
        <v>452</v>
      </c>
      <c r="L27" s="212">
        <v>383</v>
      </c>
      <c r="M27" s="212" t="s">
        <v>452</v>
      </c>
      <c r="N27" s="320" t="s">
        <v>452</v>
      </c>
      <c r="O27" s="212" t="s">
        <v>452</v>
      </c>
      <c r="P27" s="358"/>
      <c r="Q27" s="212" t="s">
        <v>452</v>
      </c>
      <c r="R27" s="342" t="s">
        <v>452</v>
      </c>
      <c r="S27" s="212" t="s">
        <v>452</v>
      </c>
      <c r="T27" s="212" t="s">
        <v>452</v>
      </c>
      <c r="U27" s="212" t="s">
        <v>452</v>
      </c>
      <c r="V27" s="212" t="s">
        <v>452</v>
      </c>
      <c r="W27" s="212" t="s">
        <v>452</v>
      </c>
      <c r="X27" s="212" t="s">
        <v>452</v>
      </c>
      <c r="Y27" s="212" t="s">
        <v>452</v>
      </c>
      <c r="Z27" s="212" t="s">
        <v>452</v>
      </c>
      <c r="AA27" s="212" t="s">
        <v>452</v>
      </c>
      <c r="AB27" s="212" t="s">
        <v>452</v>
      </c>
      <c r="AC27" s="420" t="s">
        <v>452</v>
      </c>
      <c r="AD27" s="358"/>
      <c r="AE27" s="167" t="s">
        <v>452</v>
      </c>
      <c r="AF27" s="212"/>
      <c r="AG27" s="212"/>
      <c r="AH27" s="212"/>
      <c r="AI27" s="212"/>
      <c r="AJ27" s="212"/>
      <c r="AK27" s="212"/>
      <c r="AL27" s="212"/>
      <c r="AM27" s="212"/>
      <c r="AN27" s="212"/>
      <c r="AO27" s="212"/>
      <c r="AP27" s="212"/>
      <c r="AQ27" s="212"/>
      <c r="AR27" s="212"/>
      <c r="AS27" s="212">
        <f t="shared" si="10"/>
        <v>383</v>
      </c>
      <c r="AT27" s="212">
        <f t="shared" si="11"/>
        <v>3</v>
      </c>
      <c r="AU27" s="212">
        <v>127</v>
      </c>
      <c r="AV27" s="212">
        <f t="shared" si="12"/>
        <v>2</v>
      </c>
      <c r="AW27" s="212"/>
      <c r="AX27" s="212">
        <f t="shared" si="13"/>
        <v>3</v>
      </c>
      <c r="AY27" s="213">
        <f t="shared" si="14"/>
        <v>127.66666666666667</v>
      </c>
      <c r="AZ27" s="177" t="s">
        <v>452</v>
      </c>
    </row>
    <row r="28" spans="1:52" s="36" customFormat="1" ht="15" customHeight="1" x14ac:dyDescent="0.2">
      <c r="A28" s="211" t="s">
        <v>599</v>
      </c>
      <c r="B28" s="212">
        <v>2</v>
      </c>
      <c r="C28" s="212" t="s">
        <v>452</v>
      </c>
      <c r="D28" s="212" t="s">
        <v>452</v>
      </c>
      <c r="E28" s="212" t="s">
        <v>452</v>
      </c>
      <c r="F28" s="212" t="s">
        <v>452</v>
      </c>
      <c r="G28" s="212" t="s">
        <v>452</v>
      </c>
      <c r="H28" s="212" t="s">
        <v>452</v>
      </c>
      <c r="I28" s="212" t="s">
        <v>452</v>
      </c>
      <c r="J28" s="212" t="s">
        <v>452</v>
      </c>
      <c r="K28" s="212" t="s">
        <v>452</v>
      </c>
      <c r="L28" s="212" t="s">
        <v>452</v>
      </c>
      <c r="M28" s="212" t="s">
        <v>452</v>
      </c>
      <c r="N28" s="320" t="s">
        <v>452</v>
      </c>
      <c r="O28" s="212" t="s">
        <v>452</v>
      </c>
      <c r="P28" s="358"/>
      <c r="Q28" s="212" t="s">
        <v>452</v>
      </c>
      <c r="R28" s="342">
        <v>400</v>
      </c>
      <c r="S28" s="212" t="s">
        <v>452</v>
      </c>
      <c r="T28" s="212" t="s">
        <v>452</v>
      </c>
      <c r="U28" s="212" t="s">
        <v>452</v>
      </c>
      <c r="V28" s="212" t="s">
        <v>452</v>
      </c>
      <c r="W28" s="212" t="s">
        <v>452</v>
      </c>
      <c r="X28" s="212" t="s">
        <v>452</v>
      </c>
      <c r="Y28" s="212">
        <v>346</v>
      </c>
      <c r="Z28" s="212" t="s">
        <v>452</v>
      </c>
      <c r="AA28" s="212" t="s">
        <v>452</v>
      </c>
      <c r="AB28" s="212" t="s">
        <v>452</v>
      </c>
      <c r="AC28" s="212" t="s">
        <v>452</v>
      </c>
      <c r="AD28" s="358"/>
      <c r="AE28" s="167" t="s">
        <v>452</v>
      </c>
      <c r="AF28" s="212"/>
      <c r="AG28" s="212"/>
      <c r="AH28" s="212"/>
      <c r="AI28" s="212"/>
      <c r="AJ28" s="212"/>
      <c r="AK28" s="212"/>
      <c r="AL28" s="212"/>
      <c r="AM28" s="212"/>
      <c r="AN28" s="212"/>
      <c r="AO28" s="212"/>
      <c r="AP28" s="212"/>
      <c r="AQ28" s="212"/>
      <c r="AR28" s="212"/>
      <c r="AS28" s="212">
        <f t="shared" si="10"/>
        <v>746</v>
      </c>
      <c r="AT28" s="212">
        <f t="shared" si="11"/>
        <v>6</v>
      </c>
      <c r="AU28" s="212">
        <v>124</v>
      </c>
      <c r="AV28" s="212">
        <f t="shared" si="12"/>
        <v>2</v>
      </c>
      <c r="AW28" s="212"/>
      <c r="AX28" s="212">
        <f t="shared" si="13"/>
        <v>6</v>
      </c>
      <c r="AY28" s="213">
        <f t="shared" si="14"/>
        <v>124.33333333333333</v>
      </c>
      <c r="AZ28" s="177">
        <v>1</v>
      </c>
    </row>
    <row r="29" spans="1:52" s="36" customFormat="1" ht="15" customHeight="1" x14ac:dyDescent="0.2">
      <c r="A29" s="211" t="s">
        <v>397</v>
      </c>
      <c r="B29" s="212">
        <v>1</v>
      </c>
      <c r="C29" s="212">
        <v>368</v>
      </c>
      <c r="D29" s="212" t="s">
        <v>452</v>
      </c>
      <c r="E29" s="212" t="s">
        <v>452</v>
      </c>
      <c r="F29" s="212" t="s">
        <v>452</v>
      </c>
      <c r="G29" s="212" t="s">
        <v>452</v>
      </c>
      <c r="H29" s="212" t="s">
        <v>452</v>
      </c>
      <c r="I29" s="212" t="s">
        <v>452</v>
      </c>
      <c r="J29" s="212" t="s">
        <v>452</v>
      </c>
      <c r="K29" s="212" t="s">
        <v>452</v>
      </c>
      <c r="L29" s="212" t="s">
        <v>452</v>
      </c>
      <c r="M29" s="212" t="s">
        <v>452</v>
      </c>
      <c r="N29" s="320" t="s">
        <v>452</v>
      </c>
      <c r="O29" s="167" t="s">
        <v>452</v>
      </c>
      <c r="P29" s="358"/>
      <c r="Q29" s="167" t="s">
        <v>452</v>
      </c>
      <c r="R29" s="342" t="s">
        <v>452</v>
      </c>
      <c r="S29" s="212" t="s">
        <v>452</v>
      </c>
      <c r="T29" s="212" t="s">
        <v>452</v>
      </c>
      <c r="U29" s="212" t="s">
        <v>452</v>
      </c>
      <c r="V29" s="212" t="s">
        <v>452</v>
      </c>
      <c r="W29" s="212" t="s">
        <v>452</v>
      </c>
      <c r="X29" s="212" t="s">
        <v>452</v>
      </c>
      <c r="Y29" s="212" t="s">
        <v>452</v>
      </c>
      <c r="Z29" s="212" t="s">
        <v>452</v>
      </c>
      <c r="AA29" s="212" t="s">
        <v>452</v>
      </c>
      <c r="AB29" s="212" t="s">
        <v>452</v>
      </c>
      <c r="AC29" s="212" t="s">
        <v>452</v>
      </c>
      <c r="AD29" s="358"/>
      <c r="AE29" s="167" t="s">
        <v>452</v>
      </c>
      <c r="AF29" s="212"/>
      <c r="AG29" s="212"/>
      <c r="AH29" s="212"/>
      <c r="AI29" s="212"/>
      <c r="AJ29" s="212"/>
      <c r="AK29" s="212"/>
      <c r="AL29" s="212"/>
      <c r="AM29" s="212"/>
      <c r="AN29" s="212"/>
      <c r="AO29" s="212"/>
      <c r="AP29" s="212"/>
      <c r="AQ29" s="212"/>
      <c r="AR29" s="212"/>
      <c r="AS29" s="212">
        <f t="shared" si="10"/>
        <v>368</v>
      </c>
      <c r="AT29" s="212">
        <f t="shared" si="11"/>
        <v>3</v>
      </c>
      <c r="AU29" s="212">
        <v>122</v>
      </c>
      <c r="AV29" s="212">
        <f t="shared" si="12"/>
        <v>2</v>
      </c>
      <c r="AW29" s="212"/>
      <c r="AX29" s="212">
        <f t="shared" si="13"/>
        <v>3</v>
      </c>
      <c r="AY29" s="213">
        <f t="shared" si="14"/>
        <v>122.66666666666667</v>
      </c>
      <c r="AZ29" s="177" t="s">
        <v>452</v>
      </c>
    </row>
    <row r="30" spans="1:52" s="36" customFormat="1" ht="15" customHeight="1" x14ac:dyDescent="0.2">
      <c r="A30" s="211" t="s">
        <v>460</v>
      </c>
      <c r="B30" s="212">
        <v>9</v>
      </c>
      <c r="C30" s="212" t="s">
        <v>452</v>
      </c>
      <c r="D30" s="212">
        <v>326</v>
      </c>
      <c r="E30" s="212">
        <v>377</v>
      </c>
      <c r="F30" s="212">
        <v>423</v>
      </c>
      <c r="G30" s="212">
        <v>339</v>
      </c>
      <c r="H30" s="212">
        <v>383</v>
      </c>
      <c r="I30" s="212">
        <v>352</v>
      </c>
      <c r="J30" s="212" t="s">
        <v>452</v>
      </c>
      <c r="K30" s="212" t="s">
        <v>452</v>
      </c>
      <c r="L30" s="212" t="s">
        <v>452</v>
      </c>
      <c r="M30" s="212" t="s">
        <v>452</v>
      </c>
      <c r="N30" s="320" t="s">
        <v>452</v>
      </c>
      <c r="O30" s="167" t="s">
        <v>452</v>
      </c>
      <c r="P30" s="358"/>
      <c r="Q30" s="167" t="s">
        <v>452</v>
      </c>
      <c r="R30" s="342" t="s">
        <v>452</v>
      </c>
      <c r="S30" s="212" t="s">
        <v>452</v>
      </c>
      <c r="T30" s="212" t="s">
        <v>452</v>
      </c>
      <c r="U30" s="212" t="s">
        <v>452</v>
      </c>
      <c r="V30" s="212">
        <v>335</v>
      </c>
      <c r="W30" s="212" t="s">
        <v>452</v>
      </c>
      <c r="X30" s="212" t="s">
        <v>452</v>
      </c>
      <c r="Y30" s="212" t="s">
        <v>452</v>
      </c>
      <c r="Z30" s="212" t="s">
        <v>452</v>
      </c>
      <c r="AA30" s="212" t="s">
        <v>452</v>
      </c>
      <c r="AB30" s="212" t="s">
        <v>452</v>
      </c>
      <c r="AC30" s="212">
        <v>380</v>
      </c>
      <c r="AD30" s="358"/>
      <c r="AE30" s="167">
        <v>339</v>
      </c>
      <c r="AF30" s="212"/>
      <c r="AG30" s="212"/>
      <c r="AH30" s="212"/>
      <c r="AI30" s="212"/>
      <c r="AJ30" s="212"/>
      <c r="AK30" s="212"/>
      <c r="AL30" s="212"/>
      <c r="AM30" s="212"/>
      <c r="AN30" s="212"/>
      <c r="AO30" s="212"/>
      <c r="AP30" s="212"/>
      <c r="AQ30" s="212"/>
      <c r="AR30" s="212"/>
      <c r="AS30" s="212">
        <f t="shared" si="10"/>
        <v>3254</v>
      </c>
      <c r="AT30" s="212">
        <f t="shared" si="11"/>
        <v>27</v>
      </c>
      <c r="AU30" s="212">
        <v>120</v>
      </c>
      <c r="AV30" s="212">
        <f t="shared" si="12"/>
        <v>14</v>
      </c>
      <c r="AW30" s="212"/>
      <c r="AX30" s="212">
        <f t="shared" si="13"/>
        <v>27</v>
      </c>
      <c r="AY30" s="213">
        <f t="shared" si="14"/>
        <v>120.51851851851852</v>
      </c>
      <c r="AZ30" s="177">
        <v>1</v>
      </c>
    </row>
    <row r="31" spans="1:52" ht="15" customHeight="1" x14ac:dyDescent="0.2">
      <c r="A31" s="165"/>
      <c r="B31" s="40"/>
      <c r="C31" s="40"/>
      <c r="D31" s="40"/>
      <c r="E31" s="40"/>
      <c r="F31" s="40"/>
      <c r="G31" s="40"/>
      <c r="H31" s="40"/>
      <c r="I31" s="40"/>
      <c r="J31" s="40"/>
      <c r="K31" s="40"/>
      <c r="L31" s="40"/>
      <c r="M31" s="40"/>
      <c r="N31" s="40"/>
      <c r="O31" s="40"/>
      <c r="Q31" s="40"/>
      <c r="R31" s="40"/>
      <c r="S31" s="40"/>
      <c r="T31" s="40"/>
      <c r="U31" s="40"/>
      <c r="V31" s="40"/>
      <c r="W31" s="40"/>
      <c r="X31" s="40"/>
      <c r="Y31" s="40"/>
      <c r="Z31" s="40"/>
      <c r="AA31" s="40"/>
      <c r="AB31" s="40"/>
      <c r="AC31" s="40"/>
      <c r="AE31" s="40"/>
      <c r="AF31" s="40"/>
      <c r="AG31" s="40"/>
      <c r="AH31" s="40"/>
      <c r="AI31" s="40"/>
      <c r="AJ31" s="40"/>
      <c r="AK31" s="40"/>
      <c r="AL31" s="40"/>
      <c r="AM31" s="40"/>
      <c r="AN31" s="40"/>
      <c r="AO31" s="40"/>
      <c r="AP31" s="40"/>
      <c r="AQ31" s="40"/>
      <c r="AR31" s="40"/>
      <c r="AS31" s="40"/>
      <c r="AT31" s="40"/>
      <c r="AU31" s="40"/>
      <c r="AV31" s="40"/>
      <c r="AW31" s="40"/>
      <c r="AX31" s="40"/>
      <c r="AY31" s="41"/>
      <c r="AZ31" s="185">
        <f>SUM(AZ22:AZ30)</f>
        <v>11</v>
      </c>
    </row>
    <row r="32" spans="1:52" ht="15" customHeight="1" x14ac:dyDescent="0.2">
      <c r="A32" s="165" t="s">
        <v>198</v>
      </c>
      <c r="B32" s="40"/>
      <c r="C32" s="40"/>
      <c r="D32" s="40"/>
      <c r="E32" s="40"/>
      <c r="F32" s="40"/>
      <c r="G32" s="40"/>
      <c r="H32" s="40"/>
      <c r="I32" s="40"/>
      <c r="J32" s="40"/>
      <c r="K32" s="40"/>
      <c r="L32" s="40"/>
      <c r="M32" s="40"/>
      <c r="N32" s="40"/>
      <c r="O32" s="40"/>
      <c r="Q32" s="40"/>
      <c r="R32" s="40"/>
      <c r="S32" s="40"/>
      <c r="T32" s="40"/>
      <c r="U32" s="40"/>
      <c r="V32" s="40"/>
      <c r="W32" s="40"/>
      <c r="X32" s="40"/>
      <c r="Y32" s="40"/>
      <c r="Z32" s="40"/>
      <c r="AA32" s="40"/>
      <c r="AB32" s="40"/>
      <c r="AC32" s="40"/>
      <c r="AE32" s="40"/>
      <c r="AF32" s="40"/>
      <c r="AG32" s="40"/>
      <c r="AH32" s="40"/>
      <c r="AI32" s="40"/>
      <c r="AJ32" s="40"/>
      <c r="AK32" s="40"/>
      <c r="AL32" s="40"/>
      <c r="AM32" s="40"/>
      <c r="AN32" s="40"/>
      <c r="AO32" s="40"/>
      <c r="AP32" s="40"/>
      <c r="AQ32" s="40"/>
      <c r="AR32" s="40"/>
      <c r="AS32" s="40"/>
      <c r="AT32" s="40"/>
      <c r="AU32" s="40"/>
      <c r="AV32" s="40"/>
      <c r="AW32" s="40"/>
      <c r="AX32" s="40"/>
      <c r="AY32" s="41"/>
    </row>
    <row r="33" spans="1:52" ht="15" customHeight="1" x14ac:dyDescent="0.2">
      <c r="A33" s="238" t="s">
        <v>405</v>
      </c>
      <c r="B33" s="239">
        <v>26</v>
      </c>
      <c r="C33" s="239">
        <v>345</v>
      </c>
      <c r="D33" s="239">
        <v>326</v>
      </c>
      <c r="E33" s="239">
        <v>350</v>
      </c>
      <c r="F33" s="239">
        <v>356</v>
      </c>
      <c r="G33" s="239">
        <v>373</v>
      </c>
      <c r="H33" s="239">
        <v>357</v>
      </c>
      <c r="I33" s="239">
        <v>364</v>
      </c>
      <c r="J33" s="239">
        <v>373</v>
      </c>
      <c r="K33" s="239">
        <v>373</v>
      </c>
      <c r="L33" s="239">
        <v>355</v>
      </c>
      <c r="M33" s="239">
        <v>362</v>
      </c>
      <c r="N33" s="321">
        <v>366</v>
      </c>
      <c r="O33" s="239">
        <v>363</v>
      </c>
      <c r="P33" s="368"/>
      <c r="Q33" s="239" t="s">
        <v>452</v>
      </c>
      <c r="R33" s="343">
        <v>343</v>
      </c>
      <c r="S33" s="239">
        <v>315</v>
      </c>
      <c r="T33" s="239">
        <v>391</v>
      </c>
      <c r="U33" s="239">
        <v>363</v>
      </c>
      <c r="V33" s="239">
        <v>336</v>
      </c>
      <c r="W33" s="239">
        <v>343</v>
      </c>
      <c r="X33" s="239">
        <v>330</v>
      </c>
      <c r="Y33" s="239">
        <v>308</v>
      </c>
      <c r="Z33" s="239">
        <v>364</v>
      </c>
      <c r="AA33" s="239">
        <v>345</v>
      </c>
      <c r="AB33" s="239">
        <v>344</v>
      </c>
      <c r="AC33" s="239">
        <v>371</v>
      </c>
      <c r="AD33" s="368"/>
      <c r="AE33" s="239">
        <v>335</v>
      </c>
      <c r="AF33" s="239"/>
      <c r="AG33" s="239"/>
      <c r="AH33" s="239"/>
      <c r="AI33" s="239"/>
      <c r="AJ33" s="239"/>
      <c r="AK33" s="239"/>
      <c r="AL33" s="239"/>
      <c r="AM33" s="239"/>
      <c r="AN33" s="239"/>
      <c r="AO33" s="239"/>
      <c r="AP33" s="239"/>
      <c r="AQ33" s="239"/>
      <c r="AR33" s="239"/>
      <c r="AS33" s="239">
        <f t="shared" ref="AS33:AS40" si="15">SUM(C33:AR33)</f>
        <v>9151</v>
      </c>
      <c r="AT33" s="239">
        <f>B33*3</f>
        <v>78</v>
      </c>
      <c r="AU33" s="239">
        <v>117</v>
      </c>
      <c r="AV33" s="239">
        <f t="shared" ref="AV33:AV40" si="16">AS33-(AU33*AT33)</f>
        <v>25</v>
      </c>
      <c r="AW33" s="239" t="s">
        <v>43</v>
      </c>
      <c r="AX33" s="239">
        <f t="shared" ref="AX33:AX40" si="17">AT33</f>
        <v>78</v>
      </c>
      <c r="AY33" s="240">
        <f t="shared" ref="AY33:AY40" si="18">AS33/AT33</f>
        <v>117.32051282051282</v>
      </c>
      <c r="AZ33" s="177" t="s">
        <v>452</v>
      </c>
    </row>
    <row r="34" spans="1:52" ht="15" customHeight="1" x14ac:dyDescent="0.2">
      <c r="A34" s="238" t="s">
        <v>406</v>
      </c>
      <c r="B34" s="239">
        <v>25</v>
      </c>
      <c r="C34" s="239">
        <v>349</v>
      </c>
      <c r="D34" s="239">
        <v>324</v>
      </c>
      <c r="E34" s="239">
        <v>345</v>
      </c>
      <c r="F34" s="239">
        <v>365</v>
      </c>
      <c r="G34" s="239">
        <v>338</v>
      </c>
      <c r="H34" s="239">
        <v>367</v>
      </c>
      <c r="I34" s="239">
        <v>338</v>
      </c>
      <c r="J34" s="239">
        <v>391</v>
      </c>
      <c r="K34" s="239">
        <v>289</v>
      </c>
      <c r="L34" s="239">
        <v>332</v>
      </c>
      <c r="M34" s="239" t="s">
        <v>452</v>
      </c>
      <c r="N34" s="321">
        <v>301</v>
      </c>
      <c r="O34" s="239">
        <v>358</v>
      </c>
      <c r="P34" s="368"/>
      <c r="Q34" s="239">
        <v>332</v>
      </c>
      <c r="R34" s="343">
        <v>362</v>
      </c>
      <c r="S34" s="239">
        <v>355</v>
      </c>
      <c r="T34" s="239" t="s">
        <v>452</v>
      </c>
      <c r="U34" s="239">
        <v>345</v>
      </c>
      <c r="V34" s="239">
        <v>303</v>
      </c>
      <c r="W34" s="239">
        <v>343</v>
      </c>
      <c r="X34" s="239">
        <v>317</v>
      </c>
      <c r="Y34" s="239">
        <v>389</v>
      </c>
      <c r="Z34" s="239">
        <v>343</v>
      </c>
      <c r="AA34" s="239">
        <v>378</v>
      </c>
      <c r="AB34" s="239">
        <v>344</v>
      </c>
      <c r="AC34" s="239">
        <v>350</v>
      </c>
      <c r="AD34" s="368"/>
      <c r="AE34" s="239">
        <v>352</v>
      </c>
      <c r="AF34" s="239"/>
      <c r="AG34" s="239"/>
      <c r="AH34" s="239"/>
      <c r="AI34" s="239"/>
      <c r="AJ34" s="239"/>
      <c r="AK34" s="239"/>
      <c r="AL34" s="239"/>
      <c r="AM34" s="239"/>
      <c r="AN34" s="239"/>
      <c r="AO34" s="239"/>
      <c r="AP34" s="239"/>
      <c r="AQ34" s="239"/>
      <c r="AR34" s="239"/>
      <c r="AS34" s="239">
        <f t="shared" si="15"/>
        <v>8610</v>
      </c>
      <c r="AT34" s="239">
        <f>B34*3</f>
        <v>75</v>
      </c>
      <c r="AU34" s="239">
        <v>114</v>
      </c>
      <c r="AV34" s="239">
        <f t="shared" si="16"/>
        <v>60</v>
      </c>
      <c r="AW34" s="239" t="s">
        <v>43</v>
      </c>
      <c r="AX34" s="239">
        <f t="shared" si="17"/>
        <v>75</v>
      </c>
      <c r="AY34" s="240">
        <f t="shared" si="18"/>
        <v>114.8</v>
      </c>
      <c r="AZ34" s="177" t="s">
        <v>452</v>
      </c>
    </row>
    <row r="35" spans="1:52" ht="15" customHeight="1" x14ac:dyDescent="0.2">
      <c r="A35" s="238" t="s">
        <v>404</v>
      </c>
      <c r="B35" s="239">
        <v>27</v>
      </c>
      <c r="C35" s="239">
        <v>372</v>
      </c>
      <c r="D35" s="239">
        <v>304</v>
      </c>
      <c r="E35" s="239">
        <v>343</v>
      </c>
      <c r="F35" s="239">
        <v>345</v>
      </c>
      <c r="G35" s="239">
        <v>375</v>
      </c>
      <c r="H35" s="239">
        <v>344</v>
      </c>
      <c r="I35" s="239">
        <v>335</v>
      </c>
      <c r="J35" s="239">
        <v>370</v>
      </c>
      <c r="K35" s="239">
        <v>337</v>
      </c>
      <c r="L35" s="239">
        <v>311</v>
      </c>
      <c r="M35" s="239">
        <v>353</v>
      </c>
      <c r="N35" s="321">
        <v>370</v>
      </c>
      <c r="O35" s="239">
        <v>317</v>
      </c>
      <c r="P35" s="368"/>
      <c r="Q35" s="239">
        <v>388</v>
      </c>
      <c r="R35" s="343">
        <v>357</v>
      </c>
      <c r="S35" s="239">
        <v>330</v>
      </c>
      <c r="T35" s="239">
        <v>348</v>
      </c>
      <c r="U35" s="239">
        <v>318</v>
      </c>
      <c r="V35" s="239">
        <v>322</v>
      </c>
      <c r="W35" s="239">
        <v>332</v>
      </c>
      <c r="X35" s="239">
        <v>337</v>
      </c>
      <c r="Y35" s="239">
        <v>294</v>
      </c>
      <c r="Z35" s="239">
        <v>340</v>
      </c>
      <c r="AA35" s="239">
        <v>357</v>
      </c>
      <c r="AB35" s="239">
        <v>363</v>
      </c>
      <c r="AC35" s="239">
        <v>347</v>
      </c>
      <c r="AD35" s="368"/>
      <c r="AE35" s="239">
        <v>356</v>
      </c>
      <c r="AF35" s="239"/>
      <c r="AG35" s="239"/>
      <c r="AH35" s="239"/>
      <c r="AI35" s="239"/>
      <c r="AJ35" s="239"/>
      <c r="AK35" s="239"/>
      <c r="AL35" s="239"/>
      <c r="AM35" s="239"/>
      <c r="AN35" s="239"/>
      <c r="AO35" s="239"/>
      <c r="AP35" s="239"/>
      <c r="AQ35" s="239"/>
      <c r="AR35" s="239"/>
      <c r="AS35" s="239">
        <f t="shared" si="15"/>
        <v>9265</v>
      </c>
      <c r="AT35" s="239">
        <f>B35*3</f>
        <v>81</v>
      </c>
      <c r="AU35" s="239">
        <v>114</v>
      </c>
      <c r="AV35" s="239">
        <f t="shared" si="16"/>
        <v>31</v>
      </c>
      <c r="AW35" s="239" t="s">
        <v>43</v>
      </c>
      <c r="AX35" s="239">
        <f t="shared" si="17"/>
        <v>81</v>
      </c>
      <c r="AY35" s="240">
        <f t="shared" si="18"/>
        <v>114.38271604938272</v>
      </c>
      <c r="AZ35" s="177" t="s">
        <v>452</v>
      </c>
    </row>
    <row r="36" spans="1:52" ht="15" customHeight="1" x14ac:dyDescent="0.2">
      <c r="A36" s="238" t="s">
        <v>403</v>
      </c>
      <c r="B36" s="239">
        <v>19</v>
      </c>
      <c r="C36" s="239">
        <v>328</v>
      </c>
      <c r="D36" s="239">
        <v>332</v>
      </c>
      <c r="E36" s="239">
        <v>338</v>
      </c>
      <c r="F36" s="239">
        <v>327</v>
      </c>
      <c r="G36" s="239">
        <v>362</v>
      </c>
      <c r="H36" s="239">
        <v>331</v>
      </c>
      <c r="I36" s="239">
        <v>303</v>
      </c>
      <c r="J36" s="239">
        <v>369</v>
      </c>
      <c r="K36" s="239">
        <v>344</v>
      </c>
      <c r="L36" s="239">
        <v>421</v>
      </c>
      <c r="M36" s="239">
        <v>378</v>
      </c>
      <c r="N36" s="321">
        <v>327</v>
      </c>
      <c r="O36" s="239">
        <v>350</v>
      </c>
      <c r="P36" s="368"/>
      <c r="Q36" s="239">
        <v>365</v>
      </c>
      <c r="R36" s="343">
        <v>321</v>
      </c>
      <c r="S36" s="239">
        <v>344</v>
      </c>
      <c r="T36" s="239">
        <v>304</v>
      </c>
      <c r="U36" s="239">
        <v>197</v>
      </c>
      <c r="V36" s="239" t="s">
        <v>452</v>
      </c>
      <c r="W36" s="239" t="s">
        <v>452</v>
      </c>
      <c r="X36" s="239" t="s">
        <v>452</v>
      </c>
      <c r="Y36" s="239" t="s">
        <v>452</v>
      </c>
      <c r="Z36" s="239">
        <v>322</v>
      </c>
      <c r="AA36" s="239" t="s">
        <v>452</v>
      </c>
      <c r="AB36" s="239" t="s">
        <v>452</v>
      </c>
      <c r="AC36" s="239" t="s">
        <v>452</v>
      </c>
      <c r="AD36" s="368"/>
      <c r="AE36" s="239" t="s">
        <v>452</v>
      </c>
      <c r="AF36" s="239"/>
      <c r="AG36" s="239"/>
      <c r="AH36" s="239"/>
      <c r="AI36" s="239"/>
      <c r="AJ36" s="239"/>
      <c r="AK36" s="239"/>
      <c r="AL36" s="239"/>
      <c r="AM36" s="239"/>
      <c r="AN36" s="239"/>
      <c r="AO36" s="239"/>
      <c r="AP36" s="239"/>
      <c r="AQ36" s="239"/>
      <c r="AR36" s="239"/>
      <c r="AS36" s="239">
        <f t="shared" si="15"/>
        <v>6363</v>
      </c>
      <c r="AT36" s="239">
        <f>B36*3-1</f>
        <v>56</v>
      </c>
      <c r="AU36" s="239">
        <v>113</v>
      </c>
      <c r="AV36" s="239">
        <f t="shared" si="16"/>
        <v>35</v>
      </c>
      <c r="AW36" s="239" t="s">
        <v>43</v>
      </c>
      <c r="AX36" s="239">
        <f t="shared" si="17"/>
        <v>56</v>
      </c>
      <c r="AY36" s="240">
        <f t="shared" si="18"/>
        <v>113.625</v>
      </c>
      <c r="AZ36" s="177">
        <v>1</v>
      </c>
    </row>
    <row r="37" spans="1:52" ht="15" customHeight="1" x14ac:dyDescent="0.2">
      <c r="A37" s="238" t="s">
        <v>402</v>
      </c>
      <c r="B37" s="239">
        <v>27</v>
      </c>
      <c r="C37" s="239">
        <v>307</v>
      </c>
      <c r="D37" s="239">
        <v>300</v>
      </c>
      <c r="E37" s="239">
        <v>326</v>
      </c>
      <c r="F37" s="239">
        <v>339</v>
      </c>
      <c r="G37" s="239">
        <v>324</v>
      </c>
      <c r="H37" s="239">
        <v>316</v>
      </c>
      <c r="I37" s="239">
        <v>327</v>
      </c>
      <c r="J37" s="239">
        <v>360</v>
      </c>
      <c r="K37" s="239">
        <v>301</v>
      </c>
      <c r="L37" s="239">
        <v>371</v>
      </c>
      <c r="M37" s="239">
        <v>344</v>
      </c>
      <c r="N37" s="321">
        <v>320</v>
      </c>
      <c r="O37" s="239">
        <v>319</v>
      </c>
      <c r="P37" s="368"/>
      <c r="Q37" s="239">
        <v>341</v>
      </c>
      <c r="R37" s="343">
        <v>333</v>
      </c>
      <c r="S37" s="239">
        <v>297</v>
      </c>
      <c r="T37" s="239">
        <v>333</v>
      </c>
      <c r="U37" s="239">
        <v>343</v>
      </c>
      <c r="V37" s="239">
        <v>363</v>
      </c>
      <c r="W37" s="239">
        <v>330</v>
      </c>
      <c r="X37" s="239">
        <v>318</v>
      </c>
      <c r="Y37" s="239">
        <v>383</v>
      </c>
      <c r="Z37" s="239">
        <v>324</v>
      </c>
      <c r="AA37" s="239">
        <v>303</v>
      </c>
      <c r="AB37" s="239">
        <v>383</v>
      </c>
      <c r="AC37" s="239">
        <v>306</v>
      </c>
      <c r="AD37" s="368"/>
      <c r="AE37" s="239">
        <v>366</v>
      </c>
      <c r="AF37" s="239"/>
      <c r="AG37" s="239"/>
      <c r="AH37" s="239"/>
      <c r="AI37" s="239"/>
      <c r="AJ37" s="239"/>
      <c r="AK37" s="239"/>
      <c r="AL37" s="239"/>
      <c r="AM37" s="239"/>
      <c r="AN37" s="239"/>
      <c r="AO37" s="239"/>
      <c r="AP37" s="239"/>
      <c r="AQ37" s="239"/>
      <c r="AR37" s="239"/>
      <c r="AS37" s="239">
        <f t="shared" si="15"/>
        <v>8977</v>
      </c>
      <c r="AT37" s="239">
        <f>B37*3</f>
        <v>81</v>
      </c>
      <c r="AU37" s="239">
        <v>110</v>
      </c>
      <c r="AV37" s="239">
        <f t="shared" si="16"/>
        <v>67</v>
      </c>
      <c r="AW37" s="239" t="s">
        <v>43</v>
      </c>
      <c r="AX37" s="239">
        <f t="shared" si="17"/>
        <v>81</v>
      </c>
      <c r="AY37" s="240">
        <f t="shared" si="18"/>
        <v>110.82716049382717</v>
      </c>
      <c r="AZ37" s="177" t="s">
        <v>452</v>
      </c>
    </row>
    <row r="38" spans="1:52" s="291" customFormat="1" ht="15" customHeight="1" x14ac:dyDescent="0.2">
      <c r="A38" s="287" t="s">
        <v>566</v>
      </c>
      <c r="B38" s="288">
        <v>10</v>
      </c>
      <c r="C38" s="288" t="s">
        <v>452</v>
      </c>
      <c r="D38" s="288" t="s">
        <v>452</v>
      </c>
      <c r="E38" s="288" t="s">
        <v>452</v>
      </c>
      <c r="F38" s="288" t="s">
        <v>452</v>
      </c>
      <c r="G38" s="288" t="s">
        <v>452</v>
      </c>
      <c r="H38" s="288" t="s">
        <v>452</v>
      </c>
      <c r="I38" s="288" t="s">
        <v>452</v>
      </c>
      <c r="J38" s="288" t="s">
        <v>452</v>
      </c>
      <c r="K38" s="288" t="s">
        <v>452</v>
      </c>
      <c r="L38" s="288" t="s">
        <v>452</v>
      </c>
      <c r="M38" s="288">
        <v>373</v>
      </c>
      <c r="N38" s="322" t="s">
        <v>452</v>
      </c>
      <c r="O38" s="288" t="s">
        <v>452</v>
      </c>
      <c r="P38" s="361"/>
      <c r="Q38" s="288">
        <v>345</v>
      </c>
      <c r="R38" s="344" t="s">
        <v>452</v>
      </c>
      <c r="S38" s="288" t="s">
        <v>452</v>
      </c>
      <c r="T38" s="288" t="s">
        <v>452</v>
      </c>
      <c r="U38" s="288" t="s">
        <v>452</v>
      </c>
      <c r="V38" s="288">
        <v>352</v>
      </c>
      <c r="W38" s="288">
        <v>319</v>
      </c>
      <c r="X38" s="288">
        <v>398</v>
      </c>
      <c r="Y38" s="288">
        <v>383</v>
      </c>
      <c r="Z38" s="288" t="s">
        <v>452</v>
      </c>
      <c r="AA38" s="288">
        <v>348</v>
      </c>
      <c r="AB38" s="288">
        <v>379</v>
      </c>
      <c r="AC38" s="288">
        <v>387</v>
      </c>
      <c r="AD38" s="361"/>
      <c r="AE38" s="288">
        <v>343</v>
      </c>
      <c r="AF38" s="288"/>
      <c r="AG38" s="288"/>
      <c r="AH38" s="288"/>
      <c r="AI38" s="288"/>
      <c r="AJ38" s="288"/>
      <c r="AK38" s="288"/>
      <c r="AL38" s="288"/>
      <c r="AM38" s="288"/>
      <c r="AN38" s="288"/>
      <c r="AO38" s="288"/>
      <c r="AP38" s="288"/>
      <c r="AQ38" s="288"/>
      <c r="AR38" s="288"/>
      <c r="AS38" s="288">
        <f t="shared" si="15"/>
        <v>3627</v>
      </c>
      <c r="AT38" s="288">
        <f>B38*3</f>
        <v>30</v>
      </c>
      <c r="AU38" s="288">
        <v>120</v>
      </c>
      <c r="AV38" s="288">
        <f t="shared" si="16"/>
        <v>27</v>
      </c>
      <c r="AW38" s="288" t="s">
        <v>43</v>
      </c>
      <c r="AX38" s="288">
        <f t="shared" si="17"/>
        <v>30</v>
      </c>
      <c r="AY38" s="289">
        <f t="shared" si="18"/>
        <v>120.9</v>
      </c>
      <c r="AZ38" s="290" t="s">
        <v>452</v>
      </c>
    </row>
    <row r="39" spans="1:52" s="291" customFormat="1" ht="15" customHeight="1" x14ac:dyDescent="0.2">
      <c r="A39" s="287" t="s">
        <v>621</v>
      </c>
      <c r="B39" s="288">
        <v>1</v>
      </c>
      <c r="C39" s="288" t="s">
        <v>452</v>
      </c>
      <c r="D39" s="288" t="s">
        <v>452</v>
      </c>
      <c r="E39" s="288" t="s">
        <v>452</v>
      </c>
      <c r="F39" s="288" t="s">
        <v>452</v>
      </c>
      <c r="G39" s="288" t="s">
        <v>452</v>
      </c>
      <c r="H39" s="288" t="s">
        <v>452</v>
      </c>
      <c r="I39" s="288" t="s">
        <v>452</v>
      </c>
      <c r="J39" s="288" t="s">
        <v>452</v>
      </c>
      <c r="K39" s="288" t="s">
        <v>452</v>
      </c>
      <c r="L39" s="288" t="s">
        <v>452</v>
      </c>
      <c r="M39" s="288" t="s">
        <v>452</v>
      </c>
      <c r="N39" s="322" t="s">
        <v>452</v>
      </c>
      <c r="O39" s="288" t="s">
        <v>452</v>
      </c>
      <c r="P39" s="361"/>
      <c r="Q39" s="288" t="s">
        <v>452</v>
      </c>
      <c r="R39" s="344" t="s">
        <v>452</v>
      </c>
      <c r="S39" s="288" t="s">
        <v>452</v>
      </c>
      <c r="T39" s="288">
        <v>340</v>
      </c>
      <c r="U39" s="288" t="s">
        <v>452</v>
      </c>
      <c r="V39" s="288" t="s">
        <v>452</v>
      </c>
      <c r="W39" s="288" t="s">
        <v>452</v>
      </c>
      <c r="X39" s="288" t="s">
        <v>452</v>
      </c>
      <c r="Y39" s="288" t="s">
        <v>452</v>
      </c>
      <c r="Z39" s="288" t="s">
        <v>452</v>
      </c>
      <c r="AA39" s="288" t="s">
        <v>452</v>
      </c>
      <c r="AB39" s="288" t="s">
        <v>452</v>
      </c>
      <c r="AC39" s="288" t="s">
        <v>452</v>
      </c>
      <c r="AD39" s="361"/>
      <c r="AE39" s="288" t="s">
        <v>452</v>
      </c>
      <c r="AF39" s="288"/>
      <c r="AG39" s="288"/>
      <c r="AH39" s="288"/>
      <c r="AI39" s="288"/>
      <c r="AJ39" s="288"/>
      <c r="AK39" s="288"/>
      <c r="AL39" s="288"/>
      <c r="AM39" s="288"/>
      <c r="AN39" s="288"/>
      <c r="AO39" s="288"/>
      <c r="AP39" s="288"/>
      <c r="AQ39" s="288"/>
      <c r="AR39" s="288"/>
      <c r="AS39" s="288">
        <f t="shared" si="15"/>
        <v>340</v>
      </c>
      <c r="AT39" s="288">
        <f>B39*3</f>
        <v>3</v>
      </c>
      <c r="AU39" s="288">
        <v>113</v>
      </c>
      <c r="AV39" s="288">
        <f t="shared" si="16"/>
        <v>1</v>
      </c>
      <c r="AW39" s="288" t="s">
        <v>43</v>
      </c>
      <c r="AX39" s="288">
        <f t="shared" si="17"/>
        <v>3</v>
      </c>
      <c r="AY39" s="289">
        <f t="shared" si="18"/>
        <v>113.33333333333333</v>
      </c>
      <c r="AZ39" s="290"/>
    </row>
    <row r="40" spans="1:52" s="291" customFormat="1" ht="15" customHeight="1" x14ac:dyDescent="0.2">
      <c r="A40" s="287" t="s">
        <v>640</v>
      </c>
      <c r="B40" s="288">
        <v>1</v>
      </c>
      <c r="C40" s="288" t="s">
        <v>452</v>
      </c>
      <c r="D40" s="288" t="s">
        <v>452</v>
      </c>
      <c r="E40" s="288" t="s">
        <v>452</v>
      </c>
      <c r="F40" s="288" t="s">
        <v>452</v>
      </c>
      <c r="G40" s="288" t="s">
        <v>452</v>
      </c>
      <c r="H40" s="288" t="s">
        <v>452</v>
      </c>
      <c r="I40" s="288" t="s">
        <v>452</v>
      </c>
      <c r="J40" s="288" t="s">
        <v>452</v>
      </c>
      <c r="K40" s="288" t="s">
        <v>452</v>
      </c>
      <c r="L40" s="288" t="s">
        <v>452</v>
      </c>
      <c r="M40" s="288" t="s">
        <v>452</v>
      </c>
      <c r="N40" s="322" t="s">
        <v>452</v>
      </c>
      <c r="O40" s="288" t="s">
        <v>452</v>
      </c>
      <c r="P40" s="361"/>
      <c r="Q40" s="288" t="s">
        <v>452</v>
      </c>
      <c r="R40" s="344" t="s">
        <v>452</v>
      </c>
      <c r="S40" s="288" t="s">
        <v>452</v>
      </c>
      <c r="T40" s="288" t="s">
        <v>452</v>
      </c>
      <c r="U40" s="288">
        <v>83</v>
      </c>
      <c r="V40" s="288" t="s">
        <v>452</v>
      </c>
      <c r="W40" s="288" t="s">
        <v>452</v>
      </c>
      <c r="X40" s="288" t="s">
        <v>452</v>
      </c>
      <c r="Y40" s="288" t="s">
        <v>452</v>
      </c>
      <c r="Z40" s="288" t="s">
        <v>452</v>
      </c>
      <c r="AA40" s="288" t="s">
        <v>452</v>
      </c>
      <c r="AB40" s="288" t="s">
        <v>452</v>
      </c>
      <c r="AC40" s="288" t="s">
        <v>452</v>
      </c>
      <c r="AD40" s="361"/>
      <c r="AE40" s="288" t="s">
        <v>452</v>
      </c>
      <c r="AF40" s="288"/>
      <c r="AG40" s="288"/>
      <c r="AH40" s="288"/>
      <c r="AI40" s="288"/>
      <c r="AJ40" s="288"/>
      <c r="AK40" s="288"/>
      <c r="AL40" s="288"/>
      <c r="AM40" s="288"/>
      <c r="AN40" s="288"/>
      <c r="AO40" s="288"/>
      <c r="AP40" s="288"/>
      <c r="AQ40" s="288"/>
      <c r="AR40" s="288"/>
      <c r="AS40" s="288">
        <f t="shared" si="15"/>
        <v>83</v>
      </c>
      <c r="AT40" s="288">
        <f>B40*3-2</f>
        <v>1</v>
      </c>
      <c r="AU40" s="288">
        <v>83</v>
      </c>
      <c r="AV40" s="288">
        <f t="shared" si="16"/>
        <v>0</v>
      </c>
      <c r="AW40" s="288" t="s">
        <v>43</v>
      </c>
      <c r="AX40" s="288">
        <f t="shared" si="17"/>
        <v>1</v>
      </c>
      <c r="AY40" s="289">
        <f t="shared" si="18"/>
        <v>83</v>
      </c>
      <c r="AZ40" s="290" t="s">
        <v>452</v>
      </c>
    </row>
    <row r="41" spans="1:52" ht="15" customHeight="1" x14ac:dyDescent="0.2">
      <c r="A41" s="165"/>
      <c r="B41" s="40"/>
      <c r="C41" s="40"/>
      <c r="D41" s="40"/>
      <c r="E41" s="40"/>
      <c r="F41" s="40"/>
      <c r="G41" s="40"/>
      <c r="H41" s="40"/>
      <c r="I41" s="40"/>
      <c r="J41" s="40"/>
      <c r="K41" s="40"/>
      <c r="L41" s="40"/>
      <c r="M41" s="40"/>
      <c r="N41" s="40"/>
      <c r="O41" s="40"/>
      <c r="Q41" s="40"/>
      <c r="R41" s="40"/>
      <c r="S41" s="40"/>
      <c r="T41" s="40"/>
      <c r="U41" s="40"/>
      <c r="V41" s="40"/>
      <c r="W41" s="40"/>
      <c r="X41" s="40"/>
      <c r="Y41" s="40"/>
      <c r="Z41" s="40"/>
      <c r="AA41" s="40"/>
      <c r="AB41" s="40"/>
      <c r="AC41" s="40"/>
      <c r="AE41" s="40"/>
      <c r="AF41" s="40"/>
      <c r="AG41" s="40"/>
      <c r="AH41" s="40"/>
      <c r="AI41" s="40"/>
      <c r="AJ41" s="40"/>
      <c r="AK41" s="40"/>
      <c r="AL41" s="40"/>
      <c r="AM41" s="40"/>
      <c r="AN41" s="40"/>
      <c r="AO41" s="40"/>
      <c r="AP41" s="40"/>
      <c r="AQ41" s="40"/>
      <c r="AR41" s="40"/>
      <c r="AS41" s="40"/>
      <c r="AT41" s="40"/>
      <c r="AU41" s="40"/>
      <c r="AV41" s="40"/>
      <c r="AW41" s="40"/>
      <c r="AX41" s="40"/>
      <c r="AY41" s="41"/>
      <c r="AZ41" s="185">
        <f>SUM(AZ33:AZ40)</f>
        <v>1</v>
      </c>
    </row>
    <row r="42" spans="1:52" ht="15" customHeight="1" x14ac:dyDescent="0.2">
      <c r="A42" s="165" t="s">
        <v>199</v>
      </c>
    </row>
    <row r="43" spans="1:52" ht="15" customHeight="1" x14ac:dyDescent="0.2">
      <c r="A43" s="217" t="s">
        <v>441</v>
      </c>
      <c r="B43" s="218">
        <v>25</v>
      </c>
      <c r="C43" s="218">
        <v>411</v>
      </c>
      <c r="D43" s="218">
        <v>357</v>
      </c>
      <c r="E43" s="218">
        <v>372</v>
      </c>
      <c r="F43" s="218">
        <v>381</v>
      </c>
      <c r="G43" s="218">
        <v>411</v>
      </c>
      <c r="H43" s="218">
        <v>421</v>
      </c>
      <c r="I43" s="218">
        <v>354</v>
      </c>
      <c r="J43" s="218">
        <v>397</v>
      </c>
      <c r="K43" s="218">
        <v>371</v>
      </c>
      <c r="L43" s="218">
        <v>376</v>
      </c>
      <c r="M43" s="218">
        <v>427</v>
      </c>
      <c r="N43" s="323">
        <v>423</v>
      </c>
      <c r="O43" s="218">
        <v>367</v>
      </c>
      <c r="P43" s="368"/>
      <c r="Q43" s="218">
        <v>345</v>
      </c>
      <c r="R43" s="345">
        <v>390</v>
      </c>
      <c r="S43" s="218">
        <v>340</v>
      </c>
      <c r="T43" s="218" t="s">
        <v>452</v>
      </c>
      <c r="U43" s="218">
        <v>359</v>
      </c>
      <c r="V43" s="218">
        <v>368</v>
      </c>
      <c r="W43" s="218" t="s">
        <v>452</v>
      </c>
      <c r="X43" s="218">
        <v>392</v>
      </c>
      <c r="Y43" s="218">
        <v>378</v>
      </c>
      <c r="Z43" s="218">
        <v>402</v>
      </c>
      <c r="AA43" s="218">
        <v>386</v>
      </c>
      <c r="AB43" s="218">
        <v>389</v>
      </c>
      <c r="AC43" s="218">
        <v>414</v>
      </c>
      <c r="AD43" s="368"/>
      <c r="AE43" s="218">
        <v>354</v>
      </c>
      <c r="AF43" s="218"/>
      <c r="AG43" s="218"/>
      <c r="AH43" s="218"/>
      <c r="AI43" s="218"/>
      <c r="AJ43" s="218"/>
      <c r="AK43" s="218"/>
      <c r="AL43" s="218"/>
      <c r="AM43" s="218"/>
      <c r="AN43" s="218"/>
      <c r="AO43" s="218"/>
      <c r="AP43" s="218"/>
      <c r="AQ43" s="218"/>
      <c r="AR43" s="218"/>
      <c r="AS43" s="218">
        <f t="shared" ref="AS43:AS49" si="19">SUM(C43:AR43)</f>
        <v>9585</v>
      </c>
      <c r="AT43" s="218">
        <f t="shared" ref="AT43:AT49" si="20">B43*3</f>
        <v>75</v>
      </c>
      <c r="AU43" s="218">
        <v>127</v>
      </c>
      <c r="AV43" s="218">
        <f t="shared" ref="AV43:AV49" si="21">AS43-(AU43*AT43)</f>
        <v>60</v>
      </c>
      <c r="AW43" s="218" t="s">
        <v>43</v>
      </c>
      <c r="AX43" s="218">
        <f t="shared" ref="AX43:AX49" si="22">AT43</f>
        <v>75</v>
      </c>
      <c r="AY43" s="219">
        <f t="shared" ref="AY43:AY49" si="23">AS43/AT43</f>
        <v>127.8</v>
      </c>
      <c r="AZ43" s="177">
        <v>7</v>
      </c>
    </row>
    <row r="44" spans="1:52" ht="15" customHeight="1" x14ac:dyDescent="0.2">
      <c r="A44" s="217" t="s">
        <v>442</v>
      </c>
      <c r="B44" s="218">
        <v>27</v>
      </c>
      <c r="C44" s="218">
        <v>349</v>
      </c>
      <c r="D44" s="218">
        <v>382</v>
      </c>
      <c r="E44" s="218">
        <v>395</v>
      </c>
      <c r="F44" s="218">
        <v>370</v>
      </c>
      <c r="G44" s="218">
        <v>399</v>
      </c>
      <c r="H44" s="218">
        <v>385</v>
      </c>
      <c r="I44" s="218">
        <v>391</v>
      </c>
      <c r="J44" s="218">
        <v>400</v>
      </c>
      <c r="K44" s="218">
        <v>372</v>
      </c>
      <c r="L44" s="218">
        <v>367</v>
      </c>
      <c r="M44" s="218">
        <v>390</v>
      </c>
      <c r="N44" s="323">
        <v>337</v>
      </c>
      <c r="O44" s="218">
        <v>396</v>
      </c>
      <c r="P44" s="368"/>
      <c r="Q44" s="218">
        <v>364</v>
      </c>
      <c r="R44" s="345">
        <v>411</v>
      </c>
      <c r="S44" s="218">
        <v>377</v>
      </c>
      <c r="T44" s="218">
        <v>332</v>
      </c>
      <c r="U44" s="218">
        <v>409</v>
      </c>
      <c r="V44" s="218">
        <v>438</v>
      </c>
      <c r="W44" s="218">
        <v>412</v>
      </c>
      <c r="X44" s="218">
        <v>368</v>
      </c>
      <c r="Y44" s="218">
        <v>398</v>
      </c>
      <c r="Z44" s="218">
        <v>358</v>
      </c>
      <c r="AA44" s="218">
        <v>360</v>
      </c>
      <c r="AB44" s="218">
        <v>359</v>
      </c>
      <c r="AC44" s="218">
        <v>372</v>
      </c>
      <c r="AD44" s="368"/>
      <c r="AE44" s="218">
        <v>420</v>
      </c>
      <c r="AF44" s="218"/>
      <c r="AG44" s="218"/>
      <c r="AH44" s="218"/>
      <c r="AI44" s="218"/>
      <c r="AJ44" s="218"/>
      <c r="AK44" s="218"/>
      <c r="AL44" s="218"/>
      <c r="AM44" s="218"/>
      <c r="AN44" s="218"/>
      <c r="AO44" s="218"/>
      <c r="AP44" s="218"/>
      <c r="AQ44" s="218"/>
      <c r="AR44" s="218"/>
      <c r="AS44" s="218">
        <f t="shared" si="19"/>
        <v>10311</v>
      </c>
      <c r="AT44" s="218">
        <f t="shared" si="20"/>
        <v>81</v>
      </c>
      <c r="AU44" s="218">
        <v>127</v>
      </c>
      <c r="AV44" s="218">
        <f t="shared" si="21"/>
        <v>24</v>
      </c>
      <c r="AW44" s="218" t="s">
        <v>43</v>
      </c>
      <c r="AX44" s="218">
        <f t="shared" si="22"/>
        <v>81</v>
      </c>
      <c r="AY44" s="219">
        <f t="shared" si="23"/>
        <v>127.29629629629629</v>
      </c>
      <c r="AZ44" s="177">
        <v>6</v>
      </c>
    </row>
    <row r="45" spans="1:52" ht="15" customHeight="1" x14ac:dyDescent="0.2">
      <c r="A45" s="217" t="s">
        <v>438</v>
      </c>
      <c r="B45" s="218">
        <v>24</v>
      </c>
      <c r="C45" s="218">
        <v>357</v>
      </c>
      <c r="D45" s="218">
        <v>349</v>
      </c>
      <c r="E45" s="218">
        <v>438</v>
      </c>
      <c r="F45" s="218">
        <v>367</v>
      </c>
      <c r="G45" s="218">
        <v>418</v>
      </c>
      <c r="H45" s="218">
        <v>340</v>
      </c>
      <c r="I45" s="218">
        <v>367</v>
      </c>
      <c r="J45" s="218">
        <v>357</v>
      </c>
      <c r="K45" s="218">
        <v>351</v>
      </c>
      <c r="L45" s="218" t="s">
        <v>452</v>
      </c>
      <c r="M45" s="218">
        <v>400</v>
      </c>
      <c r="N45" s="323">
        <v>352</v>
      </c>
      <c r="O45" s="218">
        <v>381</v>
      </c>
      <c r="P45" s="368"/>
      <c r="Q45" s="218" t="s">
        <v>452</v>
      </c>
      <c r="R45" s="345">
        <v>379</v>
      </c>
      <c r="S45" s="218">
        <v>355</v>
      </c>
      <c r="T45" s="218">
        <v>385</v>
      </c>
      <c r="U45" s="218">
        <v>367</v>
      </c>
      <c r="V45" s="218">
        <v>439</v>
      </c>
      <c r="W45" s="218">
        <v>337</v>
      </c>
      <c r="X45" s="218">
        <v>359</v>
      </c>
      <c r="Y45" s="218">
        <v>326</v>
      </c>
      <c r="Z45" s="218" t="s">
        <v>452</v>
      </c>
      <c r="AA45" s="218">
        <v>333</v>
      </c>
      <c r="AB45" s="218">
        <v>329</v>
      </c>
      <c r="AC45" s="218">
        <v>400</v>
      </c>
      <c r="AD45" s="368"/>
      <c r="AE45" s="218">
        <v>379</v>
      </c>
      <c r="AF45" s="218"/>
      <c r="AG45" s="218"/>
      <c r="AH45" s="218"/>
      <c r="AI45" s="218"/>
      <c r="AJ45" s="218"/>
      <c r="AK45" s="218"/>
      <c r="AL45" s="218"/>
      <c r="AM45" s="218"/>
      <c r="AN45" s="218"/>
      <c r="AO45" s="218"/>
      <c r="AP45" s="218"/>
      <c r="AQ45" s="218"/>
      <c r="AR45" s="218"/>
      <c r="AS45" s="218">
        <f t="shared" si="19"/>
        <v>8865</v>
      </c>
      <c r="AT45" s="218">
        <f t="shared" si="20"/>
        <v>72</v>
      </c>
      <c r="AU45" s="218">
        <v>123</v>
      </c>
      <c r="AV45" s="218">
        <f t="shared" si="21"/>
        <v>9</v>
      </c>
      <c r="AW45" s="218" t="s">
        <v>43</v>
      </c>
      <c r="AX45" s="218">
        <f t="shared" si="22"/>
        <v>72</v>
      </c>
      <c r="AY45" s="219">
        <f t="shared" si="23"/>
        <v>123.125</v>
      </c>
      <c r="AZ45" s="177">
        <v>5</v>
      </c>
    </row>
    <row r="46" spans="1:52" ht="15" customHeight="1" x14ac:dyDescent="0.2">
      <c r="A46" s="217" t="s">
        <v>439</v>
      </c>
      <c r="B46" s="218">
        <v>27</v>
      </c>
      <c r="C46" s="218">
        <v>366</v>
      </c>
      <c r="D46" s="218">
        <v>326</v>
      </c>
      <c r="E46" s="218">
        <v>322</v>
      </c>
      <c r="F46" s="218">
        <v>295</v>
      </c>
      <c r="G46" s="218">
        <v>367</v>
      </c>
      <c r="H46" s="218">
        <v>337</v>
      </c>
      <c r="I46" s="218">
        <v>357</v>
      </c>
      <c r="J46" s="218">
        <v>342</v>
      </c>
      <c r="K46" s="218">
        <v>356</v>
      </c>
      <c r="L46" s="218">
        <v>347</v>
      </c>
      <c r="M46" s="218">
        <v>380</v>
      </c>
      <c r="N46" s="323">
        <v>316</v>
      </c>
      <c r="O46" s="218">
        <v>355</v>
      </c>
      <c r="P46" s="368"/>
      <c r="Q46" s="218">
        <v>346</v>
      </c>
      <c r="R46" s="345">
        <v>395</v>
      </c>
      <c r="S46" s="218">
        <v>328</v>
      </c>
      <c r="T46" s="218">
        <v>358</v>
      </c>
      <c r="U46" s="218">
        <v>370</v>
      </c>
      <c r="V46" s="218">
        <v>407</v>
      </c>
      <c r="W46" s="218">
        <v>365</v>
      </c>
      <c r="X46" s="218">
        <v>358</v>
      </c>
      <c r="Y46" s="218">
        <v>338</v>
      </c>
      <c r="Z46" s="218">
        <v>305</v>
      </c>
      <c r="AA46" s="218">
        <v>383</v>
      </c>
      <c r="AB46" s="218">
        <v>371</v>
      </c>
      <c r="AC46" s="218">
        <v>372</v>
      </c>
      <c r="AD46" s="368"/>
      <c r="AE46" s="218">
        <v>355</v>
      </c>
      <c r="AF46" s="218"/>
      <c r="AG46" s="218"/>
      <c r="AH46" s="218"/>
      <c r="AI46" s="218"/>
      <c r="AJ46" s="218"/>
      <c r="AK46" s="218"/>
      <c r="AL46" s="218"/>
      <c r="AM46" s="218"/>
      <c r="AN46" s="218"/>
      <c r="AO46" s="218"/>
      <c r="AP46" s="218"/>
      <c r="AQ46" s="218"/>
      <c r="AR46" s="218"/>
      <c r="AS46" s="218">
        <f t="shared" si="19"/>
        <v>9517</v>
      </c>
      <c r="AT46" s="218">
        <f t="shared" si="20"/>
        <v>81</v>
      </c>
      <c r="AU46" s="218">
        <v>117</v>
      </c>
      <c r="AV46" s="218">
        <f t="shared" si="21"/>
        <v>40</v>
      </c>
      <c r="AW46" s="218" t="s">
        <v>43</v>
      </c>
      <c r="AX46" s="218">
        <f t="shared" si="22"/>
        <v>81</v>
      </c>
      <c r="AY46" s="219">
        <f t="shared" si="23"/>
        <v>117.49382716049382</v>
      </c>
      <c r="AZ46" s="177">
        <v>1</v>
      </c>
    </row>
    <row r="47" spans="1:52" ht="15" customHeight="1" x14ac:dyDescent="0.2">
      <c r="A47" s="217" t="s">
        <v>440</v>
      </c>
      <c r="B47" s="218">
        <v>27</v>
      </c>
      <c r="C47" s="218">
        <v>353</v>
      </c>
      <c r="D47" s="218">
        <v>363</v>
      </c>
      <c r="E47" s="218">
        <v>355</v>
      </c>
      <c r="F47" s="218">
        <v>339</v>
      </c>
      <c r="G47" s="218">
        <v>381</v>
      </c>
      <c r="H47" s="218">
        <v>318</v>
      </c>
      <c r="I47" s="218">
        <v>337</v>
      </c>
      <c r="J47" s="218">
        <v>349</v>
      </c>
      <c r="K47" s="218">
        <v>335</v>
      </c>
      <c r="L47" s="218">
        <v>377</v>
      </c>
      <c r="M47" s="218">
        <v>362</v>
      </c>
      <c r="N47" s="323">
        <v>369</v>
      </c>
      <c r="O47" s="218">
        <v>332</v>
      </c>
      <c r="P47" s="368"/>
      <c r="Q47" s="218">
        <v>352</v>
      </c>
      <c r="R47" s="345">
        <v>362</v>
      </c>
      <c r="S47" s="218">
        <v>334</v>
      </c>
      <c r="T47" s="218">
        <v>341</v>
      </c>
      <c r="U47" s="218">
        <v>348</v>
      </c>
      <c r="V47" s="218">
        <v>358</v>
      </c>
      <c r="W47" s="218">
        <v>316</v>
      </c>
      <c r="X47" s="218">
        <v>351</v>
      </c>
      <c r="Y47" s="218">
        <v>348</v>
      </c>
      <c r="Z47" s="218">
        <v>328</v>
      </c>
      <c r="AA47" s="218">
        <v>362</v>
      </c>
      <c r="AB47" s="218">
        <v>361</v>
      </c>
      <c r="AC47" s="218">
        <v>395</v>
      </c>
      <c r="AD47" s="368"/>
      <c r="AE47" s="218">
        <v>366</v>
      </c>
      <c r="AF47" s="218"/>
      <c r="AG47" s="218"/>
      <c r="AH47" s="218"/>
      <c r="AI47" s="218"/>
      <c r="AJ47" s="218"/>
      <c r="AK47" s="218"/>
      <c r="AL47" s="218"/>
      <c r="AM47" s="218"/>
      <c r="AN47" s="218"/>
      <c r="AO47" s="218"/>
      <c r="AP47" s="218"/>
      <c r="AQ47" s="218"/>
      <c r="AR47" s="218"/>
      <c r="AS47" s="218">
        <f t="shared" si="19"/>
        <v>9492</v>
      </c>
      <c r="AT47" s="218">
        <f t="shared" si="20"/>
        <v>81</v>
      </c>
      <c r="AU47" s="218">
        <v>117</v>
      </c>
      <c r="AV47" s="218">
        <f t="shared" si="21"/>
        <v>15</v>
      </c>
      <c r="AW47" s="218" t="s">
        <v>43</v>
      </c>
      <c r="AX47" s="218">
        <f t="shared" si="22"/>
        <v>81</v>
      </c>
      <c r="AY47" s="219">
        <f t="shared" si="23"/>
        <v>117.18518518518519</v>
      </c>
      <c r="AZ47" s="177" t="s">
        <v>452</v>
      </c>
    </row>
    <row r="48" spans="1:52" s="283" customFormat="1" ht="15" customHeight="1" x14ac:dyDescent="0.2">
      <c r="A48" s="284" t="s">
        <v>560</v>
      </c>
      <c r="B48" s="285">
        <v>4</v>
      </c>
      <c r="C48" s="285" t="s">
        <v>452</v>
      </c>
      <c r="D48" s="285" t="s">
        <v>452</v>
      </c>
      <c r="E48" s="285" t="s">
        <v>452</v>
      </c>
      <c r="F48" s="285" t="s">
        <v>452</v>
      </c>
      <c r="G48" s="285" t="s">
        <v>452</v>
      </c>
      <c r="H48" s="285" t="s">
        <v>452</v>
      </c>
      <c r="I48" s="285" t="s">
        <v>452</v>
      </c>
      <c r="J48" s="285" t="s">
        <v>452</v>
      </c>
      <c r="K48" s="285" t="s">
        <v>452</v>
      </c>
      <c r="L48" s="285">
        <v>392</v>
      </c>
      <c r="M48" s="285" t="s">
        <v>452</v>
      </c>
      <c r="N48" s="324" t="s">
        <v>452</v>
      </c>
      <c r="O48" s="285" t="s">
        <v>452</v>
      </c>
      <c r="P48" s="362"/>
      <c r="Q48" s="285" t="s">
        <v>452</v>
      </c>
      <c r="R48" s="346" t="s">
        <v>452</v>
      </c>
      <c r="S48" s="285" t="s">
        <v>452</v>
      </c>
      <c r="T48" s="285">
        <v>326</v>
      </c>
      <c r="U48" s="285" t="s">
        <v>452</v>
      </c>
      <c r="V48" s="285" t="s">
        <v>452</v>
      </c>
      <c r="W48" s="285">
        <v>322</v>
      </c>
      <c r="X48" s="285" t="s">
        <v>452</v>
      </c>
      <c r="Y48" s="285" t="s">
        <v>452</v>
      </c>
      <c r="Z48" s="285">
        <v>344</v>
      </c>
      <c r="AA48" s="285" t="s">
        <v>452</v>
      </c>
      <c r="AB48" s="285" t="s">
        <v>452</v>
      </c>
      <c r="AC48" s="285" t="s">
        <v>452</v>
      </c>
      <c r="AD48" s="362"/>
      <c r="AE48" s="285" t="s">
        <v>452</v>
      </c>
      <c r="AF48" s="285"/>
      <c r="AG48" s="285"/>
      <c r="AH48" s="285"/>
      <c r="AI48" s="285"/>
      <c r="AJ48" s="285"/>
      <c r="AK48" s="285"/>
      <c r="AL48" s="285"/>
      <c r="AM48" s="285"/>
      <c r="AN48" s="285"/>
      <c r="AO48" s="285"/>
      <c r="AP48" s="285"/>
      <c r="AQ48" s="285"/>
      <c r="AR48" s="285"/>
      <c r="AS48" s="285">
        <f t="shared" si="19"/>
        <v>1384</v>
      </c>
      <c r="AT48" s="285">
        <f t="shared" si="20"/>
        <v>12</v>
      </c>
      <c r="AU48" s="285">
        <v>115</v>
      </c>
      <c r="AV48" s="285">
        <f t="shared" si="21"/>
        <v>4</v>
      </c>
      <c r="AW48" s="285" t="s">
        <v>43</v>
      </c>
      <c r="AX48" s="285">
        <f t="shared" si="22"/>
        <v>12</v>
      </c>
      <c r="AY48" s="286">
        <f t="shared" si="23"/>
        <v>115.33333333333333</v>
      </c>
      <c r="AZ48" s="177" t="s">
        <v>452</v>
      </c>
    </row>
    <row r="49" spans="1:52" s="283" customFormat="1" ht="15" customHeight="1" x14ac:dyDescent="0.2">
      <c r="A49" s="284" t="s">
        <v>595</v>
      </c>
      <c r="B49" s="285">
        <v>1</v>
      </c>
      <c r="C49" s="285" t="s">
        <v>452</v>
      </c>
      <c r="D49" s="285" t="s">
        <v>452</v>
      </c>
      <c r="E49" s="285" t="s">
        <v>452</v>
      </c>
      <c r="F49" s="285" t="s">
        <v>452</v>
      </c>
      <c r="G49" s="285" t="s">
        <v>452</v>
      </c>
      <c r="H49" s="285" t="s">
        <v>452</v>
      </c>
      <c r="I49" s="285" t="s">
        <v>452</v>
      </c>
      <c r="J49" s="285" t="s">
        <v>452</v>
      </c>
      <c r="K49" s="285" t="s">
        <v>452</v>
      </c>
      <c r="L49" s="285" t="s">
        <v>452</v>
      </c>
      <c r="M49" s="285" t="s">
        <v>452</v>
      </c>
      <c r="N49" s="324" t="s">
        <v>452</v>
      </c>
      <c r="O49" s="285" t="s">
        <v>452</v>
      </c>
      <c r="P49" s="362"/>
      <c r="Q49" s="285">
        <v>332</v>
      </c>
      <c r="R49" s="346" t="s">
        <v>452</v>
      </c>
      <c r="S49" s="285" t="s">
        <v>452</v>
      </c>
      <c r="T49" s="285" t="s">
        <v>452</v>
      </c>
      <c r="U49" s="285" t="s">
        <v>452</v>
      </c>
      <c r="V49" s="285" t="s">
        <v>452</v>
      </c>
      <c r="W49" s="285" t="s">
        <v>452</v>
      </c>
      <c r="X49" s="285" t="s">
        <v>452</v>
      </c>
      <c r="Y49" s="285" t="s">
        <v>452</v>
      </c>
      <c r="Z49" s="285" t="s">
        <v>452</v>
      </c>
      <c r="AA49" s="285" t="s">
        <v>452</v>
      </c>
      <c r="AB49" s="285" t="s">
        <v>452</v>
      </c>
      <c r="AC49" s="285" t="s">
        <v>452</v>
      </c>
      <c r="AD49" s="362"/>
      <c r="AE49" s="285" t="s">
        <v>452</v>
      </c>
      <c r="AF49" s="285"/>
      <c r="AG49" s="285"/>
      <c r="AH49" s="285"/>
      <c r="AI49" s="285"/>
      <c r="AJ49" s="285"/>
      <c r="AK49" s="285"/>
      <c r="AL49" s="285"/>
      <c r="AM49" s="285"/>
      <c r="AN49" s="285"/>
      <c r="AO49" s="285"/>
      <c r="AP49" s="285"/>
      <c r="AQ49" s="285"/>
      <c r="AR49" s="285"/>
      <c r="AS49" s="285">
        <f t="shared" si="19"/>
        <v>332</v>
      </c>
      <c r="AT49" s="285">
        <f t="shared" si="20"/>
        <v>3</v>
      </c>
      <c r="AU49" s="285">
        <v>110</v>
      </c>
      <c r="AV49" s="285">
        <f t="shared" si="21"/>
        <v>2</v>
      </c>
      <c r="AW49" s="285" t="s">
        <v>43</v>
      </c>
      <c r="AX49" s="285">
        <f t="shared" si="22"/>
        <v>3</v>
      </c>
      <c r="AY49" s="286">
        <f t="shared" si="23"/>
        <v>110.66666666666667</v>
      </c>
      <c r="AZ49" s="177" t="s">
        <v>452</v>
      </c>
    </row>
    <row r="50" spans="1:52" ht="15" customHeight="1" x14ac:dyDescent="0.2">
      <c r="A50" s="165"/>
      <c r="B50" s="40"/>
      <c r="C50" s="40"/>
      <c r="D50" s="40"/>
      <c r="E50" s="40"/>
      <c r="F50" s="40"/>
      <c r="G50" s="40"/>
      <c r="H50" s="40"/>
      <c r="I50" s="40"/>
      <c r="J50" s="40"/>
      <c r="K50" s="40"/>
      <c r="L50" s="40"/>
      <c r="M50" s="40"/>
      <c r="N50" s="40"/>
      <c r="O50" s="40"/>
      <c r="Q50" s="40"/>
      <c r="R50" s="40"/>
      <c r="S50" s="40"/>
      <c r="T50" s="40"/>
      <c r="U50" s="40"/>
      <c r="V50" s="40"/>
      <c r="W50" s="40"/>
      <c r="X50" s="40"/>
      <c r="Y50" s="40"/>
      <c r="Z50" s="40"/>
      <c r="AA50" s="40"/>
      <c r="AB50" s="40"/>
      <c r="AC50" s="40"/>
      <c r="AE50" s="40"/>
      <c r="AF50" s="40"/>
      <c r="AG50" s="40"/>
      <c r="AH50" s="40"/>
      <c r="AI50" s="40"/>
      <c r="AJ50" s="40"/>
      <c r="AK50" s="40"/>
      <c r="AL50" s="40"/>
      <c r="AM50" s="40"/>
      <c r="AN50" s="40"/>
      <c r="AO50" s="40"/>
      <c r="AP50" s="40"/>
      <c r="AQ50" s="40"/>
      <c r="AR50" s="40"/>
      <c r="AS50" s="40"/>
      <c r="AT50" s="40"/>
      <c r="AU50" s="40"/>
      <c r="AV50" s="40"/>
      <c r="AW50" s="40"/>
      <c r="AX50" s="40"/>
      <c r="AY50" s="41"/>
      <c r="AZ50" s="185">
        <f>SUM(AZ43:AZ49)</f>
        <v>19</v>
      </c>
    </row>
    <row r="51" spans="1:52" ht="15" customHeight="1" x14ac:dyDescent="0.2">
      <c r="A51" s="165" t="s">
        <v>208</v>
      </c>
    </row>
    <row r="52" spans="1:52" ht="15" customHeight="1" x14ac:dyDescent="0.2">
      <c r="A52" s="220" t="s">
        <v>609</v>
      </c>
      <c r="B52" s="221">
        <v>11</v>
      </c>
      <c r="C52" s="221" t="s">
        <v>452</v>
      </c>
      <c r="D52" s="221" t="s">
        <v>452</v>
      </c>
      <c r="E52" s="221" t="s">
        <v>452</v>
      </c>
      <c r="F52" s="221" t="s">
        <v>452</v>
      </c>
      <c r="G52" s="221" t="s">
        <v>452</v>
      </c>
      <c r="H52" s="221" t="s">
        <v>452</v>
      </c>
      <c r="I52" s="221" t="s">
        <v>452</v>
      </c>
      <c r="J52" s="221" t="s">
        <v>452</v>
      </c>
      <c r="K52" s="221" t="s">
        <v>452</v>
      </c>
      <c r="L52" s="221" t="s">
        <v>452</v>
      </c>
      <c r="M52" s="221" t="s">
        <v>452</v>
      </c>
      <c r="N52" s="325" t="s">
        <v>452</v>
      </c>
      <c r="O52" s="221" t="s">
        <v>452</v>
      </c>
      <c r="P52" s="368"/>
      <c r="Q52" s="221" t="s">
        <v>452</v>
      </c>
      <c r="R52" s="347" t="s">
        <v>452</v>
      </c>
      <c r="S52" s="221">
        <v>363</v>
      </c>
      <c r="T52" s="221">
        <v>312</v>
      </c>
      <c r="U52" s="221" t="s">
        <v>452</v>
      </c>
      <c r="V52" s="221">
        <v>368</v>
      </c>
      <c r="W52" s="221">
        <v>418</v>
      </c>
      <c r="X52" s="221">
        <v>307</v>
      </c>
      <c r="Y52" s="221">
        <v>371</v>
      </c>
      <c r="Z52" s="221">
        <v>312</v>
      </c>
      <c r="AA52" s="221">
        <v>361</v>
      </c>
      <c r="AB52" s="221">
        <v>348</v>
      </c>
      <c r="AC52" s="221">
        <v>372</v>
      </c>
      <c r="AD52" s="368"/>
      <c r="AE52" s="221">
        <v>378</v>
      </c>
      <c r="AF52" s="221"/>
      <c r="AG52" s="221"/>
      <c r="AH52" s="221"/>
      <c r="AI52" s="221"/>
      <c r="AJ52" s="221"/>
      <c r="AK52" s="221"/>
      <c r="AL52" s="221"/>
      <c r="AM52" s="221"/>
      <c r="AN52" s="221"/>
      <c r="AO52" s="221"/>
      <c r="AP52" s="221"/>
      <c r="AQ52" s="221"/>
      <c r="AR52" s="221"/>
      <c r="AS52" s="221">
        <f t="shared" ref="AS52:AS59" si="24">SUM(C52:AR52)</f>
        <v>3910</v>
      </c>
      <c r="AT52" s="221">
        <f t="shared" ref="AT52:AT59" si="25">B52*3</f>
        <v>33</v>
      </c>
      <c r="AU52" s="221">
        <v>118</v>
      </c>
      <c r="AV52" s="221">
        <f t="shared" ref="AV52:AV59" si="26">AS52-(AU52*AT52)</f>
        <v>16</v>
      </c>
      <c r="AW52" s="221" t="s">
        <v>43</v>
      </c>
      <c r="AX52" s="221">
        <f t="shared" ref="AX52:AX59" si="27">AT52</f>
        <v>33</v>
      </c>
      <c r="AY52" s="222">
        <f t="shared" ref="AY52:AY59" si="28">AS52/AT52</f>
        <v>118.48484848484848</v>
      </c>
      <c r="AZ52" s="177">
        <v>1</v>
      </c>
    </row>
    <row r="53" spans="1:52" ht="15" customHeight="1" x14ac:dyDescent="0.2">
      <c r="A53" s="220" t="s">
        <v>447</v>
      </c>
      <c r="B53" s="221">
        <v>26</v>
      </c>
      <c r="C53" s="221">
        <v>354</v>
      </c>
      <c r="D53" s="221">
        <v>336</v>
      </c>
      <c r="E53" s="221" t="s">
        <v>452</v>
      </c>
      <c r="F53" s="221">
        <v>392</v>
      </c>
      <c r="G53" s="221">
        <v>335</v>
      </c>
      <c r="H53" s="221">
        <v>343</v>
      </c>
      <c r="I53" s="221">
        <v>344</v>
      </c>
      <c r="J53" s="221">
        <v>357</v>
      </c>
      <c r="K53" s="221">
        <v>392</v>
      </c>
      <c r="L53" s="221">
        <v>387</v>
      </c>
      <c r="M53" s="221">
        <v>324</v>
      </c>
      <c r="N53" s="325">
        <v>365</v>
      </c>
      <c r="O53" s="221">
        <v>367</v>
      </c>
      <c r="P53" s="368"/>
      <c r="Q53" s="221">
        <v>350</v>
      </c>
      <c r="R53" s="347">
        <v>391</v>
      </c>
      <c r="S53" s="221">
        <v>367</v>
      </c>
      <c r="T53" s="221">
        <v>324</v>
      </c>
      <c r="U53" s="221">
        <v>386</v>
      </c>
      <c r="V53" s="221">
        <v>335</v>
      </c>
      <c r="W53" s="221">
        <v>342</v>
      </c>
      <c r="X53" s="221">
        <v>350</v>
      </c>
      <c r="Y53" s="221">
        <v>358</v>
      </c>
      <c r="Z53" s="221">
        <v>311</v>
      </c>
      <c r="AA53" s="221">
        <v>335</v>
      </c>
      <c r="AB53" s="221">
        <v>362</v>
      </c>
      <c r="AC53" s="221">
        <v>302</v>
      </c>
      <c r="AD53" s="368"/>
      <c r="AE53" s="221">
        <v>330</v>
      </c>
      <c r="AF53" s="221"/>
      <c r="AG53" s="221"/>
      <c r="AH53" s="221"/>
      <c r="AI53" s="221"/>
      <c r="AJ53" s="221"/>
      <c r="AK53" s="221"/>
      <c r="AL53" s="221"/>
      <c r="AM53" s="221"/>
      <c r="AN53" s="221"/>
      <c r="AO53" s="221"/>
      <c r="AP53" s="221"/>
      <c r="AQ53" s="221"/>
      <c r="AR53" s="221"/>
      <c r="AS53" s="221">
        <f t="shared" si="24"/>
        <v>9139</v>
      </c>
      <c r="AT53" s="221">
        <f t="shared" si="25"/>
        <v>78</v>
      </c>
      <c r="AU53" s="221">
        <v>117</v>
      </c>
      <c r="AV53" s="221">
        <f t="shared" si="26"/>
        <v>13</v>
      </c>
      <c r="AW53" s="221" t="s">
        <v>43</v>
      </c>
      <c r="AX53" s="221">
        <f t="shared" si="27"/>
        <v>78</v>
      </c>
      <c r="AY53" s="222">
        <f t="shared" si="28"/>
        <v>117.16666666666667</v>
      </c>
      <c r="AZ53" s="177" t="s">
        <v>452</v>
      </c>
    </row>
    <row r="54" spans="1:52" s="274" customFormat="1" ht="15" customHeight="1" x14ac:dyDescent="0.2">
      <c r="A54" s="220" t="s">
        <v>443</v>
      </c>
      <c r="B54" s="221">
        <v>26</v>
      </c>
      <c r="C54" s="221">
        <v>349</v>
      </c>
      <c r="D54" s="221">
        <v>332</v>
      </c>
      <c r="E54" s="221">
        <v>392</v>
      </c>
      <c r="F54" s="221">
        <v>379</v>
      </c>
      <c r="G54" s="221">
        <v>323</v>
      </c>
      <c r="H54" s="221">
        <v>361</v>
      </c>
      <c r="I54" s="221">
        <v>356</v>
      </c>
      <c r="J54" s="221">
        <v>345</v>
      </c>
      <c r="K54" s="221">
        <v>414</v>
      </c>
      <c r="L54" s="221">
        <v>319</v>
      </c>
      <c r="M54" s="221">
        <v>319</v>
      </c>
      <c r="N54" s="325">
        <v>341</v>
      </c>
      <c r="O54" s="221">
        <v>366</v>
      </c>
      <c r="P54" s="368"/>
      <c r="Q54" s="221">
        <v>340</v>
      </c>
      <c r="R54" s="347" t="s">
        <v>452</v>
      </c>
      <c r="S54" s="221">
        <v>408</v>
      </c>
      <c r="T54" s="221">
        <v>336</v>
      </c>
      <c r="U54" s="221">
        <v>312</v>
      </c>
      <c r="V54" s="221">
        <v>338</v>
      </c>
      <c r="W54" s="221">
        <v>376</v>
      </c>
      <c r="X54" s="221">
        <v>345</v>
      </c>
      <c r="Y54" s="221">
        <v>337</v>
      </c>
      <c r="Z54" s="221">
        <v>325</v>
      </c>
      <c r="AA54" s="221">
        <v>314</v>
      </c>
      <c r="AB54" s="221">
        <v>329</v>
      </c>
      <c r="AC54" s="221">
        <v>331</v>
      </c>
      <c r="AD54" s="368"/>
      <c r="AE54" s="221">
        <v>333</v>
      </c>
      <c r="AF54" s="221"/>
      <c r="AG54" s="221"/>
      <c r="AH54" s="221"/>
      <c r="AI54" s="221"/>
      <c r="AJ54" s="221"/>
      <c r="AK54" s="221"/>
      <c r="AL54" s="221"/>
      <c r="AM54" s="221"/>
      <c r="AN54" s="221"/>
      <c r="AO54" s="221"/>
      <c r="AP54" s="221"/>
      <c r="AQ54" s="221"/>
      <c r="AR54" s="221"/>
      <c r="AS54" s="221">
        <f t="shared" si="24"/>
        <v>9020</v>
      </c>
      <c r="AT54" s="221">
        <f t="shared" si="25"/>
        <v>78</v>
      </c>
      <c r="AU54" s="221">
        <v>115</v>
      </c>
      <c r="AV54" s="221">
        <f t="shared" si="26"/>
        <v>50</v>
      </c>
      <c r="AW54" s="221" t="s">
        <v>43</v>
      </c>
      <c r="AX54" s="221">
        <f t="shared" si="27"/>
        <v>78</v>
      </c>
      <c r="AY54" s="222">
        <f t="shared" si="28"/>
        <v>115.64102564102564</v>
      </c>
      <c r="AZ54" s="177">
        <v>2</v>
      </c>
    </row>
    <row r="55" spans="1:52" s="274" customFormat="1" ht="15" customHeight="1" x14ac:dyDescent="0.2">
      <c r="A55" s="220" t="s">
        <v>468</v>
      </c>
      <c r="B55" s="221">
        <v>14</v>
      </c>
      <c r="C55" s="221" t="s">
        <v>452</v>
      </c>
      <c r="D55" s="221" t="s">
        <v>452</v>
      </c>
      <c r="E55" s="221">
        <v>349</v>
      </c>
      <c r="F55" s="221">
        <v>326</v>
      </c>
      <c r="G55" s="221" t="s">
        <v>452</v>
      </c>
      <c r="H55" s="221" t="s">
        <v>452</v>
      </c>
      <c r="I55" s="221" t="s">
        <v>452</v>
      </c>
      <c r="J55" s="221" t="s">
        <v>452</v>
      </c>
      <c r="K55" s="221" t="s">
        <v>452</v>
      </c>
      <c r="L55" s="221">
        <v>424</v>
      </c>
      <c r="M55" s="221" t="s">
        <v>452</v>
      </c>
      <c r="N55" s="325" t="s">
        <v>452</v>
      </c>
      <c r="O55" s="221" t="s">
        <v>452</v>
      </c>
      <c r="P55" s="368"/>
      <c r="Q55" s="221" t="s">
        <v>452</v>
      </c>
      <c r="R55" s="347" t="s">
        <v>452</v>
      </c>
      <c r="S55" s="221">
        <v>353</v>
      </c>
      <c r="T55" s="221">
        <v>329</v>
      </c>
      <c r="U55" s="221">
        <v>378</v>
      </c>
      <c r="V55" s="221">
        <v>326</v>
      </c>
      <c r="W55" s="221">
        <v>376</v>
      </c>
      <c r="X55" s="221">
        <v>313</v>
      </c>
      <c r="Y55" s="221">
        <v>342</v>
      </c>
      <c r="Z55" s="221">
        <v>319</v>
      </c>
      <c r="AA55" s="221">
        <v>358</v>
      </c>
      <c r="AB55" s="221" t="s">
        <v>452</v>
      </c>
      <c r="AC55" s="221">
        <v>300</v>
      </c>
      <c r="AD55" s="368"/>
      <c r="AE55" s="221">
        <v>335</v>
      </c>
      <c r="AF55" s="221"/>
      <c r="AG55" s="221"/>
      <c r="AH55" s="221"/>
      <c r="AI55" s="221"/>
      <c r="AJ55" s="221"/>
      <c r="AK55" s="221"/>
      <c r="AL55" s="221"/>
      <c r="AM55" s="221"/>
      <c r="AN55" s="221"/>
      <c r="AO55" s="221"/>
      <c r="AP55" s="221"/>
      <c r="AQ55" s="221"/>
      <c r="AR55" s="221"/>
      <c r="AS55" s="221">
        <f t="shared" si="24"/>
        <v>4828</v>
      </c>
      <c r="AT55" s="221">
        <f t="shared" si="25"/>
        <v>42</v>
      </c>
      <c r="AU55" s="221">
        <v>114</v>
      </c>
      <c r="AV55" s="221">
        <f t="shared" si="26"/>
        <v>40</v>
      </c>
      <c r="AW55" s="221" t="s">
        <v>43</v>
      </c>
      <c r="AX55" s="221">
        <f t="shared" si="27"/>
        <v>42</v>
      </c>
      <c r="AY55" s="222">
        <f t="shared" si="28"/>
        <v>114.95238095238095</v>
      </c>
      <c r="AZ55" s="177">
        <v>1</v>
      </c>
    </row>
    <row r="56" spans="1:52" ht="15" customHeight="1" x14ac:dyDescent="0.2">
      <c r="A56" s="220" t="s">
        <v>446</v>
      </c>
      <c r="B56" s="221">
        <v>27</v>
      </c>
      <c r="C56" s="221">
        <v>333</v>
      </c>
      <c r="D56" s="221">
        <v>332</v>
      </c>
      <c r="E56" s="221">
        <v>389</v>
      </c>
      <c r="F56" s="221">
        <v>293</v>
      </c>
      <c r="G56" s="221">
        <v>304</v>
      </c>
      <c r="H56" s="221">
        <v>333</v>
      </c>
      <c r="I56" s="221">
        <v>329</v>
      </c>
      <c r="J56" s="221">
        <v>336</v>
      </c>
      <c r="K56" s="221">
        <v>300</v>
      </c>
      <c r="L56" s="221">
        <v>350</v>
      </c>
      <c r="M56" s="221">
        <v>315</v>
      </c>
      <c r="N56" s="325">
        <v>329</v>
      </c>
      <c r="O56" s="221">
        <v>324</v>
      </c>
      <c r="P56" s="368"/>
      <c r="Q56" s="221">
        <v>332</v>
      </c>
      <c r="R56" s="347">
        <v>294</v>
      </c>
      <c r="S56" s="221">
        <v>329</v>
      </c>
      <c r="T56" s="221">
        <v>338</v>
      </c>
      <c r="U56" s="221">
        <v>358</v>
      </c>
      <c r="V56" s="221">
        <v>327</v>
      </c>
      <c r="W56" s="221">
        <v>353</v>
      </c>
      <c r="X56" s="221">
        <v>310</v>
      </c>
      <c r="Y56" s="221">
        <v>335</v>
      </c>
      <c r="Z56" s="221">
        <v>353</v>
      </c>
      <c r="AA56" s="221">
        <v>388</v>
      </c>
      <c r="AB56" s="221">
        <v>406</v>
      </c>
      <c r="AC56" s="221">
        <v>327</v>
      </c>
      <c r="AD56" s="368"/>
      <c r="AE56" s="221">
        <v>399</v>
      </c>
      <c r="AF56" s="221"/>
      <c r="AG56" s="221"/>
      <c r="AH56" s="221"/>
      <c r="AI56" s="221"/>
      <c r="AJ56" s="221"/>
      <c r="AK56" s="221"/>
      <c r="AL56" s="221"/>
      <c r="AM56" s="221"/>
      <c r="AN56" s="221"/>
      <c r="AO56" s="221"/>
      <c r="AP56" s="221"/>
      <c r="AQ56" s="221"/>
      <c r="AR56" s="221"/>
      <c r="AS56" s="221">
        <f t="shared" si="24"/>
        <v>9116</v>
      </c>
      <c r="AT56" s="221">
        <f t="shared" si="25"/>
        <v>81</v>
      </c>
      <c r="AU56" s="221">
        <v>112</v>
      </c>
      <c r="AV56" s="221">
        <f t="shared" si="26"/>
        <v>44</v>
      </c>
      <c r="AW56" s="221" t="s">
        <v>43</v>
      </c>
      <c r="AX56" s="221">
        <f t="shared" si="27"/>
        <v>81</v>
      </c>
      <c r="AY56" s="222">
        <f t="shared" si="28"/>
        <v>112.54320987654322</v>
      </c>
      <c r="AZ56" s="177">
        <v>1</v>
      </c>
    </row>
    <row r="57" spans="1:52" ht="15" customHeight="1" x14ac:dyDescent="0.2">
      <c r="A57" s="271" t="s">
        <v>445</v>
      </c>
      <c r="B57" s="272">
        <v>12</v>
      </c>
      <c r="C57" s="272">
        <v>378</v>
      </c>
      <c r="D57" s="272">
        <v>341</v>
      </c>
      <c r="E57" s="272">
        <v>416</v>
      </c>
      <c r="F57" s="272" t="s">
        <v>452</v>
      </c>
      <c r="G57" s="272">
        <v>335</v>
      </c>
      <c r="H57" s="272">
        <v>305</v>
      </c>
      <c r="I57" s="272">
        <v>371</v>
      </c>
      <c r="J57" s="272">
        <v>334</v>
      </c>
      <c r="K57" s="272">
        <v>339</v>
      </c>
      <c r="L57" s="272" t="s">
        <v>452</v>
      </c>
      <c r="M57" s="272">
        <v>349</v>
      </c>
      <c r="N57" s="326" t="s">
        <v>452</v>
      </c>
      <c r="O57" s="272">
        <v>331</v>
      </c>
      <c r="P57" s="363"/>
      <c r="Q57" s="272">
        <v>317</v>
      </c>
      <c r="R57" s="348">
        <v>337</v>
      </c>
      <c r="S57" s="272" t="s">
        <v>452</v>
      </c>
      <c r="T57" s="272" t="s">
        <v>452</v>
      </c>
      <c r="U57" s="272" t="s">
        <v>452</v>
      </c>
      <c r="V57" s="272" t="s">
        <v>452</v>
      </c>
      <c r="W57" s="272" t="s">
        <v>452</v>
      </c>
      <c r="X57" s="272" t="s">
        <v>452</v>
      </c>
      <c r="Y57" s="272" t="s">
        <v>452</v>
      </c>
      <c r="Z57" s="272" t="s">
        <v>452</v>
      </c>
      <c r="AA57" s="272" t="s">
        <v>452</v>
      </c>
      <c r="AB57" s="272" t="s">
        <v>452</v>
      </c>
      <c r="AC57" s="272" t="s">
        <v>452</v>
      </c>
      <c r="AD57" s="363"/>
      <c r="AE57" s="272" t="s">
        <v>452</v>
      </c>
      <c r="AF57" s="272"/>
      <c r="AG57" s="272"/>
      <c r="AH57" s="272"/>
      <c r="AI57" s="272"/>
      <c r="AJ57" s="272"/>
      <c r="AK57" s="272"/>
      <c r="AL57" s="272"/>
      <c r="AM57" s="272"/>
      <c r="AN57" s="272"/>
      <c r="AO57" s="272"/>
      <c r="AP57" s="272"/>
      <c r="AQ57" s="272"/>
      <c r="AR57" s="272"/>
      <c r="AS57" s="272">
        <f t="shared" si="24"/>
        <v>4153</v>
      </c>
      <c r="AT57" s="272">
        <f t="shared" si="25"/>
        <v>36</v>
      </c>
      <c r="AU57" s="272">
        <v>115</v>
      </c>
      <c r="AV57" s="272">
        <f t="shared" si="26"/>
        <v>13</v>
      </c>
      <c r="AW57" s="272" t="s">
        <v>43</v>
      </c>
      <c r="AX57" s="272">
        <f t="shared" si="27"/>
        <v>36</v>
      </c>
      <c r="AY57" s="273">
        <f t="shared" si="28"/>
        <v>115.36111111111111</v>
      </c>
      <c r="AZ57" s="177">
        <v>1</v>
      </c>
    </row>
    <row r="58" spans="1:52" ht="15" customHeight="1" x14ac:dyDescent="0.2">
      <c r="A58" s="271" t="s">
        <v>469</v>
      </c>
      <c r="B58" s="272">
        <v>5</v>
      </c>
      <c r="C58" s="272" t="s">
        <v>452</v>
      </c>
      <c r="D58" s="272" t="s">
        <v>452</v>
      </c>
      <c r="E58" s="272">
        <v>355</v>
      </c>
      <c r="F58" s="272" t="s">
        <v>452</v>
      </c>
      <c r="G58" s="272" t="s">
        <v>452</v>
      </c>
      <c r="H58" s="272" t="s">
        <v>452</v>
      </c>
      <c r="I58" s="272" t="s">
        <v>452</v>
      </c>
      <c r="J58" s="272" t="s">
        <v>452</v>
      </c>
      <c r="K58" s="272" t="s">
        <v>452</v>
      </c>
      <c r="L58" s="272" t="s">
        <v>452</v>
      </c>
      <c r="M58" s="272" t="s">
        <v>452</v>
      </c>
      <c r="N58" s="326">
        <v>339</v>
      </c>
      <c r="O58" s="272" t="s">
        <v>452</v>
      </c>
      <c r="P58" s="363"/>
      <c r="Q58" s="272" t="s">
        <v>452</v>
      </c>
      <c r="R58" s="348">
        <v>356</v>
      </c>
      <c r="S58" s="272" t="s">
        <v>452</v>
      </c>
      <c r="T58" s="272" t="s">
        <v>452</v>
      </c>
      <c r="U58" s="272">
        <v>329</v>
      </c>
      <c r="V58" s="272" t="s">
        <v>452</v>
      </c>
      <c r="W58" s="272" t="s">
        <v>452</v>
      </c>
      <c r="X58" s="272" t="s">
        <v>452</v>
      </c>
      <c r="Y58" s="272" t="s">
        <v>452</v>
      </c>
      <c r="Z58" s="272" t="s">
        <v>452</v>
      </c>
      <c r="AA58" s="272" t="s">
        <v>452</v>
      </c>
      <c r="AB58" s="272">
        <v>327</v>
      </c>
      <c r="AC58" s="272" t="s">
        <v>452</v>
      </c>
      <c r="AD58" s="363"/>
      <c r="AE58" s="272" t="s">
        <v>452</v>
      </c>
      <c r="AF58" s="272"/>
      <c r="AG58" s="272"/>
      <c r="AH58" s="272"/>
      <c r="AI58" s="272"/>
      <c r="AJ58" s="272"/>
      <c r="AK58" s="272"/>
      <c r="AL58" s="272"/>
      <c r="AM58" s="272"/>
      <c r="AN58" s="272"/>
      <c r="AO58" s="272"/>
      <c r="AP58" s="272"/>
      <c r="AQ58" s="272"/>
      <c r="AR58" s="272"/>
      <c r="AS58" s="272">
        <f t="shared" si="24"/>
        <v>1706</v>
      </c>
      <c r="AT58" s="272">
        <f t="shared" si="25"/>
        <v>15</v>
      </c>
      <c r="AU58" s="272">
        <v>113</v>
      </c>
      <c r="AV58" s="272">
        <f t="shared" si="26"/>
        <v>11</v>
      </c>
      <c r="AW58" s="272" t="s">
        <v>43</v>
      </c>
      <c r="AX58" s="272">
        <f t="shared" si="27"/>
        <v>15</v>
      </c>
      <c r="AY58" s="273">
        <f t="shared" si="28"/>
        <v>113.73333333333333</v>
      </c>
      <c r="AZ58" s="177" t="s">
        <v>452</v>
      </c>
    </row>
    <row r="59" spans="1:52" s="274" customFormat="1" ht="15" customHeight="1" x14ac:dyDescent="0.2">
      <c r="A59" s="271" t="s">
        <v>444</v>
      </c>
      <c r="B59" s="272">
        <v>14</v>
      </c>
      <c r="C59" s="272">
        <v>314</v>
      </c>
      <c r="D59" s="272">
        <v>334</v>
      </c>
      <c r="E59" s="272" t="s">
        <v>452</v>
      </c>
      <c r="F59" s="272">
        <v>338</v>
      </c>
      <c r="G59" s="272">
        <v>332</v>
      </c>
      <c r="H59" s="272">
        <v>329</v>
      </c>
      <c r="I59" s="272">
        <v>331</v>
      </c>
      <c r="J59" s="272">
        <v>353</v>
      </c>
      <c r="K59" s="272">
        <v>345</v>
      </c>
      <c r="L59" s="272">
        <v>353</v>
      </c>
      <c r="M59" s="272">
        <v>355</v>
      </c>
      <c r="N59" s="326">
        <v>378</v>
      </c>
      <c r="O59" s="272">
        <v>288</v>
      </c>
      <c r="P59" s="363"/>
      <c r="Q59" s="272">
        <v>349</v>
      </c>
      <c r="R59" s="348">
        <v>375</v>
      </c>
      <c r="S59" s="272" t="s">
        <v>452</v>
      </c>
      <c r="T59" s="272" t="s">
        <v>452</v>
      </c>
      <c r="U59" s="272" t="s">
        <v>452</v>
      </c>
      <c r="V59" s="272" t="s">
        <v>452</v>
      </c>
      <c r="W59" s="272" t="s">
        <v>452</v>
      </c>
      <c r="X59" s="272" t="s">
        <v>452</v>
      </c>
      <c r="Y59" s="272" t="s">
        <v>452</v>
      </c>
      <c r="Z59" s="272" t="s">
        <v>452</v>
      </c>
      <c r="AA59" s="272" t="s">
        <v>452</v>
      </c>
      <c r="AB59" s="272" t="s">
        <v>452</v>
      </c>
      <c r="AC59" s="272" t="s">
        <v>452</v>
      </c>
      <c r="AD59" s="363"/>
      <c r="AE59" s="272" t="s">
        <v>452</v>
      </c>
      <c r="AF59" s="272"/>
      <c r="AG59" s="272"/>
      <c r="AH59" s="272"/>
      <c r="AI59" s="272"/>
      <c r="AJ59" s="272"/>
      <c r="AK59" s="272"/>
      <c r="AL59" s="272"/>
      <c r="AM59" s="272"/>
      <c r="AN59" s="272"/>
      <c r="AO59" s="272"/>
      <c r="AP59" s="272"/>
      <c r="AQ59" s="272"/>
      <c r="AR59" s="272"/>
      <c r="AS59" s="272">
        <f t="shared" si="24"/>
        <v>4774</v>
      </c>
      <c r="AT59" s="272">
        <f t="shared" si="25"/>
        <v>42</v>
      </c>
      <c r="AU59" s="272">
        <v>113</v>
      </c>
      <c r="AV59" s="272">
        <f t="shared" si="26"/>
        <v>28</v>
      </c>
      <c r="AW59" s="272" t="s">
        <v>43</v>
      </c>
      <c r="AX59" s="272">
        <f t="shared" si="27"/>
        <v>42</v>
      </c>
      <c r="AY59" s="273">
        <f t="shared" si="28"/>
        <v>113.66666666666667</v>
      </c>
      <c r="AZ59" s="177" t="s">
        <v>452</v>
      </c>
    </row>
    <row r="60" spans="1:52" ht="15" customHeight="1" x14ac:dyDescent="0.2">
      <c r="A60" s="165"/>
      <c r="B60" s="40"/>
      <c r="C60" s="40"/>
      <c r="D60" s="40"/>
      <c r="E60" s="40"/>
      <c r="F60" s="40"/>
      <c r="G60" s="40"/>
      <c r="H60" s="40"/>
      <c r="I60" s="40"/>
      <c r="J60" s="40"/>
      <c r="K60" s="40"/>
      <c r="L60" s="40"/>
      <c r="M60" s="40"/>
      <c r="N60" s="40"/>
      <c r="O60" s="40"/>
      <c r="Q60" s="40"/>
      <c r="R60" s="40"/>
      <c r="S60" s="40"/>
      <c r="T60" s="40"/>
      <c r="U60" s="40"/>
      <c r="V60" s="40"/>
      <c r="W60" s="40"/>
      <c r="X60" s="40"/>
      <c r="Y60" s="40"/>
      <c r="Z60" s="40"/>
      <c r="AA60" s="40"/>
      <c r="AB60" s="40"/>
      <c r="AC60" s="40"/>
      <c r="AE60" s="40"/>
      <c r="AF60" s="40"/>
      <c r="AG60" s="40"/>
      <c r="AH60" s="40"/>
      <c r="AI60" s="40"/>
      <c r="AJ60" s="40"/>
      <c r="AK60" s="40"/>
      <c r="AL60" s="40"/>
      <c r="AM60" s="40"/>
      <c r="AN60" s="40"/>
      <c r="AO60" s="40"/>
      <c r="AP60" s="40"/>
      <c r="AQ60" s="40"/>
      <c r="AR60" s="40"/>
      <c r="AS60" s="40"/>
      <c r="AT60" s="40"/>
      <c r="AU60" s="40"/>
      <c r="AV60" s="40"/>
      <c r="AW60" s="40"/>
      <c r="AX60" s="40"/>
      <c r="AY60" s="41"/>
      <c r="AZ60" s="185">
        <f>SUM(AZ52:AZ59)</f>
        <v>6</v>
      </c>
    </row>
    <row r="61" spans="1:52" ht="15" customHeight="1" x14ac:dyDescent="0.2">
      <c r="A61" s="165" t="s">
        <v>206</v>
      </c>
    </row>
    <row r="62" spans="1:52" ht="15" customHeight="1" x14ac:dyDescent="0.2">
      <c r="A62" s="223" t="s">
        <v>430</v>
      </c>
      <c r="B62" s="224">
        <v>26</v>
      </c>
      <c r="C62" s="224">
        <v>358</v>
      </c>
      <c r="D62" s="224">
        <v>359</v>
      </c>
      <c r="E62" s="224">
        <v>391</v>
      </c>
      <c r="F62" s="224">
        <v>366</v>
      </c>
      <c r="G62" s="224">
        <v>345</v>
      </c>
      <c r="H62" s="224">
        <v>380</v>
      </c>
      <c r="I62" s="224">
        <v>358</v>
      </c>
      <c r="J62" s="224">
        <v>389</v>
      </c>
      <c r="K62" s="224">
        <v>362</v>
      </c>
      <c r="L62" s="224">
        <v>379</v>
      </c>
      <c r="M62" s="224">
        <v>337</v>
      </c>
      <c r="N62" s="327">
        <v>362</v>
      </c>
      <c r="O62" s="224">
        <v>384</v>
      </c>
      <c r="P62" s="368"/>
      <c r="Q62" s="224">
        <v>426</v>
      </c>
      <c r="R62" s="349">
        <v>361</v>
      </c>
      <c r="S62" s="224">
        <v>316</v>
      </c>
      <c r="T62" s="224">
        <v>436</v>
      </c>
      <c r="U62" s="224">
        <v>358</v>
      </c>
      <c r="V62" s="224">
        <v>376</v>
      </c>
      <c r="W62" s="224">
        <v>435</v>
      </c>
      <c r="X62" s="224">
        <v>346</v>
      </c>
      <c r="Y62" s="224">
        <v>386</v>
      </c>
      <c r="Z62" s="224" t="s">
        <v>452</v>
      </c>
      <c r="AA62" s="224">
        <v>362</v>
      </c>
      <c r="AB62" s="224">
        <v>334</v>
      </c>
      <c r="AC62" s="224">
        <v>396</v>
      </c>
      <c r="AD62" s="368"/>
      <c r="AE62" s="224">
        <v>345</v>
      </c>
      <c r="AF62" s="224"/>
      <c r="AG62" s="224"/>
      <c r="AH62" s="224"/>
      <c r="AI62" s="224"/>
      <c r="AJ62" s="224"/>
      <c r="AK62" s="224"/>
      <c r="AL62" s="224"/>
      <c r="AM62" s="224"/>
      <c r="AN62" s="224"/>
      <c r="AO62" s="224"/>
      <c r="AP62" s="224"/>
      <c r="AQ62" s="224"/>
      <c r="AR62" s="224"/>
      <c r="AS62" s="224">
        <f t="shared" ref="AS62:AS68" si="29">SUM(C62:AR62)</f>
        <v>9647</v>
      </c>
      <c r="AT62" s="224">
        <f t="shared" ref="AT62:AT68" si="30">B62*3</f>
        <v>78</v>
      </c>
      <c r="AU62" s="224">
        <v>123</v>
      </c>
      <c r="AV62" s="224">
        <f t="shared" ref="AV62:AV68" si="31">AS62-(AU62*AT62)</f>
        <v>53</v>
      </c>
      <c r="AW62" s="224" t="s">
        <v>43</v>
      </c>
      <c r="AX62" s="224">
        <f t="shared" ref="AX62:AX68" si="32">AT62</f>
        <v>78</v>
      </c>
      <c r="AY62" s="225">
        <f t="shared" ref="AY62:AY68" si="33">AS62/AT62</f>
        <v>123.67948717948718</v>
      </c>
      <c r="AZ62" s="177">
        <v>3</v>
      </c>
    </row>
    <row r="63" spans="1:52" ht="15" customHeight="1" x14ac:dyDescent="0.2">
      <c r="A63" s="223" t="s">
        <v>432</v>
      </c>
      <c r="B63" s="224">
        <v>26</v>
      </c>
      <c r="C63" s="224">
        <v>392</v>
      </c>
      <c r="D63" s="224">
        <v>364</v>
      </c>
      <c r="E63" s="224">
        <v>404</v>
      </c>
      <c r="F63" s="224">
        <v>378</v>
      </c>
      <c r="G63" s="224" t="s">
        <v>452</v>
      </c>
      <c r="H63" s="224">
        <v>373</v>
      </c>
      <c r="I63" s="224">
        <v>343</v>
      </c>
      <c r="J63" s="224">
        <v>379</v>
      </c>
      <c r="K63" s="224">
        <v>363</v>
      </c>
      <c r="L63" s="224">
        <v>341</v>
      </c>
      <c r="M63" s="224">
        <v>370</v>
      </c>
      <c r="N63" s="327">
        <v>417</v>
      </c>
      <c r="O63" s="224">
        <v>361</v>
      </c>
      <c r="P63" s="368"/>
      <c r="Q63" s="224">
        <v>378</v>
      </c>
      <c r="R63" s="349">
        <v>327</v>
      </c>
      <c r="S63" s="224">
        <v>357</v>
      </c>
      <c r="T63" s="224">
        <v>373</v>
      </c>
      <c r="U63" s="224">
        <v>369</v>
      </c>
      <c r="V63" s="224">
        <v>367</v>
      </c>
      <c r="W63" s="224">
        <v>398</v>
      </c>
      <c r="X63" s="224">
        <v>403</v>
      </c>
      <c r="Y63" s="224">
        <v>367</v>
      </c>
      <c r="Z63" s="224">
        <v>327</v>
      </c>
      <c r="AA63" s="224">
        <v>403</v>
      </c>
      <c r="AB63" s="224">
        <v>369</v>
      </c>
      <c r="AC63" s="224">
        <v>348</v>
      </c>
      <c r="AD63" s="368"/>
      <c r="AE63" s="224">
        <v>357</v>
      </c>
      <c r="AF63" s="224"/>
      <c r="AG63" s="224"/>
      <c r="AH63" s="224"/>
      <c r="AI63" s="224"/>
      <c r="AJ63" s="224"/>
      <c r="AK63" s="224"/>
      <c r="AL63" s="224"/>
      <c r="AM63" s="224"/>
      <c r="AN63" s="224"/>
      <c r="AO63" s="224"/>
      <c r="AP63" s="224"/>
      <c r="AQ63" s="224"/>
      <c r="AR63" s="224"/>
      <c r="AS63" s="224">
        <f t="shared" si="29"/>
        <v>9628</v>
      </c>
      <c r="AT63" s="224">
        <f t="shared" si="30"/>
        <v>78</v>
      </c>
      <c r="AU63" s="224">
        <v>123</v>
      </c>
      <c r="AV63" s="224">
        <f t="shared" si="31"/>
        <v>34</v>
      </c>
      <c r="AW63" s="224" t="s">
        <v>43</v>
      </c>
      <c r="AX63" s="224">
        <f t="shared" si="32"/>
        <v>78</v>
      </c>
      <c r="AY63" s="225">
        <f t="shared" si="33"/>
        <v>123.43589743589743</v>
      </c>
      <c r="AZ63" s="177">
        <v>4</v>
      </c>
    </row>
    <row r="64" spans="1:52" ht="15" customHeight="1" x14ac:dyDescent="0.2">
      <c r="A64" s="223" t="s">
        <v>431</v>
      </c>
      <c r="B64" s="224">
        <v>27</v>
      </c>
      <c r="C64" s="224">
        <v>336</v>
      </c>
      <c r="D64" s="224">
        <v>328</v>
      </c>
      <c r="E64" s="224">
        <v>336</v>
      </c>
      <c r="F64" s="224">
        <v>347</v>
      </c>
      <c r="G64" s="224">
        <v>352</v>
      </c>
      <c r="H64" s="224">
        <v>424</v>
      </c>
      <c r="I64" s="224">
        <v>386</v>
      </c>
      <c r="J64" s="224">
        <v>406</v>
      </c>
      <c r="K64" s="224">
        <v>331</v>
      </c>
      <c r="L64" s="224">
        <v>409</v>
      </c>
      <c r="M64" s="224">
        <v>340</v>
      </c>
      <c r="N64" s="327">
        <v>359</v>
      </c>
      <c r="O64" s="224">
        <v>380</v>
      </c>
      <c r="P64" s="368"/>
      <c r="Q64" s="224">
        <v>350</v>
      </c>
      <c r="R64" s="349">
        <v>429</v>
      </c>
      <c r="S64" s="224">
        <v>350</v>
      </c>
      <c r="T64" s="224">
        <v>350</v>
      </c>
      <c r="U64" s="224">
        <v>382</v>
      </c>
      <c r="V64" s="224">
        <v>385</v>
      </c>
      <c r="W64" s="224">
        <v>411</v>
      </c>
      <c r="X64" s="224">
        <v>373</v>
      </c>
      <c r="Y64" s="224">
        <v>360</v>
      </c>
      <c r="Z64" s="224">
        <v>381</v>
      </c>
      <c r="AA64" s="224">
        <v>309</v>
      </c>
      <c r="AB64" s="224">
        <v>377</v>
      </c>
      <c r="AC64" s="224">
        <v>378</v>
      </c>
      <c r="AD64" s="368"/>
      <c r="AE64" s="224">
        <v>393</v>
      </c>
      <c r="AF64" s="224"/>
      <c r="AG64" s="224"/>
      <c r="AH64" s="224"/>
      <c r="AI64" s="224"/>
      <c r="AJ64" s="224"/>
      <c r="AK64" s="224"/>
      <c r="AL64" s="224"/>
      <c r="AM64" s="224"/>
      <c r="AN64" s="224"/>
      <c r="AO64" s="224"/>
      <c r="AP64" s="224"/>
      <c r="AQ64" s="224"/>
      <c r="AR64" s="224"/>
      <c r="AS64" s="224">
        <f t="shared" si="29"/>
        <v>9962</v>
      </c>
      <c r="AT64" s="224">
        <f t="shared" si="30"/>
        <v>81</v>
      </c>
      <c r="AU64" s="224">
        <v>122</v>
      </c>
      <c r="AV64" s="224">
        <f t="shared" si="31"/>
        <v>80</v>
      </c>
      <c r="AW64" s="224" t="s">
        <v>43</v>
      </c>
      <c r="AX64" s="224">
        <f t="shared" si="32"/>
        <v>81</v>
      </c>
      <c r="AY64" s="225">
        <f t="shared" si="33"/>
        <v>122.98765432098766</v>
      </c>
      <c r="AZ64" s="177">
        <v>5</v>
      </c>
    </row>
    <row r="65" spans="1:52" ht="15" customHeight="1" x14ac:dyDescent="0.2">
      <c r="A65" s="223" t="s">
        <v>453</v>
      </c>
      <c r="B65" s="224">
        <v>23</v>
      </c>
      <c r="C65" s="224" t="s">
        <v>452</v>
      </c>
      <c r="D65" s="224" t="s">
        <v>452</v>
      </c>
      <c r="E65" s="224">
        <v>375</v>
      </c>
      <c r="F65" s="224">
        <v>360</v>
      </c>
      <c r="G65" s="224">
        <v>335</v>
      </c>
      <c r="H65" s="224">
        <v>391</v>
      </c>
      <c r="I65" s="224">
        <v>415</v>
      </c>
      <c r="J65" s="224">
        <v>370</v>
      </c>
      <c r="K65" s="224">
        <v>317</v>
      </c>
      <c r="L65" s="224">
        <v>351</v>
      </c>
      <c r="M65" s="224" t="s">
        <v>452</v>
      </c>
      <c r="N65" s="327">
        <v>398</v>
      </c>
      <c r="O65" s="224">
        <v>360</v>
      </c>
      <c r="P65" s="368"/>
      <c r="Q65" s="224">
        <v>368</v>
      </c>
      <c r="R65" s="349">
        <v>385</v>
      </c>
      <c r="S65" s="224">
        <v>349</v>
      </c>
      <c r="T65" s="224">
        <v>388</v>
      </c>
      <c r="U65" s="224" t="s">
        <v>452</v>
      </c>
      <c r="V65" s="224">
        <v>365</v>
      </c>
      <c r="W65" s="224">
        <v>306</v>
      </c>
      <c r="X65" s="224">
        <v>373</v>
      </c>
      <c r="Y65" s="224">
        <v>356</v>
      </c>
      <c r="Z65" s="224">
        <v>347</v>
      </c>
      <c r="AA65" s="224">
        <v>416</v>
      </c>
      <c r="AB65" s="224">
        <v>395</v>
      </c>
      <c r="AC65" s="224">
        <v>366</v>
      </c>
      <c r="AD65" s="368"/>
      <c r="AE65" s="224">
        <v>352</v>
      </c>
      <c r="AF65" s="224"/>
      <c r="AG65" s="224"/>
      <c r="AH65" s="224"/>
      <c r="AI65" s="224"/>
      <c r="AJ65" s="224"/>
      <c r="AK65" s="224"/>
      <c r="AL65" s="224"/>
      <c r="AM65" s="224"/>
      <c r="AN65" s="224"/>
      <c r="AO65" s="224"/>
      <c r="AP65" s="224"/>
      <c r="AQ65" s="224"/>
      <c r="AR65" s="224"/>
      <c r="AS65" s="224">
        <f t="shared" si="29"/>
        <v>8438</v>
      </c>
      <c r="AT65" s="224">
        <f t="shared" si="30"/>
        <v>69</v>
      </c>
      <c r="AU65" s="224">
        <v>122</v>
      </c>
      <c r="AV65" s="224">
        <f t="shared" si="31"/>
        <v>20</v>
      </c>
      <c r="AW65" s="224" t="s">
        <v>43</v>
      </c>
      <c r="AX65" s="224">
        <f t="shared" si="32"/>
        <v>69</v>
      </c>
      <c r="AY65" s="225">
        <f t="shared" si="33"/>
        <v>122.28985507246377</v>
      </c>
      <c r="AZ65" s="177">
        <v>2</v>
      </c>
    </row>
    <row r="66" spans="1:52" ht="15" customHeight="1" x14ac:dyDescent="0.2">
      <c r="A66" s="223" t="s">
        <v>428</v>
      </c>
      <c r="B66" s="224">
        <v>19</v>
      </c>
      <c r="C66" s="224">
        <v>363</v>
      </c>
      <c r="D66" s="224">
        <v>307</v>
      </c>
      <c r="E66" s="224">
        <v>369</v>
      </c>
      <c r="F66" s="224">
        <v>349</v>
      </c>
      <c r="G66" s="224">
        <v>367</v>
      </c>
      <c r="H66" s="224">
        <v>356</v>
      </c>
      <c r="I66" s="224" t="s">
        <v>452</v>
      </c>
      <c r="J66" s="224">
        <v>374</v>
      </c>
      <c r="K66" s="224">
        <v>317</v>
      </c>
      <c r="L66" s="224">
        <v>341</v>
      </c>
      <c r="M66" s="224" t="s">
        <v>452</v>
      </c>
      <c r="N66" s="327" t="s">
        <v>452</v>
      </c>
      <c r="O66" s="224" t="s">
        <v>452</v>
      </c>
      <c r="P66" s="368"/>
      <c r="Q66" s="224" t="s">
        <v>452</v>
      </c>
      <c r="R66" s="349" t="s">
        <v>452</v>
      </c>
      <c r="S66" s="224" t="s">
        <v>452</v>
      </c>
      <c r="T66" s="224">
        <v>334</v>
      </c>
      <c r="U66" s="224">
        <v>334</v>
      </c>
      <c r="V66" s="224">
        <v>317</v>
      </c>
      <c r="W66" s="224">
        <v>353</v>
      </c>
      <c r="X66" s="224">
        <v>321</v>
      </c>
      <c r="Y66" s="224">
        <v>362</v>
      </c>
      <c r="Z66" s="224">
        <v>343</v>
      </c>
      <c r="AA66" s="224">
        <v>369</v>
      </c>
      <c r="AB66" s="224">
        <v>299</v>
      </c>
      <c r="AC66" s="224" t="s">
        <v>452</v>
      </c>
      <c r="AD66" s="368"/>
      <c r="AE66" s="224">
        <v>356</v>
      </c>
      <c r="AF66" s="224"/>
      <c r="AG66" s="224"/>
      <c r="AH66" s="224"/>
      <c r="AI66" s="224"/>
      <c r="AJ66" s="224"/>
      <c r="AK66" s="224"/>
      <c r="AL66" s="224"/>
      <c r="AM66" s="224"/>
      <c r="AN66" s="224"/>
      <c r="AO66" s="224"/>
      <c r="AP66" s="224"/>
      <c r="AQ66" s="224"/>
      <c r="AR66" s="224"/>
      <c r="AS66" s="224">
        <f t="shared" si="29"/>
        <v>6531</v>
      </c>
      <c r="AT66" s="224">
        <f t="shared" si="30"/>
        <v>57</v>
      </c>
      <c r="AU66" s="224">
        <v>114</v>
      </c>
      <c r="AV66" s="224">
        <f t="shared" si="31"/>
        <v>33</v>
      </c>
      <c r="AW66" s="224" t="s">
        <v>43</v>
      </c>
      <c r="AX66" s="224">
        <f t="shared" si="32"/>
        <v>57</v>
      </c>
      <c r="AY66" s="225">
        <f t="shared" si="33"/>
        <v>114.57894736842105</v>
      </c>
      <c r="AZ66" s="177" t="s">
        <v>452</v>
      </c>
    </row>
    <row r="67" spans="1:52" s="253" customFormat="1" ht="15" customHeight="1" x14ac:dyDescent="0.2">
      <c r="A67" s="249" t="s">
        <v>523</v>
      </c>
      <c r="B67" s="250">
        <v>6</v>
      </c>
      <c r="C67" s="250" t="s">
        <v>452</v>
      </c>
      <c r="D67" s="250" t="s">
        <v>452</v>
      </c>
      <c r="E67" s="250" t="s">
        <v>452</v>
      </c>
      <c r="F67" s="250" t="s">
        <v>452</v>
      </c>
      <c r="G67" s="250" t="s">
        <v>452</v>
      </c>
      <c r="H67" s="250" t="s">
        <v>452</v>
      </c>
      <c r="I67" s="250">
        <v>367</v>
      </c>
      <c r="J67" s="250" t="s">
        <v>452</v>
      </c>
      <c r="K67" s="250" t="s">
        <v>452</v>
      </c>
      <c r="L67" s="250" t="s">
        <v>452</v>
      </c>
      <c r="M67" s="250">
        <v>292</v>
      </c>
      <c r="N67" s="328" t="s">
        <v>452</v>
      </c>
      <c r="O67" s="250" t="s">
        <v>452</v>
      </c>
      <c r="P67" s="364"/>
      <c r="Q67" s="250">
        <v>394</v>
      </c>
      <c r="R67" s="350" t="s">
        <v>452</v>
      </c>
      <c r="S67" s="250">
        <v>427</v>
      </c>
      <c r="T67" s="250" t="s">
        <v>452</v>
      </c>
      <c r="U67" s="250" t="s">
        <v>452</v>
      </c>
      <c r="V67" s="250" t="s">
        <v>452</v>
      </c>
      <c r="W67" s="250" t="s">
        <v>452</v>
      </c>
      <c r="X67" s="250" t="s">
        <v>452</v>
      </c>
      <c r="Y67" s="250" t="s">
        <v>452</v>
      </c>
      <c r="Z67" s="250">
        <v>349</v>
      </c>
      <c r="AA67" s="250" t="s">
        <v>452</v>
      </c>
      <c r="AB67" s="250" t="s">
        <v>452</v>
      </c>
      <c r="AC67" s="250">
        <v>356</v>
      </c>
      <c r="AD67" s="364"/>
      <c r="AE67" s="250" t="s">
        <v>452</v>
      </c>
      <c r="AF67" s="250"/>
      <c r="AG67" s="250"/>
      <c r="AH67" s="250"/>
      <c r="AI67" s="250"/>
      <c r="AJ67" s="250"/>
      <c r="AK67" s="250"/>
      <c r="AL67" s="250"/>
      <c r="AM67" s="250"/>
      <c r="AN67" s="250"/>
      <c r="AO67" s="250"/>
      <c r="AP67" s="250"/>
      <c r="AQ67" s="250"/>
      <c r="AR67" s="250"/>
      <c r="AS67" s="250">
        <f t="shared" si="29"/>
        <v>2185</v>
      </c>
      <c r="AT67" s="250">
        <f t="shared" si="30"/>
        <v>18</v>
      </c>
      <c r="AU67" s="251">
        <v>121</v>
      </c>
      <c r="AV67" s="250">
        <f t="shared" si="31"/>
        <v>7</v>
      </c>
      <c r="AW67" s="250"/>
      <c r="AX67" s="250">
        <f t="shared" si="32"/>
        <v>18</v>
      </c>
      <c r="AY67" s="252">
        <f t="shared" si="33"/>
        <v>121.38888888888889</v>
      </c>
      <c r="AZ67" s="177">
        <v>1</v>
      </c>
    </row>
    <row r="68" spans="1:52" s="253" customFormat="1" ht="15" customHeight="1" x14ac:dyDescent="0.2">
      <c r="A68" s="249" t="s">
        <v>429</v>
      </c>
      <c r="B68" s="250">
        <v>8</v>
      </c>
      <c r="C68" s="250">
        <v>338</v>
      </c>
      <c r="D68" s="250">
        <v>333</v>
      </c>
      <c r="E68" s="250" t="s">
        <v>452</v>
      </c>
      <c r="F68" s="250" t="s">
        <v>452</v>
      </c>
      <c r="G68" s="250">
        <v>334</v>
      </c>
      <c r="H68" s="250" t="s">
        <v>452</v>
      </c>
      <c r="I68" s="250" t="s">
        <v>452</v>
      </c>
      <c r="J68" s="250" t="s">
        <v>452</v>
      </c>
      <c r="K68" s="250" t="s">
        <v>452</v>
      </c>
      <c r="L68" s="250" t="s">
        <v>452</v>
      </c>
      <c r="M68" s="250">
        <v>341</v>
      </c>
      <c r="N68" s="328">
        <v>348</v>
      </c>
      <c r="O68" s="250">
        <v>319</v>
      </c>
      <c r="P68" s="364"/>
      <c r="Q68" s="250" t="s">
        <v>452</v>
      </c>
      <c r="R68" s="350">
        <v>326</v>
      </c>
      <c r="S68" s="250" t="s">
        <v>452</v>
      </c>
      <c r="T68" s="250" t="s">
        <v>452</v>
      </c>
      <c r="U68" s="250">
        <v>316</v>
      </c>
      <c r="V68" s="250" t="s">
        <v>452</v>
      </c>
      <c r="W68" s="250" t="s">
        <v>452</v>
      </c>
      <c r="X68" s="250" t="s">
        <v>452</v>
      </c>
      <c r="Y68" s="250" t="s">
        <v>452</v>
      </c>
      <c r="Z68" s="250" t="s">
        <v>452</v>
      </c>
      <c r="AA68" s="250" t="s">
        <v>452</v>
      </c>
      <c r="AB68" s="250" t="s">
        <v>452</v>
      </c>
      <c r="AC68" s="250" t="s">
        <v>452</v>
      </c>
      <c r="AD68" s="364"/>
      <c r="AE68" s="250" t="s">
        <v>452</v>
      </c>
      <c r="AF68" s="250"/>
      <c r="AG68" s="250"/>
      <c r="AH68" s="250"/>
      <c r="AI68" s="250"/>
      <c r="AJ68" s="250"/>
      <c r="AK68" s="250"/>
      <c r="AL68" s="250"/>
      <c r="AM68" s="250"/>
      <c r="AN68" s="250"/>
      <c r="AO68" s="250"/>
      <c r="AP68" s="250"/>
      <c r="AQ68" s="250"/>
      <c r="AR68" s="250"/>
      <c r="AS68" s="250">
        <f t="shared" si="29"/>
        <v>2655</v>
      </c>
      <c r="AT68" s="250">
        <f t="shared" si="30"/>
        <v>24</v>
      </c>
      <c r="AU68" s="251">
        <v>110</v>
      </c>
      <c r="AV68" s="250">
        <f t="shared" si="31"/>
        <v>15</v>
      </c>
      <c r="AW68" s="250"/>
      <c r="AX68" s="250">
        <f t="shared" si="32"/>
        <v>24</v>
      </c>
      <c r="AY68" s="252">
        <f t="shared" si="33"/>
        <v>110.625</v>
      </c>
      <c r="AZ68" s="177" t="s">
        <v>452</v>
      </c>
    </row>
    <row r="69" spans="1:52" ht="15" customHeight="1" x14ac:dyDescent="0.2">
      <c r="A69" s="165"/>
      <c r="B69" s="40"/>
      <c r="C69" s="40"/>
      <c r="D69" s="40"/>
      <c r="E69" s="40"/>
      <c r="F69" s="40"/>
      <c r="G69" s="40"/>
      <c r="H69" s="40"/>
      <c r="I69" s="40"/>
      <c r="J69" s="40"/>
      <c r="K69" s="40"/>
      <c r="L69" s="40"/>
      <c r="M69" s="40"/>
      <c r="N69" s="40"/>
      <c r="O69" s="40"/>
      <c r="Q69" s="40"/>
      <c r="R69" s="40"/>
      <c r="S69" s="40"/>
      <c r="T69" s="40"/>
      <c r="U69" s="40"/>
      <c r="V69" s="40"/>
      <c r="W69" s="40"/>
      <c r="X69" s="40"/>
      <c r="Y69" s="40"/>
      <c r="Z69" s="40"/>
      <c r="AA69" s="40"/>
      <c r="AB69" s="40"/>
      <c r="AC69" s="40"/>
      <c r="AE69" s="40"/>
      <c r="AF69" s="40"/>
      <c r="AG69" s="40"/>
      <c r="AH69" s="40"/>
      <c r="AI69" s="40"/>
      <c r="AJ69" s="40"/>
      <c r="AK69" s="40"/>
      <c r="AL69" s="40"/>
      <c r="AM69" s="40"/>
      <c r="AN69" s="40"/>
      <c r="AO69" s="40"/>
      <c r="AP69" s="40"/>
      <c r="AQ69" s="40"/>
      <c r="AR69" s="40"/>
      <c r="AS69" s="40"/>
      <c r="AT69" s="40"/>
      <c r="AU69" s="40"/>
      <c r="AV69" s="40"/>
      <c r="AW69" s="40"/>
      <c r="AX69" s="40"/>
      <c r="AY69" s="41"/>
      <c r="AZ69" s="185">
        <f>SUM(AZ62:AZ68)</f>
        <v>15</v>
      </c>
    </row>
    <row r="70" spans="1:52" ht="15" customHeight="1" x14ac:dyDescent="0.2">
      <c r="A70" s="165" t="s">
        <v>204</v>
      </c>
      <c r="O70" s="378"/>
    </row>
    <row r="71" spans="1:52" ht="15" customHeight="1" x14ac:dyDescent="0.2">
      <c r="A71" s="264" t="s">
        <v>437</v>
      </c>
      <c r="B71" s="265">
        <v>25</v>
      </c>
      <c r="C71" s="265">
        <v>350</v>
      </c>
      <c r="D71" s="265">
        <v>383</v>
      </c>
      <c r="E71" s="265">
        <v>374</v>
      </c>
      <c r="F71" s="265">
        <v>366</v>
      </c>
      <c r="G71" s="265">
        <v>384</v>
      </c>
      <c r="H71" s="265">
        <v>363</v>
      </c>
      <c r="I71" s="265">
        <v>363</v>
      </c>
      <c r="J71" s="265">
        <v>363</v>
      </c>
      <c r="K71" s="265">
        <v>352</v>
      </c>
      <c r="L71" s="265">
        <v>355</v>
      </c>
      <c r="M71" s="265">
        <v>341</v>
      </c>
      <c r="N71" s="375">
        <v>350</v>
      </c>
      <c r="O71" s="376" t="s">
        <v>452</v>
      </c>
      <c r="P71" s="379"/>
      <c r="Q71" s="374">
        <v>364</v>
      </c>
      <c r="R71" s="351">
        <v>389</v>
      </c>
      <c r="S71" s="265">
        <v>356</v>
      </c>
      <c r="T71" s="265">
        <v>357</v>
      </c>
      <c r="U71" s="265" t="s">
        <v>452</v>
      </c>
      <c r="V71" s="265">
        <v>340</v>
      </c>
      <c r="W71" s="265">
        <v>356</v>
      </c>
      <c r="X71" s="265">
        <v>396</v>
      </c>
      <c r="Y71" s="265">
        <v>335</v>
      </c>
      <c r="Z71" s="265">
        <v>411</v>
      </c>
      <c r="AA71" s="265">
        <v>368</v>
      </c>
      <c r="AB71" s="265">
        <v>377</v>
      </c>
      <c r="AC71" s="265">
        <v>343</v>
      </c>
      <c r="AD71" s="369"/>
      <c r="AE71" s="351">
        <v>371</v>
      </c>
      <c r="AF71" s="265"/>
      <c r="AG71" s="265"/>
      <c r="AH71" s="265"/>
      <c r="AI71" s="265"/>
      <c r="AJ71" s="265"/>
      <c r="AK71" s="265"/>
      <c r="AL71" s="265"/>
      <c r="AM71" s="265"/>
      <c r="AN71" s="265"/>
      <c r="AO71" s="265"/>
      <c r="AP71" s="265"/>
      <c r="AQ71" s="265"/>
      <c r="AR71" s="265"/>
      <c r="AS71" s="265">
        <f t="shared" ref="AS71:AS78" si="34">SUM(C71:AR71)</f>
        <v>9107</v>
      </c>
      <c r="AT71" s="265">
        <f t="shared" ref="AT71:AT78" si="35">B71*3</f>
        <v>75</v>
      </c>
      <c r="AU71" s="265">
        <v>121</v>
      </c>
      <c r="AV71" s="265">
        <f t="shared" ref="AV71:AV78" si="36">AS71-(AU71*AT71)</f>
        <v>32</v>
      </c>
      <c r="AW71" s="265" t="s">
        <v>43</v>
      </c>
      <c r="AX71" s="265">
        <f t="shared" ref="AX71:AX78" si="37">AT71</f>
        <v>75</v>
      </c>
      <c r="AY71" s="266">
        <f t="shared" ref="AY71:AY78" si="38">AS71/AT71</f>
        <v>121.42666666666666</v>
      </c>
      <c r="AZ71" s="177">
        <v>1</v>
      </c>
    </row>
    <row r="72" spans="1:52" ht="15" customHeight="1" x14ac:dyDescent="0.2">
      <c r="A72" s="264" t="s">
        <v>436</v>
      </c>
      <c r="B72" s="265">
        <v>27</v>
      </c>
      <c r="C72" s="265">
        <v>420</v>
      </c>
      <c r="D72" s="265">
        <v>348</v>
      </c>
      <c r="E72" s="265">
        <v>346</v>
      </c>
      <c r="F72" s="265">
        <v>366</v>
      </c>
      <c r="G72" s="265">
        <v>387</v>
      </c>
      <c r="H72" s="265">
        <v>356</v>
      </c>
      <c r="I72" s="265">
        <v>357</v>
      </c>
      <c r="J72" s="265">
        <v>351</v>
      </c>
      <c r="K72" s="265">
        <v>367</v>
      </c>
      <c r="L72" s="265">
        <v>357</v>
      </c>
      <c r="M72" s="265">
        <v>372</v>
      </c>
      <c r="N72" s="375">
        <v>343</v>
      </c>
      <c r="O72" s="374">
        <v>400</v>
      </c>
      <c r="P72" s="379"/>
      <c r="Q72" s="374">
        <v>356</v>
      </c>
      <c r="R72" s="351">
        <v>391</v>
      </c>
      <c r="S72" s="265">
        <v>412</v>
      </c>
      <c r="T72" s="265">
        <v>311</v>
      </c>
      <c r="U72" s="265">
        <v>343</v>
      </c>
      <c r="V72" s="265">
        <v>358</v>
      </c>
      <c r="W72" s="265">
        <v>347</v>
      </c>
      <c r="X72" s="265">
        <v>350</v>
      </c>
      <c r="Y72" s="265">
        <v>328</v>
      </c>
      <c r="Z72" s="265">
        <v>370</v>
      </c>
      <c r="AA72" s="265">
        <v>365</v>
      </c>
      <c r="AB72" s="265">
        <v>351</v>
      </c>
      <c r="AC72" s="265">
        <v>391</v>
      </c>
      <c r="AD72" s="369"/>
      <c r="AE72" s="351">
        <v>358</v>
      </c>
      <c r="AF72" s="265"/>
      <c r="AG72" s="265"/>
      <c r="AH72" s="265"/>
      <c r="AI72" s="265"/>
      <c r="AJ72" s="265"/>
      <c r="AK72" s="265"/>
      <c r="AL72" s="265"/>
      <c r="AM72" s="265"/>
      <c r="AN72" s="265"/>
      <c r="AO72" s="265"/>
      <c r="AP72" s="265"/>
      <c r="AQ72" s="265"/>
      <c r="AR72" s="265"/>
      <c r="AS72" s="265">
        <f t="shared" si="34"/>
        <v>9801</v>
      </c>
      <c r="AT72" s="265">
        <f t="shared" si="35"/>
        <v>81</v>
      </c>
      <c r="AU72" s="265">
        <v>121</v>
      </c>
      <c r="AV72" s="265">
        <f t="shared" si="36"/>
        <v>0</v>
      </c>
      <c r="AW72" s="265" t="s">
        <v>43</v>
      </c>
      <c r="AX72" s="265">
        <f t="shared" si="37"/>
        <v>81</v>
      </c>
      <c r="AY72" s="266">
        <f t="shared" si="38"/>
        <v>121</v>
      </c>
      <c r="AZ72" s="177">
        <v>3</v>
      </c>
    </row>
    <row r="73" spans="1:52" ht="15" customHeight="1" x14ac:dyDescent="0.2">
      <c r="A73" s="264" t="s">
        <v>434</v>
      </c>
      <c r="B73" s="265">
        <v>25</v>
      </c>
      <c r="C73" s="265">
        <v>349</v>
      </c>
      <c r="D73" s="265">
        <v>348</v>
      </c>
      <c r="E73" s="265">
        <v>341</v>
      </c>
      <c r="F73" s="265">
        <v>379</v>
      </c>
      <c r="G73" s="265">
        <v>360</v>
      </c>
      <c r="H73" s="265">
        <v>361</v>
      </c>
      <c r="I73" s="265">
        <v>380</v>
      </c>
      <c r="J73" s="265">
        <v>407</v>
      </c>
      <c r="K73" s="265">
        <v>351</v>
      </c>
      <c r="L73" s="265">
        <v>392</v>
      </c>
      <c r="M73" s="265">
        <v>352</v>
      </c>
      <c r="N73" s="375">
        <v>410</v>
      </c>
      <c r="O73" s="377">
        <v>333</v>
      </c>
      <c r="P73" s="379"/>
      <c r="Q73" s="374">
        <v>370</v>
      </c>
      <c r="R73" s="351">
        <v>319</v>
      </c>
      <c r="S73" s="265">
        <v>384</v>
      </c>
      <c r="T73" s="265" t="s">
        <v>452</v>
      </c>
      <c r="U73" s="265">
        <v>308</v>
      </c>
      <c r="V73" s="265">
        <v>345</v>
      </c>
      <c r="W73" s="265">
        <v>346</v>
      </c>
      <c r="X73" s="265">
        <v>337</v>
      </c>
      <c r="Y73" s="265">
        <v>312</v>
      </c>
      <c r="Z73" s="265">
        <v>323</v>
      </c>
      <c r="AA73" s="265" t="s">
        <v>452</v>
      </c>
      <c r="AB73" s="265">
        <v>345</v>
      </c>
      <c r="AC73" s="265">
        <v>342</v>
      </c>
      <c r="AD73" s="369"/>
      <c r="AE73" s="351">
        <v>348</v>
      </c>
      <c r="AF73" s="265"/>
      <c r="AG73" s="265"/>
      <c r="AH73" s="265"/>
      <c r="AI73" s="265"/>
      <c r="AJ73" s="265"/>
      <c r="AK73" s="265"/>
      <c r="AL73" s="265"/>
      <c r="AM73" s="265"/>
      <c r="AN73" s="265"/>
      <c r="AO73" s="265"/>
      <c r="AP73" s="265"/>
      <c r="AQ73" s="265"/>
      <c r="AR73" s="265"/>
      <c r="AS73" s="265">
        <f t="shared" si="34"/>
        <v>8842</v>
      </c>
      <c r="AT73" s="265">
        <f t="shared" si="35"/>
        <v>75</v>
      </c>
      <c r="AU73" s="265">
        <v>117</v>
      </c>
      <c r="AV73" s="265">
        <f t="shared" si="36"/>
        <v>67</v>
      </c>
      <c r="AW73" s="265" t="s">
        <v>43</v>
      </c>
      <c r="AX73" s="265">
        <f t="shared" si="37"/>
        <v>75</v>
      </c>
      <c r="AY73" s="266">
        <f t="shared" si="38"/>
        <v>117.89333333333333</v>
      </c>
      <c r="AZ73" s="177">
        <v>2</v>
      </c>
    </row>
    <row r="74" spans="1:52" ht="15" customHeight="1" x14ac:dyDescent="0.2">
      <c r="A74" s="264" t="s">
        <v>433</v>
      </c>
      <c r="B74" s="265">
        <v>24</v>
      </c>
      <c r="C74" s="265">
        <v>328</v>
      </c>
      <c r="D74" s="265">
        <v>340</v>
      </c>
      <c r="E74" s="265">
        <v>317</v>
      </c>
      <c r="F74" s="265" t="s">
        <v>452</v>
      </c>
      <c r="G74" s="265" t="s">
        <v>452</v>
      </c>
      <c r="H74" s="265">
        <v>356</v>
      </c>
      <c r="I74" s="265">
        <v>367</v>
      </c>
      <c r="J74" s="265">
        <v>406</v>
      </c>
      <c r="K74" s="265">
        <v>361</v>
      </c>
      <c r="L74" s="265">
        <v>377</v>
      </c>
      <c r="M74" s="265">
        <v>337</v>
      </c>
      <c r="N74" s="375">
        <v>341</v>
      </c>
      <c r="O74" s="374">
        <v>362</v>
      </c>
      <c r="P74" s="379"/>
      <c r="Q74" s="374">
        <v>350</v>
      </c>
      <c r="R74" s="351">
        <v>352</v>
      </c>
      <c r="S74" s="265">
        <v>369</v>
      </c>
      <c r="T74" s="265">
        <v>368</v>
      </c>
      <c r="U74" s="265">
        <v>325</v>
      </c>
      <c r="V74" s="265">
        <v>348</v>
      </c>
      <c r="W74" s="265">
        <v>358</v>
      </c>
      <c r="X74" s="265">
        <v>312</v>
      </c>
      <c r="Y74" s="265">
        <v>371</v>
      </c>
      <c r="Z74" s="265" t="s">
        <v>452</v>
      </c>
      <c r="AA74" s="265">
        <v>329</v>
      </c>
      <c r="AB74" s="265">
        <v>366</v>
      </c>
      <c r="AC74" s="265">
        <v>343</v>
      </c>
      <c r="AD74" s="369"/>
      <c r="AE74" s="351">
        <v>332</v>
      </c>
      <c r="AF74" s="265"/>
      <c r="AG74" s="265"/>
      <c r="AH74" s="265"/>
      <c r="AI74" s="265"/>
      <c r="AJ74" s="265"/>
      <c r="AK74" s="265"/>
      <c r="AL74" s="265"/>
      <c r="AM74" s="265"/>
      <c r="AN74" s="265"/>
      <c r="AO74" s="265"/>
      <c r="AP74" s="265"/>
      <c r="AQ74" s="265"/>
      <c r="AR74" s="265"/>
      <c r="AS74" s="265">
        <f t="shared" si="34"/>
        <v>8415</v>
      </c>
      <c r="AT74" s="265">
        <f t="shared" si="35"/>
        <v>72</v>
      </c>
      <c r="AU74" s="265">
        <v>116</v>
      </c>
      <c r="AV74" s="265">
        <f t="shared" si="36"/>
        <v>63</v>
      </c>
      <c r="AW74" s="265" t="s">
        <v>43</v>
      </c>
      <c r="AX74" s="265">
        <f t="shared" si="37"/>
        <v>72</v>
      </c>
      <c r="AY74" s="266">
        <f t="shared" si="38"/>
        <v>116.875</v>
      </c>
      <c r="AZ74" s="177">
        <v>1</v>
      </c>
    </row>
    <row r="75" spans="1:52" ht="15" customHeight="1" x14ac:dyDescent="0.2">
      <c r="A75" s="264" t="s">
        <v>435</v>
      </c>
      <c r="B75" s="265">
        <v>26</v>
      </c>
      <c r="C75" s="265">
        <v>341</v>
      </c>
      <c r="D75" s="265">
        <v>383</v>
      </c>
      <c r="E75" s="265">
        <v>346</v>
      </c>
      <c r="F75" s="265">
        <v>373</v>
      </c>
      <c r="G75" s="265">
        <v>361</v>
      </c>
      <c r="H75" s="265">
        <v>360</v>
      </c>
      <c r="I75" s="265">
        <v>348</v>
      </c>
      <c r="J75" s="265">
        <v>380</v>
      </c>
      <c r="K75" s="265">
        <v>348</v>
      </c>
      <c r="L75" s="265">
        <v>376</v>
      </c>
      <c r="M75" s="265">
        <v>369</v>
      </c>
      <c r="N75" s="375">
        <v>336</v>
      </c>
      <c r="O75" s="374">
        <v>355</v>
      </c>
      <c r="P75" s="379"/>
      <c r="Q75" s="380">
        <v>364</v>
      </c>
      <c r="R75" s="351">
        <v>363</v>
      </c>
      <c r="S75" s="265">
        <v>362</v>
      </c>
      <c r="T75" s="265">
        <v>394</v>
      </c>
      <c r="U75" s="265">
        <v>310</v>
      </c>
      <c r="V75" s="265">
        <v>356</v>
      </c>
      <c r="W75" s="265">
        <v>329</v>
      </c>
      <c r="X75" s="265" t="s">
        <v>452</v>
      </c>
      <c r="Y75" s="265">
        <v>302</v>
      </c>
      <c r="Z75" s="265">
        <v>357</v>
      </c>
      <c r="AA75" s="265">
        <v>331</v>
      </c>
      <c r="AB75" s="265">
        <v>316</v>
      </c>
      <c r="AC75" s="424">
        <v>319</v>
      </c>
      <c r="AD75" s="369"/>
      <c r="AE75" s="508">
        <v>333</v>
      </c>
      <c r="AF75" s="265"/>
      <c r="AG75" s="265"/>
      <c r="AH75" s="265"/>
      <c r="AI75" s="265"/>
      <c r="AJ75" s="265"/>
      <c r="AK75" s="265"/>
      <c r="AL75" s="265"/>
      <c r="AM75" s="265"/>
      <c r="AN75" s="265"/>
      <c r="AO75" s="265"/>
      <c r="AP75" s="265"/>
      <c r="AQ75" s="265"/>
      <c r="AR75" s="265"/>
      <c r="AS75" s="265">
        <f t="shared" si="34"/>
        <v>9112</v>
      </c>
      <c r="AT75" s="265">
        <f t="shared" si="35"/>
        <v>78</v>
      </c>
      <c r="AU75" s="265">
        <v>116</v>
      </c>
      <c r="AV75" s="265">
        <f t="shared" si="36"/>
        <v>64</v>
      </c>
      <c r="AW75" s="265" t="s">
        <v>43</v>
      </c>
      <c r="AX75" s="265">
        <f t="shared" si="37"/>
        <v>78</v>
      </c>
      <c r="AY75" s="266">
        <f t="shared" si="38"/>
        <v>116.82051282051282</v>
      </c>
      <c r="AZ75" s="177" t="s">
        <v>452</v>
      </c>
    </row>
    <row r="76" spans="1:52" ht="15" customHeight="1" x14ac:dyDescent="0.2">
      <c r="A76" s="211" t="s">
        <v>483</v>
      </c>
      <c r="B76" s="212">
        <v>4</v>
      </c>
      <c r="C76" s="212" t="s">
        <v>452</v>
      </c>
      <c r="D76" s="212" t="s">
        <v>452</v>
      </c>
      <c r="E76" s="212" t="s">
        <v>452</v>
      </c>
      <c r="F76" s="212">
        <v>405</v>
      </c>
      <c r="G76" s="212">
        <v>391</v>
      </c>
      <c r="H76" s="212" t="s">
        <v>452</v>
      </c>
      <c r="I76" s="212" t="s">
        <v>452</v>
      </c>
      <c r="J76" s="212" t="s">
        <v>452</v>
      </c>
      <c r="K76" s="212" t="s">
        <v>452</v>
      </c>
      <c r="L76" s="212" t="s">
        <v>452</v>
      </c>
      <c r="M76" s="212" t="s">
        <v>452</v>
      </c>
      <c r="N76" s="320" t="s">
        <v>452</v>
      </c>
      <c r="O76" s="212">
        <v>355</v>
      </c>
      <c r="P76" s="358"/>
      <c r="Q76" s="167" t="s">
        <v>452</v>
      </c>
      <c r="R76" s="342" t="s">
        <v>452</v>
      </c>
      <c r="S76" s="212" t="s">
        <v>452</v>
      </c>
      <c r="T76" s="212">
        <v>368</v>
      </c>
      <c r="U76" s="212" t="s">
        <v>452</v>
      </c>
      <c r="V76" s="212" t="s">
        <v>452</v>
      </c>
      <c r="W76" s="212" t="s">
        <v>452</v>
      </c>
      <c r="X76" s="212" t="s">
        <v>452</v>
      </c>
      <c r="Y76" s="212" t="s">
        <v>452</v>
      </c>
      <c r="Z76" s="212" t="s">
        <v>452</v>
      </c>
      <c r="AA76" s="212" t="s">
        <v>452</v>
      </c>
      <c r="AB76" s="212" t="s">
        <v>452</v>
      </c>
      <c r="AC76" s="212" t="s">
        <v>452</v>
      </c>
      <c r="AD76" s="358"/>
      <c r="AE76" s="167" t="s">
        <v>452</v>
      </c>
      <c r="AF76" s="212"/>
      <c r="AG76" s="212"/>
      <c r="AH76" s="212"/>
      <c r="AI76" s="212"/>
      <c r="AJ76" s="212"/>
      <c r="AK76" s="212"/>
      <c r="AL76" s="212"/>
      <c r="AM76" s="212"/>
      <c r="AN76" s="212"/>
      <c r="AO76" s="212"/>
      <c r="AP76" s="212"/>
      <c r="AQ76" s="212"/>
      <c r="AR76" s="212"/>
      <c r="AS76" s="279">
        <f t="shared" si="34"/>
        <v>1519</v>
      </c>
      <c r="AT76" s="279">
        <f t="shared" si="35"/>
        <v>12</v>
      </c>
      <c r="AU76" s="279">
        <v>126</v>
      </c>
      <c r="AV76" s="279">
        <f t="shared" si="36"/>
        <v>7</v>
      </c>
      <c r="AW76" s="279" t="s">
        <v>43</v>
      </c>
      <c r="AX76" s="279">
        <f t="shared" si="37"/>
        <v>12</v>
      </c>
      <c r="AY76" s="280">
        <f t="shared" si="38"/>
        <v>126.58333333333333</v>
      </c>
      <c r="AZ76" s="177">
        <v>1</v>
      </c>
    </row>
    <row r="77" spans="1:52" ht="15" customHeight="1" x14ac:dyDescent="0.2">
      <c r="A77" s="211" t="s">
        <v>675</v>
      </c>
      <c r="B77" s="212">
        <v>1</v>
      </c>
      <c r="C77" s="212" t="s">
        <v>452</v>
      </c>
      <c r="D77" s="212" t="s">
        <v>452</v>
      </c>
      <c r="E77" s="212" t="s">
        <v>452</v>
      </c>
      <c r="F77" s="212" t="s">
        <v>452</v>
      </c>
      <c r="G77" s="212" t="s">
        <v>452</v>
      </c>
      <c r="H77" s="212" t="s">
        <v>452</v>
      </c>
      <c r="I77" s="212" t="s">
        <v>452</v>
      </c>
      <c r="J77" s="212" t="s">
        <v>452</v>
      </c>
      <c r="K77" s="212" t="s">
        <v>452</v>
      </c>
      <c r="L77" s="212" t="s">
        <v>452</v>
      </c>
      <c r="M77" s="212" t="s">
        <v>452</v>
      </c>
      <c r="N77" s="320" t="s">
        <v>452</v>
      </c>
      <c r="O77" s="212" t="s">
        <v>452</v>
      </c>
      <c r="P77" s="358"/>
      <c r="Q77" s="167" t="s">
        <v>452</v>
      </c>
      <c r="R77" s="342" t="s">
        <v>452</v>
      </c>
      <c r="S77" s="212" t="s">
        <v>452</v>
      </c>
      <c r="T77" s="212" t="s">
        <v>452</v>
      </c>
      <c r="U77" s="212" t="s">
        <v>452</v>
      </c>
      <c r="V77" s="212" t="s">
        <v>452</v>
      </c>
      <c r="W77" s="212" t="s">
        <v>452</v>
      </c>
      <c r="X77" s="212" t="s">
        <v>452</v>
      </c>
      <c r="Y77" s="212" t="s">
        <v>452</v>
      </c>
      <c r="Z77" s="212">
        <v>357</v>
      </c>
      <c r="AA77" s="212" t="s">
        <v>452</v>
      </c>
      <c r="AB77" s="212" t="s">
        <v>452</v>
      </c>
      <c r="AC77" s="167" t="s">
        <v>452</v>
      </c>
      <c r="AD77" s="358"/>
      <c r="AE77" s="167" t="s">
        <v>452</v>
      </c>
      <c r="AF77" s="212"/>
      <c r="AG77" s="212"/>
      <c r="AH77" s="212"/>
      <c r="AI77" s="212"/>
      <c r="AJ77" s="212"/>
      <c r="AK77" s="212"/>
      <c r="AL77" s="212"/>
      <c r="AM77" s="212"/>
      <c r="AN77" s="212"/>
      <c r="AO77" s="212"/>
      <c r="AP77" s="212"/>
      <c r="AQ77" s="212"/>
      <c r="AR77" s="212"/>
      <c r="AS77" s="279">
        <f t="shared" si="34"/>
        <v>357</v>
      </c>
      <c r="AT77" s="279">
        <f t="shared" si="35"/>
        <v>3</v>
      </c>
      <c r="AU77" s="279">
        <v>119</v>
      </c>
      <c r="AV77" s="279">
        <f t="shared" si="36"/>
        <v>0</v>
      </c>
      <c r="AW77" s="279" t="s">
        <v>43</v>
      </c>
      <c r="AX77" s="279">
        <f t="shared" si="37"/>
        <v>3</v>
      </c>
      <c r="AY77" s="280">
        <f t="shared" si="38"/>
        <v>119</v>
      </c>
      <c r="AZ77" s="177" t="s">
        <v>452</v>
      </c>
    </row>
    <row r="78" spans="1:52" ht="15" customHeight="1" x14ac:dyDescent="0.2">
      <c r="A78" s="211" t="s">
        <v>639</v>
      </c>
      <c r="B78" s="212">
        <v>3</v>
      </c>
      <c r="C78" s="212" t="s">
        <v>452</v>
      </c>
      <c r="D78" s="212" t="s">
        <v>452</v>
      </c>
      <c r="E78" s="212" t="s">
        <v>452</v>
      </c>
      <c r="F78" s="212" t="s">
        <v>452</v>
      </c>
      <c r="G78" s="212" t="s">
        <v>452</v>
      </c>
      <c r="H78" s="212" t="s">
        <v>452</v>
      </c>
      <c r="I78" s="212" t="s">
        <v>452</v>
      </c>
      <c r="J78" s="212" t="s">
        <v>452</v>
      </c>
      <c r="K78" s="212" t="s">
        <v>452</v>
      </c>
      <c r="L78" s="212" t="s">
        <v>452</v>
      </c>
      <c r="M78" s="212" t="s">
        <v>452</v>
      </c>
      <c r="N78" s="320" t="s">
        <v>452</v>
      </c>
      <c r="O78" s="212" t="s">
        <v>452</v>
      </c>
      <c r="P78" s="358"/>
      <c r="Q78" s="167" t="s">
        <v>452</v>
      </c>
      <c r="R78" s="342" t="s">
        <v>452</v>
      </c>
      <c r="S78" s="212" t="s">
        <v>452</v>
      </c>
      <c r="T78" s="212" t="s">
        <v>452</v>
      </c>
      <c r="U78" s="212">
        <v>299</v>
      </c>
      <c r="V78" s="212" t="s">
        <v>452</v>
      </c>
      <c r="W78" s="212" t="s">
        <v>452</v>
      </c>
      <c r="X78" s="212">
        <v>374</v>
      </c>
      <c r="Y78" s="212" t="s">
        <v>452</v>
      </c>
      <c r="Z78" s="212" t="s">
        <v>452</v>
      </c>
      <c r="AA78" s="212">
        <v>325</v>
      </c>
      <c r="AB78" s="212" t="s">
        <v>452</v>
      </c>
      <c r="AC78" s="167" t="s">
        <v>452</v>
      </c>
      <c r="AD78" s="358"/>
      <c r="AE78" s="167" t="s">
        <v>452</v>
      </c>
      <c r="AF78" s="212"/>
      <c r="AG78" s="212"/>
      <c r="AH78" s="212"/>
      <c r="AI78" s="212"/>
      <c r="AJ78" s="212"/>
      <c r="AK78" s="212"/>
      <c r="AL78" s="212"/>
      <c r="AM78" s="212"/>
      <c r="AN78" s="212"/>
      <c r="AO78" s="212"/>
      <c r="AP78" s="212"/>
      <c r="AQ78" s="212"/>
      <c r="AR78" s="212"/>
      <c r="AS78" s="279">
        <f t="shared" si="34"/>
        <v>998</v>
      </c>
      <c r="AT78" s="279">
        <f t="shared" si="35"/>
        <v>9</v>
      </c>
      <c r="AU78" s="279">
        <v>110</v>
      </c>
      <c r="AV78" s="279">
        <f t="shared" si="36"/>
        <v>8</v>
      </c>
      <c r="AW78" s="279" t="s">
        <v>43</v>
      </c>
      <c r="AX78" s="279">
        <f t="shared" si="37"/>
        <v>9</v>
      </c>
      <c r="AY78" s="280">
        <f t="shared" si="38"/>
        <v>110.88888888888889</v>
      </c>
      <c r="AZ78" s="177">
        <v>2</v>
      </c>
    </row>
    <row r="79" spans="1:52" ht="15" customHeight="1" x14ac:dyDescent="0.2">
      <c r="A79" s="165"/>
      <c r="B79" s="40"/>
      <c r="C79" s="40"/>
      <c r="D79" s="40"/>
      <c r="E79" s="40"/>
      <c r="F79" s="40"/>
      <c r="G79" s="40"/>
      <c r="H79" s="40"/>
      <c r="I79" s="40"/>
      <c r="J79" s="40"/>
      <c r="K79" s="40"/>
      <c r="L79" s="40"/>
      <c r="M79" s="40"/>
      <c r="N79" s="40"/>
      <c r="O79" s="40"/>
      <c r="Q79" s="40"/>
      <c r="R79" s="40"/>
      <c r="S79" s="40"/>
      <c r="T79" s="40"/>
      <c r="U79" s="40"/>
      <c r="V79" s="40"/>
      <c r="W79" s="40"/>
      <c r="X79" s="40"/>
      <c r="Y79" s="40"/>
      <c r="Z79" s="40"/>
      <c r="AA79" s="40"/>
      <c r="AB79" s="40"/>
      <c r="AC79" s="40"/>
      <c r="AE79" s="40"/>
      <c r="AF79" s="40"/>
      <c r="AG79" s="40"/>
      <c r="AH79" s="40"/>
      <c r="AI79" s="40"/>
      <c r="AJ79" s="40"/>
      <c r="AK79" s="40"/>
      <c r="AL79" s="40"/>
      <c r="AM79" s="40"/>
      <c r="AN79" s="40"/>
      <c r="AO79" s="40"/>
      <c r="AP79" s="40"/>
      <c r="AQ79" s="40"/>
      <c r="AR79" s="40"/>
      <c r="AS79" s="40"/>
      <c r="AT79" s="40"/>
      <c r="AU79" s="40"/>
      <c r="AV79" s="40"/>
      <c r="AW79" s="40"/>
      <c r="AX79" s="40"/>
      <c r="AY79" s="41"/>
      <c r="AZ79" s="185">
        <f>SUM(AZ71:AZ78)</f>
        <v>10</v>
      </c>
    </row>
    <row r="80" spans="1:52" ht="15" customHeight="1" x14ac:dyDescent="0.2">
      <c r="A80" s="165" t="s">
        <v>207</v>
      </c>
    </row>
    <row r="81" spans="1:52" ht="15" customHeight="1" x14ac:dyDescent="0.2">
      <c r="A81" s="383" t="s">
        <v>415</v>
      </c>
      <c r="B81" s="384">
        <v>26</v>
      </c>
      <c r="C81" s="384">
        <v>365</v>
      </c>
      <c r="D81" s="384">
        <v>327</v>
      </c>
      <c r="E81" s="384">
        <v>325</v>
      </c>
      <c r="F81" s="384">
        <v>337</v>
      </c>
      <c r="G81" s="384">
        <v>386</v>
      </c>
      <c r="H81" s="384">
        <v>368</v>
      </c>
      <c r="I81" s="384">
        <v>328</v>
      </c>
      <c r="J81" s="384">
        <v>366</v>
      </c>
      <c r="K81" s="384">
        <v>366</v>
      </c>
      <c r="L81" s="384">
        <v>349</v>
      </c>
      <c r="M81" s="384">
        <v>407</v>
      </c>
      <c r="N81" s="385">
        <v>374</v>
      </c>
      <c r="O81" s="384">
        <v>350</v>
      </c>
      <c r="P81" s="368"/>
      <c r="Q81" s="384">
        <v>339</v>
      </c>
      <c r="R81" s="386">
        <v>359</v>
      </c>
      <c r="S81" s="384">
        <v>393</v>
      </c>
      <c r="T81" s="384">
        <v>375</v>
      </c>
      <c r="U81" s="384">
        <v>369</v>
      </c>
      <c r="V81" s="384">
        <v>450</v>
      </c>
      <c r="W81" s="384">
        <v>343</v>
      </c>
      <c r="X81" s="384">
        <v>325</v>
      </c>
      <c r="Y81" s="384">
        <v>357</v>
      </c>
      <c r="Z81" s="384" t="s">
        <v>452</v>
      </c>
      <c r="AA81" s="384">
        <v>348</v>
      </c>
      <c r="AB81" s="384">
        <v>338</v>
      </c>
      <c r="AC81" s="384">
        <v>360</v>
      </c>
      <c r="AD81" s="368"/>
      <c r="AE81" s="384">
        <v>360</v>
      </c>
      <c r="AF81" s="384"/>
      <c r="AG81" s="384"/>
      <c r="AH81" s="384"/>
      <c r="AI81" s="384"/>
      <c r="AJ81" s="384"/>
      <c r="AK81" s="384"/>
      <c r="AL81" s="384"/>
      <c r="AM81" s="384"/>
      <c r="AN81" s="384"/>
      <c r="AO81" s="384"/>
      <c r="AP81" s="384"/>
      <c r="AQ81" s="384"/>
      <c r="AR81" s="384"/>
      <c r="AS81" s="384">
        <f t="shared" ref="AS81:AS88" si="39">SUM(C81:AR81)</f>
        <v>9364</v>
      </c>
      <c r="AT81" s="384">
        <f>B81*3</f>
        <v>78</v>
      </c>
      <c r="AU81" s="384">
        <v>120</v>
      </c>
      <c r="AV81" s="384">
        <f t="shared" ref="AV81:AV88" si="40">AS81-(AU81*AT81)</f>
        <v>4</v>
      </c>
      <c r="AW81" s="384" t="s">
        <v>43</v>
      </c>
      <c r="AX81" s="384">
        <f t="shared" ref="AX81:AX88" si="41">AT81</f>
        <v>78</v>
      </c>
      <c r="AY81" s="387">
        <f t="shared" ref="AY81:AY88" si="42">AS81/AT81</f>
        <v>120.05128205128206</v>
      </c>
      <c r="AZ81" s="177">
        <v>2</v>
      </c>
    </row>
    <row r="82" spans="1:52" ht="15" customHeight="1" x14ac:dyDescent="0.2">
      <c r="A82" s="383" t="s">
        <v>413</v>
      </c>
      <c r="B82" s="384">
        <v>27</v>
      </c>
      <c r="C82" s="384">
        <v>341</v>
      </c>
      <c r="D82" s="384">
        <v>394</v>
      </c>
      <c r="E82" s="384">
        <v>331</v>
      </c>
      <c r="F82" s="384">
        <v>370</v>
      </c>
      <c r="G82" s="384">
        <v>343</v>
      </c>
      <c r="H82" s="384">
        <v>328</v>
      </c>
      <c r="I82" s="384">
        <v>344</v>
      </c>
      <c r="J82" s="384">
        <v>357</v>
      </c>
      <c r="K82" s="384">
        <v>359</v>
      </c>
      <c r="L82" s="384">
        <v>344</v>
      </c>
      <c r="M82" s="384">
        <v>408</v>
      </c>
      <c r="N82" s="385">
        <v>344</v>
      </c>
      <c r="O82" s="384">
        <v>346</v>
      </c>
      <c r="P82" s="368"/>
      <c r="Q82" s="384">
        <v>373</v>
      </c>
      <c r="R82" s="386">
        <v>334</v>
      </c>
      <c r="S82" s="384">
        <v>332</v>
      </c>
      <c r="T82" s="384">
        <v>404</v>
      </c>
      <c r="U82" s="384">
        <v>332</v>
      </c>
      <c r="V82" s="384">
        <v>348</v>
      </c>
      <c r="W82" s="384">
        <v>428</v>
      </c>
      <c r="X82" s="384">
        <v>346</v>
      </c>
      <c r="Y82" s="384">
        <v>366</v>
      </c>
      <c r="Z82" s="384">
        <v>338</v>
      </c>
      <c r="AA82" s="384">
        <v>347</v>
      </c>
      <c r="AB82" s="384">
        <v>329</v>
      </c>
      <c r="AC82" s="384">
        <v>358</v>
      </c>
      <c r="AD82" s="368"/>
      <c r="AE82" s="384">
        <v>363</v>
      </c>
      <c r="AF82" s="384"/>
      <c r="AG82" s="384"/>
      <c r="AH82" s="384"/>
      <c r="AI82" s="384"/>
      <c r="AJ82" s="384"/>
      <c r="AK82" s="384"/>
      <c r="AL82" s="384"/>
      <c r="AM82" s="384"/>
      <c r="AN82" s="384"/>
      <c r="AO82" s="384"/>
      <c r="AP82" s="384"/>
      <c r="AQ82" s="384"/>
      <c r="AR82" s="384"/>
      <c r="AS82" s="384">
        <f t="shared" si="39"/>
        <v>9607</v>
      </c>
      <c r="AT82" s="384">
        <f>B82*3</f>
        <v>81</v>
      </c>
      <c r="AU82" s="384">
        <v>118</v>
      </c>
      <c r="AV82" s="384">
        <f t="shared" si="40"/>
        <v>49</v>
      </c>
      <c r="AW82" s="384" t="s">
        <v>43</v>
      </c>
      <c r="AX82" s="384">
        <f t="shared" si="41"/>
        <v>81</v>
      </c>
      <c r="AY82" s="387">
        <f t="shared" si="42"/>
        <v>118.60493827160494</v>
      </c>
      <c r="AZ82" s="177">
        <v>3</v>
      </c>
    </row>
    <row r="83" spans="1:52" ht="15" customHeight="1" x14ac:dyDescent="0.2">
      <c r="A83" s="383" t="s">
        <v>450</v>
      </c>
      <c r="B83" s="384">
        <v>22</v>
      </c>
      <c r="C83" s="384" t="s">
        <v>452</v>
      </c>
      <c r="D83" s="384">
        <v>332</v>
      </c>
      <c r="E83" s="384">
        <v>300</v>
      </c>
      <c r="F83" s="384" t="s">
        <v>452</v>
      </c>
      <c r="G83" s="384" t="s">
        <v>452</v>
      </c>
      <c r="H83" s="384">
        <v>318</v>
      </c>
      <c r="I83" s="384" t="s">
        <v>452</v>
      </c>
      <c r="J83" s="384">
        <v>351</v>
      </c>
      <c r="K83" s="384">
        <v>326</v>
      </c>
      <c r="L83" s="384">
        <v>376</v>
      </c>
      <c r="M83" s="384" t="s">
        <v>452</v>
      </c>
      <c r="N83" s="385">
        <v>335</v>
      </c>
      <c r="O83" s="384">
        <v>368</v>
      </c>
      <c r="P83" s="368"/>
      <c r="Q83" s="384">
        <v>316</v>
      </c>
      <c r="R83" s="386">
        <v>362</v>
      </c>
      <c r="S83" s="384">
        <v>384</v>
      </c>
      <c r="T83" s="384">
        <v>372</v>
      </c>
      <c r="U83" s="384">
        <v>378</v>
      </c>
      <c r="V83" s="384">
        <v>360</v>
      </c>
      <c r="W83" s="384">
        <v>309</v>
      </c>
      <c r="X83" s="384">
        <v>351</v>
      </c>
      <c r="Y83" s="384">
        <v>321</v>
      </c>
      <c r="Z83" s="384">
        <v>355</v>
      </c>
      <c r="AA83" s="384">
        <v>332</v>
      </c>
      <c r="AB83" s="384">
        <v>329</v>
      </c>
      <c r="AC83" s="384">
        <v>397</v>
      </c>
      <c r="AD83" s="368"/>
      <c r="AE83" s="384">
        <v>314</v>
      </c>
      <c r="AF83" s="384"/>
      <c r="AG83" s="384"/>
      <c r="AH83" s="384"/>
      <c r="AI83" s="384"/>
      <c r="AJ83" s="384"/>
      <c r="AK83" s="384"/>
      <c r="AL83" s="384"/>
      <c r="AM83" s="384"/>
      <c r="AN83" s="384"/>
      <c r="AO83" s="384"/>
      <c r="AP83" s="384"/>
      <c r="AQ83" s="384"/>
      <c r="AR83" s="384"/>
      <c r="AS83" s="384">
        <f t="shared" si="39"/>
        <v>7586</v>
      </c>
      <c r="AT83" s="384">
        <f>B83*3</f>
        <v>66</v>
      </c>
      <c r="AU83" s="384">
        <v>114</v>
      </c>
      <c r="AV83" s="384">
        <f t="shared" si="40"/>
        <v>62</v>
      </c>
      <c r="AW83" s="384" t="s">
        <v>43</v>
      </c>
      <c r="AX83" s="384">
        <f t="shared" si="41"/>
        <v>66</v>
      </c>
      <c r="AY83" s="387">
        <f t="shared" si="42"/>
        <v>114.93939393939394</v>
      </c>
      <c r="AZ83" s="177" t="s">
        <v>452</v>
      </c>
    </row>
    <row r="84" spans="1:52" ht="15" customHeight="1" x14ac:dyDescent="0.2">
      <c r="A84" s="383" t="s">
        <v>417</v>
      </c>
      <c r="B84" s="384">
        <v>26</v>
      </c>
      <c r="C84" s="384">
        <v>341</v>
      </c>
      <c r="D84" s="384">
        <v>345</v>
      </c>
      <c r="E84" s="384">
        <v>361</v>
      </c>
      <c r="F84" s="384">
        <v>349</v>
      </c>
      <c r="G84" s="384">
        <v>351</v>
      </c>
      <c r="H84" s="384">
        <v>317</v>
      </c>
      <c r="I84" s="384">
        <v>366</v>
      </c>
      <c r="J84" s="384">
        <v>365</v>
      </c>
      <c r="K84" s="384">
        <v>298</v>
      </c>
      <c r="L84" s="384">
        <v>356</v>
      </c>
      <c r="M84" s="384">
        <v>324</v>
      </c>
      <c r="N84" s="385">
        <v>317</v>
      </c>
      <c r="O84" s="384">
        <v>317</v>
      </c>
      <c r="P84" s="368"/>
      <c r="Q84" s="384">
        <v>337</v>
      </c>
      <c r="R84" s="386">
        <v>289</v>
      </c>
      <c r="S84" s="384">
        <v>391</v>
      </c>
      <c r="T84" s="384">
        <v>341</v>
      </c>
      <c r="U84" s="384">
        <v>362</v>
      </c>
      <c r="V84" s="384">
        <v>333</v>
      </c>
      <c r="W84" s="384">
        <v>338</v>
      </c>
      <c r="X84" s="384" t="s">
        <v>452</v>
      </c>
      <c r="Y84" s="384">
        <v>340</v>
      </c>
      <c r="Z84" s="384">
        <v>370</v>
      </c>
      <c r="AA84" s="384">
        <v>345</v>
      </c>
      <c r="AB84" s="384">
        <v>331</v>
      </c>
      <c r="AC84" s="384">
        <v>365</v>
      </c>
      <c r="AD84" s="368"/>
      <c r="AE84" s="384">
        <v>322</v>
      </c>
      <c r="AF84" s="384"/>
      <c r="AG84" s="384"/>
      <c r="AH84" s="384"/>
      <c r="AI84" s="384"/>
      <c r="AJ84" s="384"/>
      <c r="AK84" s="384"/>
      <c r="AL84" s="384"/>
      <c r="AM84" s="384"/>
      <c r="AN84" s="384"/>
      <c r="AO84" s="384"/>
      <c r="AP84" s="384"/>
      <c r="AQ84" s="384"/>
      <c r="AR84" s="384"/>
      <c r="AS84" s="384">
        <f t="shared" si="39"/>
        <v>8871</v>
      </c>
      <c r="AT84" s="384">
        <f>B84*3</f>
        <v>78</v>
      </c>
      <c r="AU84" s="384">
        <v>113</v>
      </c>
      <c r="AV84" s="384">
        <f t="shared" si="40"/>
        <v>57</v>
      </c>
      <c r="AW84" s="384" t="s">
        <v>43</v>
      </c>
      <c r="AX84" s="384">
        <f t="shared" si="41"/>
        <v>78</v>
      </c>
      <c r="AY84" s="387">
        <f t="shared" si="42"/>
        <v>113.73076923076923</v>
      </c>
      <c r="AZ84" s="177" t="s">
        <v>452</v>
      </c>
    </row>
    <row r="85" spans="1:52" ht="15" customHeight="1" x14ac:dyDescent="0.2">
      <c r="A85" s="383" t="s">
        <v>414</v>
      </c>
      <c r="B85" s="384">
        <v>18</v>
      </c>
      <c r="C85" s="384">
        <v>299</v>
      </c>
      <c r="D85" s="384">
        <v>263</v>
      </c>
      <c r="E85" s="384">
        <v>284</v>
      </c>
      <c r="F85" s="384" t="s">
        <v>452</v>
      </c>
      <c r="G85" s="384">
        <v>327</v>
      </c>
      <c r="H85" s="384">
        <v>218</v>
      </c>
      <c r="I85" s="384">
        <v>311</v>
      </c>
      <c r="J85" s="384">
        <v>317</v>
      </c>
      <c r="K85" s="384" t="s">
        <v>452</v>
      </c>
      <c r="L85" s="384" t="s">
        <v>452</v>
      </c>
      <c r="M85" s="384">
        <v>302</v>
      </c>
      <c r="N85" s="385">
        <v>291</v>
      </c>
      <c r="O85" s="384">
        <v>323</v>
      </c>
      <c r="P85" s="368"/>
      <c r="Q85" s="384">
        <v>277</v>
      </c>
      <c r="R85" s="386">
        <v>326</v>
      </c>
      <c r="S85" s="384" t="s">
        <v>452</v>
      </c>
      <c r="T85" s="384">
        <v>334</v>
      </c>
      <c r="U85" s="384">
        <v>304</v>
      </c>
      <c r="V85" s="384">
        <v>292</v>
      </c>
      <c r="W85" s="384">
        <v>300</v>
      </c>
      <c r="X85" s="384">
        <v>244</v>
      </c>
      <c r="Y85" s="384" t="s">
        <v>452</v>
      </c>
      <c r="Z85" s="384" t="s">
        <v>452</v>
      </c>
      <c r="AA85" s="384" t="s">
        <v>452</v>
      </c>
      <c r="AB85" s="384" t="s">
        <v>452</v>
      </c>
      <c r="AC85" s="384">
        <v>281</v>
      </c>
      <c r="AD85" s="368"/>
      <c r="AE85" s="384" t="s">
        <v>452</v>
      </c>
      <c r="AF85" s="384"/>
      <c r="AG85" s="384"/>
      <c r="AH85" s="384"/>
      <c r="AI85" s="384"/>
      <c r="AJ85" s="384"/>
      <c r="AK85" s="384"/>
      <c r="AL85" s="384"/>
      <c r="AM85" s="384"/>
      <c r="AN85" s="384"/>
      <c r="AO85" s="384"/>
      <c r="AP85" s="384"/>
      <c r="AQ85" s="384"/>
      <c r="AR85" s="384"/>
      <c r="AS85" s="384">
        <f t="shared" si="39"/>
        <v>5293</v>
      </c>
      <c r="AT85" s="384">
        <f>B85*3-1</f>
        <v>53</v>
      </c>
      <c r="AU85" s="384">
        <v>99</v>
      </c>
      <c r="AV85" s="384">
        <f t="shared" si="40"/>
        <v>46</v>
      </c>
      <c r="AW85" s="384" t="s">
        <v>43</v>
      </c>
      <c r="AX85" s="384">
        <f t="shared" si="41"/>
        <v>53</v>
      </c>
      <c r="AY85" s="387">
        <f t="shared" si="42"/>
        <v>99.867924528301884</v>
      </c>
      <c r="AZ85" s="177" t="s">
        <v>452</v>
      </c>
    </row>
    <row r="86" spans="1:52" s="248" customFormat="1" ht="15" customHeight="1" x14ac:dyDescent="0.2">
      <c r="A86" s="245" t="s">
        <v>416</v>
      </c>
      <c r="B86" s="246">
        <v>6</v>
      </c>
      <c r="C86" s="246">
        <v>332</v>
      </c>
      <c r="D86" s="246" t="s">
        <v>452</v>
      </c>
      <c r="E86" s="246" t="s">
        <v>452</v>
      </c>
      <c r="F86" s="246" t="s">
        <v>452</v>
      </c>
      <c r="G86" s="246" t="s">
        <v>452</v>
      </c>
      <c r="H86" s="246" t="s">
        <v>452</v>
      </c>
      <c r="I86" s="246" t="s">
        <v>452</v>
      </c>
      <c r="J86" s="246" t="s">
        <v>452</v>
      </c>
      <c r="K86" s="246" t="s">
        <v>452</v>
      </c>
      <c r="L86" s="246">
        <v>383</v>
      </c>
      <c r="M86" s="246">
        <v>368</v>
      </c>
      <c r="N86" s="329" t="s">
        <v>452</v>
      </c>
      <c r="O86" s="246" t="s">
        <v>452</v>
      </c>
      <c r="P86" s="365"/>
      <c r="Q86" s="246" t="s">
        <v>452</v>
      </c>
      <c r="R86" s="352" t="s">
        <v>452</v>
      </c>
      <c r="S86" s="246" t="s">
        <v>452</v>
      </c>
      <c r="T86" s="246" t="s">
        <v>452</v>
      </c>
      <c r="U86" s="246" t="s">
        <v>452</v>
      </c>
      <c r="V86" s="246" t="s">
        <v>452</v>
      </c>
      <c r="W86" s="246" t="s">
        <v>452</v>
      </c>
      <c r="X86" s="246">
        <v>345</v>
      </c>
      <c r="Y86" s="246" t="s">
        <v>452</v>
      </c>
      <c r="Z86" s="246">
        <v>349</v>
      </c>
      <c r="AA86" s="246" t="s">
        <v>452</v>
      </c>
      <c r="AB86" s="246" t="s">
        <v>452</v>
      </c>
      <c r="AC86" s="246" t="s">
        <v>452</v>
      </c>
      <c r="AD86" s="365"/>
      <c r="AE86" s="246">
        <v>313</v>
      </c>
      <c r="AF86" s="246"/>
      <c r="AG86" s="246"/>
      <c r="AH86" s="246"/>
      <c r="AI86" s="246"/>
      <c r="AJ86" s="246"/>
      <c r="AK86" s="246"/>
      <c r="AL86" s="246"/>
      <c r="AM86" s="246"/>
      <c r="AN86" s="246"/>
      <c r="AO86" s="246"/>
      <c r="AP86" s="246"/>
      <c r="AQ86" s="246"/>
      <c r="AR86" s="246"/>
      <c r="AS86" s="246">
        <f t="shared" si="39"/>
        <v>2090</v>
      </c>
      <c r="AT86" s="246">
        <f>B86*3</f>
        <v>18</v>
      </c>
      <c r="AU86" s="246">
        <v>116</v>
      </c>
      <c r="AV86" s="246">
        <f t="shared" si="40"/>
        <v>2</v>
      </c>
      <c r="AW86" s="246"/>
      <c r="AX86" s="246">
        <f t="shared" si="41"/>
        <v>18</v>
      </c>
      <c r="AY86" s="247">
        <f t="shared" si="42"/>
        <v>116.11111111111111</v>
      </c>
      <c r="AZ86" s="177" t="s">
        <v>452</v>
      </c>
    </row>
    <row r="87" spans="1:52" s="248" customFormat="1" ht="15" customHeight="1" x14ac:dyDescent="0.2">
      <c r="A87" s="245" t="s">
        <v>497</v>
      </c>
      <c r="B87" s="246">
        <v>5</v>
      </c>
      <c r="C87" s="246" t="s">
        <v>452</v>
      </c>
      <c r="D87" s="246" t="s">
        <v>452</v>
      </c>
      <c r="E87" s="246" t="s">
        <v>452</v>
      </c>
      <c r="F87" s="246">
        <v>345</v>
      </c>
      <c r="G87" s="246">
        <v>363</v>
      </c>
      <c r="H87" s="246" t="s">
        <v>452</v>
      </c>
      <c r="I87" s="246" t="s">
        <v>452</v>
      </c>
      <c r="J87" s="246" t="s">
        <v>452</v>
      </c>
      <c r="K87" s="246">
        <v>357</v>
      </c>
      <c r="L87" s="246" t="s">
        <v>452</v>
      </c>
      <c r="M87" s="246" t="s">
        <v>452</v>
      </c>
      <c r="N87" s="329" t="s">
        <v>452</v>
      </c>
      <c r="O87" s="246" t="s">
        <v>452</v>
      </c>
      <c r="P87" s="365"/>
      <c r="Q87" s="246" t="s">
        <v>452</v>
      </c>
      <c r="R87" s="352" t="s">
        <v>452</v>
      </c>
      <c r="S87" s="246" t="s">
        <v>452</v>
      </c>
      <c r="T87" s="246" t="s">
        <v>452</v>
      </c>
      <c r="U87" s="246" t="s">
        <v>452</v>
      </c>
      <c r="V87" s="246" t="s">
        <v>452</v>
      </c>
      <c r="W87" s="246" t="s">
        <v>452</v>
      </c>
      <c r="X87" s="246" t="s">
        <v>452</v>
      </c>
      <c r="Y87" s="246">
        <v>362</v>
      </c>
      <c r="Z87" s="246" t="s">
        <v>452</v>
      </c>
      <c r="AA87" s="246">
        <v>314</v>
      </c>
      <c r="AB87" s="246" t="s">
        <v>452</v>
      </c>
      <c r="AC87" s="246" t="s">
        <v>452</v>
      </c>
      <c r="AD87" s="365"/>
      <c r="AE87" s="246" t="s">
        <v>452</v>
      </c>
      <c r="AF87" s="246"/>
      <c r="AG87" s="246"/>
      <c r="AH87" s="246"/>
      <c r="AI87" s="246"/>
      <c r="AJ87" s="246"/>
      <c r="AK87" s="246"/>
      <c r="AL87" s="246"/>
      <c r="AM87" s="246"/>
      <c r="AN87" s="246"/>
      <c r="AO87" s="246"/>
      <c r="AP87" s="246"/>
      <c r="AQ87" s="246"/>
      <c r="AR87" s="246"/>
      <c r="AS87" s="246">
        <f t="shared" si="39"/>
        <v>1741</v>
      </c>
      <c r="AT87" s="246">
        <f>B87*3</f>
        <v>15</v>
      </c>
      <c r="AU87" s="246">
        <v>116</v>
      </c>
      <c r="AV87" s="246">
        <f t="shared" si="40"/>
        <v>1</v>
      </c>
      <c r="AW87" s="246"/>
      <c r="AX87" s="246">
        <f t="shared" si="41"/>
        <v>15</v>
      </c>
      <c r="AY87" s="247">
        <f t="shared" si="42"/>
        <v>116.06666666666666</v>
      </c>
      <c r="AZ87" s="177" t="s">
        <v>452</v>
      </c>
    </row>
    <row r="88" spans="1:52" s="248" customFormat="1" ht="15" customHeight="1" x14ac:dyDescent="0.2">
      <c r="A88" s="245" t="s">
        <v>496</v>
      </c>
      <c r="B88" s="246">
        <v>6</v>
      </c>
      <c r="C88" s="246" t="s">
        <v>452</v>
      </c>
      <c r="D88" s="246" t="s">
        <v>452</v>
      </c>
      <c r="E88" s="246" t="s">
        <v>452</v>
      </c>
      <c r="F88" s="246">
        <v>345</v>
      </c>
      <c r="G88" s="246" t="s">
        <v>452</v>
      </c>
      <c r="H88" s="246">
        <v>107</v>
      </c>
      <c r="I88" s="246">
        <v>302</v>
      </c>
      <c r="J88" s="246" t="s">
        <v>452</v>
      </c>
      <c r="K88" s="246" t="s">
        <v>452</v>
      </c>
      <c r="L88" s="246" t="s">
        <v>452</v>
      </c>
      <c r="M88" s="246" t="s">
        <v>452</v>
      </c>
      <c r="N88" s="329" t="s">
        <v>452</v>
      </c>
      <c r="O88" s="246" t="s">
        <v>452</v>
      </c>
      <c r="P88" s="365"/>
      <c r="Q88" s="246" t="s">
        <v>452</v>
      </c>
      <c r="R88" s="352" t="s">
        <v>452</v>
      </c>
      <c r="S88" s="246">
        <v>348</v>
      </c>
      <c r="T88" s="246" t="s">
        <v>452</v>
      </c>
      <c r="U88" s="246" t="s">
        <v>452</v>
      </c>
      <c r="V88" s="246" t="s">
        <v>452</v>
      </c>
      <c r="W88" s="246" t="s">
        <v>452</v>
      </c>
      <c r="X88" s="246" t="s">
        <v>452</v>
      </c>
      <c r="Y88" s="246" t="s">
        <v>452</v>
      </c>
      <c r="Z88" s="246">
        <v>382</v>
      </c>
      <c r="AA88" s="246" t="s">
        <v>452</v>
      </c>
      <c r="AB88" s="246">
        <v>318</v>
      </c>
      <c r="AC88" s="246" t="s">
        <v>452</v>
      </c>
      <c r="AD88" s="365"/>
      <c r="AE88" s="246" t="s">
        <v>452</v>
      </c>
      <c r="AF88" s="246"/>
      <c r="AG88" s="246"/>
      <c r="AH88" s="246"/>
      <c r="AI88" s="246"/>
      <c r="AJ88" s="246"/>
      <c r="AK88" s="246"/>
      <c r="AL88" s="246"/>
      <c r="AM88" s="246"/>
      <c r="AN88" s="246"/>
      <c r="AO88" s="246"/>
      <c r="AP88" s="246"/>
      <c r="AQ88" s="246"/>
      <c r="AR88" s="246"/>
      <c r="AS88" s="246">
        <f t="shared" si="39"/>
        <v>1802</v>
      </c>
      <c r="AT88" s="246">
        <f>B88*3-2</f>
        <v>16</v>
      </c>
      <c r="AU88" s="246">
        <v>112</v>
      </c>
      <c r="AV88" s="246">
        <f t="shared" si="40"/>
        <v>10</v>
      </c>
      <c r="AW88" s="246"/>
      <c r="AX88" s="246">
        <f t="shared" si="41"/>
        <v>16</v>
      </c>
      <c r="AY88" s="247">
        <f t="shared" si="42"/>
        <v>112.625</v>
      </c>
      <c r="AZ88" s="177" t="s">
        <v>452</v>
      </c>
    </row>
    <row r="89" spans="1:52" ht="15" customHeight="1" x14ac:dyDescent="0.2">
      <c r="A89" s="165"/>
      <c r="B89" s="40"/>
      <c r="C89" s="40"/>
      <c r="D89" s="40"/>
      <c r="E89" s="40"/>
      <c r="F89" s="40"/>
      <c r="G89" s="40"/>
      <c r="H89" s="40"/>
      <c r="I89" s="40"/>
      <c r="J89" s="40"/>
      <c r="K89" s="40"/>
      <c r="L89" s="40"/>
      <c r="M89" s="40"/>
      <c r="N89" s="40"/>
      <c r="O89" s="40"/>
      <c r="Q89" s="40"/>
      <c r="R89" s="40"/>
      <c r="S89" s="40"/>
      <c r="T89" s="40"/>
      <c r="U89" s="40"/>
      <c r="V89" s="40"/>
      <c r="W89" s="40"/>
      <c r="X89" s="40"/>
      <c r="Y89" s="40"/>
      <c r="Z89" s="40"/>
      <c r="AA89" s="40"/>
      <c r="AB89" s="40"/>
      <c r="AC89" s="40"/>
      <c r="AE89" s="40"/>
      <c r="AF89" s="40"/>
      <c r="AG89" s="40"/>
      <c r="AH89" s="40"/>
      <c r="AI89" s="40"/>
      <c r="AJ89" s="40"/>
      <c r="AK89" s="40"/>
      <c r="AL89" s="40"/>
      <c r="AM89" s="40"/>
      <c r="AN89" s="40"/>
      <c r="AO89" s="40"/>
      <c r="AP89" s="40"/>
      <c r="AQ89" s="40"/>
      <c r="AR89" s="40"/>
      <c r="AS89" s="40"/>
      <c r="AT89" s="40"/>
      <c r="AU89" s="40"/>
      <c r="AV89" s="40"/>
      <c r="AW89" s="40"/>
      <c r="AX89" s="40"/>
      <c r="AY89" s="41"/>
      <c r="AZ89" s="185">
        <f>SUM(AZ81:AZ88)</f>
        <v>5</v>
      </c>
    </row>
    <row r="90" spans="1:52" ht="15" customHeight="1" x14ac:dyDescent="0.2">
      <c r="A90" s="165" t="s">
        <v>200</v>
      </c>
    </row>
    <row r="91" spans="1:52" ht="15" customHeight="1" x14ac:dyDescent="0.2">
      <c r="A91" s="166" t="s">
        <v>409</v>
      </c>
      <c r="B91" s="167">
        <v>27</v>
      </c>
      <c r="C91" s="167">
        <v>336</v>
      </c>
      <c r="D91" s="167">
        <v>338</v>
      </c>
      <c r="E91" s="167">
        <v>365</v>
      </c>
      <c r="F91" s="167">
        <v>376</v>
      </c>
      <c r="G91" s="167">
        <v>360</v>
      </c>
      <c r="H91" s="167">
        <v>388</v>
      </c>
      <c r="I91" s="167">
        <v>442</v>
      </c>
      <c r="J91" s="167">
        <v>375</v>
      </c>
      <c r="K91" s="167">
        <v>352</v>
      </c>
      <c r="L91" s="167">
        <v>400</v>
      </c>
      <c r="M91" s="167">
        <v>374</v>
      </c>
      <c r="N91" s="319">
        <v>409</v>
      </c>
      <c r="O91" s="167">
        <v>375</v>
      </c>
      <c r="P91" s="358"/>
      <c r="Q91" s="167">
        <v>333</v>
      </c>
      <c r="R91" s="340">
        <v>379</v>
      </c>
      <c r="S91" s="167">
        <v>429</v>
      </c>
      <c r="T91" s="167">
        <v>379</v>
      </c>
      <c r="U91" s="167">
        <v>406</v>
      </c>
      <c r="V91" s="167">
        <v>405</v>
      </c>
      <c r="W91" s="167">
        <v>387</v>
      </c>
      <c r="X91" s="167">
        <v>371</v>
      </c>
      <c r="Y91" s="167">
        <v>323</v>
      </c>
      <c r="Z91" s="167">
        <v>377</v>
      </c>
      <c r="AA91" s="167">
        <v>340</v>
      </c>
      <c r="AB91" s="167">
        <v>342</v>
      </c>
      <c r="AC91" s="167">
        <v>325</v>
      </c>
      <c r="AD91" s="358"/>
      <c r="AE91" s="167">
        <v>359</v>
      </c>
      <c r="AF91" s="167"/>
      <c r="AG91" s="167"/>
      <c r="AH91" s="167"/>
      <c r="AI91" s="167"/>
      <c r="AJ91" s="167"/>
      <c r="AK91" s="167"/>
      <c r="AL91" s="167"/>
      <c r="AM91" s="167"/>
      <c r="AN91" s="167"/>
      <c r="AO91" s="167"/>
      <c r="AP91" s="167"/>
      <c r="AQ91" s="167"/>
      <c r="AR91" s="167"/>
      <c r="AS91" s="167">
        <f t="shared" ref="AS91:AS97" si="43">SUM(C91:AR91)</f>
        <v>10045</v>
      </c>
      <c r="AT91" s="167">
        <f t="shared" ref="AT91:AT97" si="44">B91*3</f>
        <v>81</v>
      </c>
      <c r="AU91" s="167">
        <v>124</v>
      </c>
      <c r="AV91" s="167">
        <f t="shared" ref="AV91:AV97" si="45">AS91-(AU91*AT91)</f>
        <v>1</v>
      </c>
      <c r="AW91" s="167" t="s">
        <v>43</v>
      </c>
      <c r="AX91" s="167">
        <f t="shared" ref="AX91:AX97" si="46">AT91</f>
        <v>81</v>
      </c>
      <c r="AY91" s="168">
        <f t="shared" ref="AY91:AY97" si="47">AS91/AT91</f>
        <v>124.01234567901234</v>
      </c>
      <c r="AZ91" s="177">
        <v>6</v>
      </c>
    </row>
    <row r="92" spans="1:52" ht="15" customHeight="1" x14ac:dyDescent="0.2">
      <c r="A92" s="166" t="s">
        <v>410</v>
      </c>
      <c r="B92" s="167">
        <v>26</v>
      </c>
      <c r="C92" s="167">
        <v>352</v>
      </c>
      <c r="D92" s="167">
        <v>350</v>
      </c>
      <c r="E92" s="167">
        <v>386</v>
      </c>
      <c r="F92" s="167">
        <v>394</v>
      </c>
      <c r="G92" s="167">
        <v>392</v>
      </c>
      <c r="H92" s="167">
        <v>363</v>
      </c>
      <c r="I92" s="167">
        <v>376</v>
      </c>
      <c r="J92" s="167">
        <v>354</v>
      </c>
      <c r="K92" s="167">
        <v>310</v>
      </c>
      <c r="L92" s="167">
        <v>342</v>
      </c>
      <c r="M92" s="167">
        <v>352</v>
      </c>
      <c r="N92" s="319">
        <v>384</v>
      </c>
      <c r="O92" s="167">
        <v>348</v>
      </c>
      <c r="P92" s="358"/>
      <c r="Q92" s="167">
        <v>302</v>
      </c>
      <c r="R92" s="340">
        <v>391</v>
      </c>
      <c r="S92" s="167">
        <v>387</v>
      </c>
      <c r="T92" s="167" t="s">
        <v>452</v>
      </c>
      <c r="U92" s="167">
        <v>347</v>
      </c>
      <c r="V92" s="167">
        <v>375</v>
      </c>
      <c r="W92" s="167">
        <v>376</v>
      </c>
      <c r="X92" s="167">
        <v>322</v>
      </c>
      <c r="Y92" s="167">
        <v>352</v>
      </c>
      <c r="Z92" s="167">
        <v>308</v>
      </c>
      <c r="AA92" s="167">
        <v>390</v>
      </c>
      <c r="AB92" s="167">
        <v>380</v>
      </c>
      <c r="AC92" s="167">
        <v>336</v>
      </c>
      <c r="AD92" s="358"/>
      <c r="AE92" s="167">
        <v>331</v>
      </c>
      <c r="AF92" s="167"/>
      <c r="AG92" s="167"/>
      <c r="AH92" s="167"/>
      <c r="AI92" s="167"/>
      <c r="AJ92" s="167"/>
      <c r="AK92" s="167"/>
      <c r="AL92" s="167"/>
      <c r="AM92" s="167"/>
      <c r="AN92" s="167"/>
      <c r="AO92" s="167"/>
      <c r="AP92" s="167"/>
      <c r="AQ92" s="167"/>
      <c r="AR92" s="167"/>
      <c r="AS92" s="167">
        <f t="shared" si="43"/>
        <v>9300</v>
      </c>
      <c r="AT92" s="167">
        <f t="shared" si="44"/>
        <v>78</v>
      </c>
      <c r="AU92" s="167">
        <v>119</v>
      </c>
      <c r="AV92" s="167">
        <f t="shared" si="45"/>
        <v>18</v>
      </c>
      <c r="AW92" s="167" t="s">
        <v>43</v>
      </c>
      <c r="AX92" s="167">
        <f t="shared" si="46"/>
        <v>78</v>
      </c>
      <c r="AY92" s="168">
        <f t="shared" si="47"/>
        <v>119.23076923076923</v>
      </c>
      <c r="AZ92" s="177" t="s">
        <v>452</v>
      </c>
    </row>
    <row r="93" spans="1:52" ht="15" customHeight="1" x14ac:dyDescent="0.2">
      <c r="A93" s="166" t="s">
        <v>408</v>
      </c>
      <c r="B93" s="167">
        <v>26</v>
      </c>
      <c r="C93" s="167">
        <v>322</v>
      </c>
      <c r="D93" s="167">
        <v>353</v>
      </c>
      <c r="E93" s="167">
        <v>367</v>
      </c>
      <c r="F93" s="167">
        <v>322</v>
      </c>
      <c r="G93" s="167">
        <v>360</v>
      </c>
      <c r="H93" s="167">
        <v>368</v>
      </c>
      <c r="I93" s="167">
        <v>364</v>
      </c>
      <c r="J93" s="167">
        <v>341</v>
      </c>
      <c r="K93" s="167">
        <v>380</v>
      </c>
      <c r="L93" s="167">
        <v>366</v>
      </c>
      <c r="M93" s="167">
        <v>350</v>
      </c>
      <c r="N93" s="319">
        <v>327</v>
      </c>
      <c r="O93" s="167">
        <v>323</v>
      </c>
      <c r="P93" s="358"/>
      <c r="Q93" s="167">
        <v>337</v>
      </c>
      <c r="R93" s="340">
        <v>336</v>
      </c>
      <c r="S93" s="167">
        <v>425</v>
      </c>
      <c r="T93" s="167">
        <v>367</v>
      </c>
      <c r="U93" s="167">
        <v>332</v>
      </c>
      <c r="V93" s="167">
        <v>312</v>
      </c>
      <c r="W93" s="167">
        <v>344</v>
      </c>
      <c r="X93" s="167">
        <v>359</v>
      </c>
      <c r="Y93" s="167">
        <v>357</v>
      </c>
      <c r="Z93" s="167">
        <v>376</v>
      </c>
      <c r="AA93" s="167">
        <v>351</v>
      </c>
      <c r="AB93" s="167">
        <v>341</v>
      </c>
      <c r="AC93" s="167">
        <v>380</v>
      </c>
      <c r="AD93" s="358"/>
      <c r="AE93" s="167" t="s">
        <v>452</v>
      </c>
      <c r="AF93" s="167"/>
      <c r="AG93" s="167"/>
      <c r="AH93" s="167"/>
      <c r="AI93" s="167"/>
      <c r="AJ93" s="167"/>
      <c r="AK93" s="167"/>
      <c r="AL93" s="167"/>
      <c r="AM93" s="167"/>
      <c r="AN93" s="167"/>
      <c r="AO93" s="167"/>
      <c r="AP93" s="167"/>
      <c r="AQ93" s="167"/>
      <c r="AR93" s="167"/>
      <c r="AS93" s="167">
        <f t="shared" si="43"/>
        <v>9160</v>
      </c>
      <c r="AT93" s="167">
        <f t="shared" si="44"/>
        <v>78</v>
      </c>
      <c r="AU93" s="167">
        <v>117</v>
      </c>
      <c r="AV93" s="167">
        <f t="shared" si="45"/>
        <v>34</v>
      </c>
      <c r="AW93" s="167" t="s">
        <v>43</v>
      </c>
      <c r="AX93" s="167">
        <f t="shared" si="46"/>
        <v>78</v>
      </c>
      <c r="AY93" s="168">
        <f t="shared" si="47"/>
        <v>117.43589743589743</v>
      </c>
      <c r="AZ93" s="177">
        <v>1</v>
      </c>
    </row>
    <row r="94" spans="1:52" ht="15" customHeight="1" x14ac:dyDescent="0.2">
      <c r="A94" s="166" t="s">
        <v>411</v>
      </c>
      <c r="B94" s="167">
        <v>26</v>
      </c>
      <c r="C94" s="167">
        <v>357</v>
      </c>
      <c r="D94" s="167">
        <v>345</v>
      </c>
      <c r="E94" s="167">
        <v>393</v>
      </c>
      <c r="F94" s="167">
        <v>379</v>
      </c>
      <c r="G94" s="167">
        <v>335</v>
      </c>
      <c r="H94" s="167">
        <v>358</v>
      </c>
      <c r="I94" s="167">
        <v>311</v>
      </c>
      <c r="J94" s="167">
        <v>364</v>
      </c>
      <c r="K94" s="167">
        <v>362</v>
      </c>
      <c r="L94" s="167">
        <v>323</v>
      </c>
      <c r="M94" s="167">
        <v>333</v>
      </c>
      <c r="N94" s="319">
        <v>386</v>
      </c>
      <c r="O94" s="167">
        <v>325</v>
      </c>
      <c r="P94" s="358"/>
      <c r="Q94" s="167">
        <v>325</v>
      </c>
      <c r="R94" s="340">
        <v>368</v>
      </c>
      <c r="S94" s="167">
        <v>357</v>
      </c>
      <c r="T94" s="167">
        <v>372</v>
      </c>
      <c r="U94" s="167">
        <v>353</v>
      </c>
      <c r="V94" s="167">
        <v>353</v>
      </c>
      <c r="W94" s="167">
        <v>351</v>
      </c>
      <c r="X94" s="167">
        <v>314</v>
      </c>
      <c r="Y94" s="167">
        <v>347</v>
      </c>
      <c r="Z94" s="167">
        <v>328</v>
      </c>
      <c r="AA94" s="167">
        <v>382</v>
      </c>
      <c r="AB94" s="167" t="s">
        <v>452</v>
      </c>
      <c r="AC94" s="167">
        <v>351</v>
      </c>
      <c r="AD94" s="358"/>
      <c r="AE94" s="167">
        <v>375</v>
      </c>
      <c r="AF94" s="167"/>
      <c r="AG94" s="167"/>
      <c r="AH94" s="167"/>
      <c r="AI94" s="167"/>
      <c r="AJ94" s="167"/>
      <c r="AK94" s="167"/>
      <c r="AL94" s="167"/>
      <c r="AM94" s="167"/>
      <c r="AN94" s="167"/>
      <c r="AO94" s="167"/>
      <c r="AP94" s="167"/>
      <c r="AQ94" s="167"/>
      <c r="AR94" s="167"/>
      <c r="AS94" s="167">
        <f t="shared" si="43"/>
        <v>9147</v>
      </c>
      <c r="AT94" s="167">
        <f t="shared" si="44"/>
        <v>78</v>
      </c>
      <c r="AU94" s="167">
        <v>117</v>
      </c>
      <c r="AV94" s="167">
        <f t="shared" si="45"/>
        <v>21</v>
      </c>
      <c r="AW94" s="167" t="s">
        <v>43</v>
      </c>
      <c r="AX94" s="167">
        <f t="shared" si="46"/>
        <v>78</v>
      </c>
      <c r="AY94" s="168">
        <f t="shared" si="47"/>
        <v>117.26923076923077</v>
      </c>
      <c r="AZ94" s="177" t="s">
        <v>452</v>
      </c>
    </row>
    <row r="95" spans="1:52" ht="15" customHeight="1" x14ac:dyDescent="0.2">
      <c r="A95" s="69" t="s">
        <v>407</v>
      </c>
      <c r="B95" s="70">
        <v>27</v>
      </c>
      <c r="C95" s="70">
        <v>339</v>
      </c>
      <c r="D95" s="70">
        <v>336</v>
      </c>
      <c r="E95" s="70">
        <v>395</v>
      </c>
      <c r="F95" s="70">
        <v>343</v>
      </c>
      <c r="G95" s="70">
        <v>332</v>
      </c>
      <c r="H95" s="70">
        <v>394</v>
      </c>
      <c r="I95" s="70">
        <v>362</v>
      </c>
      <c r="J95" s="70">
        <v>341</v>
      </c>
      <c r="K95" s="70">
        <v>323</v>
      </c>
      <c r="L95" s="70">
        <v>338</v>
      </c>
      <c r="M95" s="70">
        <v>327</v>
      </c>
      <c r="N95" s="314">
        <v>329</v>
      </c>
      <c r="O95" s="70">
        <v>307</v>
      </c>
      <c r="P95" s="358"/>
      <c r="Q95" s="70">
        <v>301</v>
      </c>
      <c r="R95" s="335">
        <v>364</v>
      </c>
      <c r="S95" s="70">
        <v>385</v>
      </c>
      <c r="T95" s="413">
        <v>331</v>
      </c>
      <c r="U95" s="70">
        <v>360</v>
      </c>
      <c r="V95" s="70">
        <v>361</v>
      </c>
      <c r="W95" s="70">
        <v>299</v>
      </c>
      <c r="X95" s="70">
        <v>357</v>
      </c>
      <c r="Y95" s="70">
        <v>315</v>
      </c>
      <c r="Z95" s="70">
        <v>320</v>
      </c>
      <c r="AA95" s="70">
        <v>370</v>
      </c>
      <c r="AB95" s="70">
        <v>315</v>
      </c>
      <c r="AC95" s="70">
        <v>319</v>
      </c>
      <c r="AD95" s="358"/>
      <c r="AE95" s="167">
        <v>312</v>
      </c>
      <c r="AF95" s="413"/>
      <c r="AG95" s="413"/>
      <c r="AH95" s="413"/>
      <c r="AI95" s="413"/>
      <c r="AJ95" s="413"/>
      <c r="AK95" s="413"/>
      <c r="AL95" s="413"/>
      <c r="AM95" s="413"/>
      <c r="AN95" s="413"/>
      <c r="AO95" s="413"/>
      <c r="AP95" s="413"/>
      <c r="AQ95" s="413"/>
      <c r="AR95" s="413"/>
      <c r="AS95" s="413">
        <f t="shared" si="43"/>
        <v>9175</v>
      </c>
      <c r="AT95" s="167">
        <f t="shared" si="44"/>
        <v>81</v>
      </c>
      <c r="AU95" s="167">
        <v>113</v>
      </c>
      <c r="AV95" s="167">
        <f t="shared" si="45"/>
        <v>22</v>
      </c>
      <c r="AW95" s="167" t="s">
        <v>43</v>
      </c>
      <c r="AX95" s="167">
        <f t="shared" si="46"/>
        <v>81</v>
      </c>
      <c r="AY95" s="168">
        <f t="shared" si="47"/>
        <v>113.27160493827161</v>
      </c>
      <c r="AZ95" s="177" t="s">
        <v>452</v>
      </c>
    </row>
    <row r="96" spans="1:52" ht="15" customHeight="1" x14ac:dyDescent="0.2">
      <c r="A96" s="214" t="s">
        <v>704</v>
      </c>
      <c r="B96" s="341">
        <v>2</v>
      </c>
      <c r="C96" s="215" t="s">
        <v>452</v>
      </c>
      <c r="D96" s="215" t="s">
        <v>452</v>
      </c>
      <c r="E96" s="215" t="s">
        <v>452</v>
      </c>
      <c r="F96" s="215" t="s">
        <v>452</v>
      </c>
      <c r="G96" s="215" t="s">
        <v>452</v>
      </c>
      <c r="H96" s="215" t="s">
        <v>452</v>
      </c>
      <c r="I96" s="215" t="s">
        <v>452</v>
      </c>
      <c r="J96" s="215" t="s">
        <v>452</v>
      </c>
      <c r="K96" s="215" t="s">
        <v>452</v>
      </c>
      <c r="L96" s="215" t="s">
        <v>452</v>
      </c>
      <c r="M96" s="215" t="s">
        <v>452</v>
      </c>
      <c r="N96" s="341" t="s">
        <v>452</v>
      </c>
      <c r="O96" s="394" t="s">
        <v>452</v>
      </c>
      <c r="P96" s="395"/>
      <c r="Q96" s="393" t="s">
        <v>452</v>
      </c>
      <c r="R96" s="215" t="s">
        <v>452</v>
      </c>
      <c r="S96" s="215" t="s">
        <v>452</v>
      </c>
      <c r="T96" s="373" t="s">
        <v>452</v>
      </c>
      <c r="U96" s="215" t="s">
        <v>452</v>
      </c>
      <c r="V96" s="215" t="s">
        <v>452</v>
      </c>
      <c r="W96" s="215" t="s">
        <v>452</v>
      </c>
      <c r="X96" s="215" t="s">
        <v>452</v>
      </c>
      <c r="Y96" s="215" t="s">
        <v>452</v>
      </c>
      <c r="Z96" s="215" t="s">
        <v>452</v>
      </c>
      <c r="AA96" s="215" t="s">
        <v>452</v>
      </c>
      <c r="AB96" s="215">
        <v>344</v>
      </c>
      <c r="AC96" s="418" t="s">
        <v>452</v>
      </c>
      <c r="AD96" s="421"/>
      <c r="AE96" s="510">
        <v>366</v>
      </c>
      <c r="AF96" s="411"/>
      <c r="AG96" s="411"/>
      <c r="AH96" s="411"/>
      <c r="AI96" s="411"/>
      <c r="AJ96" s="411"/>
      <c r="AK96" s="411"/>
      <c r="AL96" s="411"/>
      <c r="AM96" s="411"/>
      <c r="AN96" s="411"/>
      <c r="AO96" s="411"/>
      <c r="AP96" s="411"/>
      <c r="AQ96" s="416"/>
      <c r="AR96" s="215"/>
      <c r="AS96" s="215">
        <f t="shared" si="43"/>
        <v>710</v>
      </c>
      <c r="AT96" s="410">
        <f t="shared" si="44"/>
        <v>6</v>
      </c>
      <c r="AU96" s="410">
        <v>118</v>
      </c>
      <c r="AV96" s="410">
        <f t="shared" si="45"/>
        <v>2</v>
      </c>
      <c r="AW96" s="410" t="s">
        <v>43</v>
      </c>
      <c r="AX96" s="410">
        <f t="shared" si="46"/>
        <v>6</v>
      </c>
      <c r="AY96" s="415">
        <f t="shared" si="47"/>
        <v>118.33333333333333</v>
      </c>
      <c r="AZ96" s="177" t="s">
        <v>452</v>
      </c>
    </row>
    <row r="97" spans="1:52" ht="15" customHeight="1" x14ac:dyDescent="0.2">
      <c r="A97" s="214" t="s">
        <v>623</v>
      </c>
      <c r="B97" s="341">
        <v>1</v>
      </c>
      <c r="C97" s="215" t="s">
        <v>452</v>
      </c>
      <c r="D97" s="215" t="s">
        <v>452</v>
      </c>
      <c r="E97" s="215" t="s">
        <v>452</v>
      </c>
      <c r="F97" s="215" t="s">
        <v>452</v>
      </c>
      <c r="G97" s="215" t="s">
        <v>452</v>
      </c>
      <c r="H97" s="215" t="s">
        <v>452</v>
      </c>
      <c r="I97" s="215" t="s">
        <v>452</v>
      </c>
      <c r="J97" s="215" t="s">
        <v>452</v>
      </c>
      <c r="K97" s="215" t="s">
        <v>452</v>
      </c>
      <c r="L97" s="215" t="s">
        <v>452</v>
      </c>
      <c r="M97" s="215" t="s">
        <v>452</v>
      </c>
      <c r="N97" s="341" t="s">
        <v>452</v>
      </c>
      <c r="O97" s="394" t="s">
        <v>452</v>
      </c>
      <c r="P97" s="395"/>
      <c r="Q97" s="393" t="s">
        <v>452</v>
      </c>
      <c r="R97" s="215" t="s">
        <v>452</v>
      </c>
      <c r="S97" s="215" t="s">
        <v>452</v>
      </c>
      <c r="T97" s="215">
        <v>336</v>
      </c>
      <c r="U97" s="215" t="s">
        <v>452</v>
      </c>
      <c r="V97" s="215" t="s">
        <v>452</v>
      </c>
      <c r="W97" s="215" t="s">
        <v>452</v>
      </c>
      <c r="X97" s="215" t="s">
        <v>452</v>
      </c>
      <c r="Y97" s="215" t="s">
        <v>452</v>
      </c>
      <c r="Z97" s="215" t="s">
        <v>452</v>
      </c>
      <c r="AA97" s="215" t="s">
        <v>452</v>
      </c>
      <c r="AB97" s="373" t="s">
        <v>452</v>
      </c>
      <c r="AC97" s="422" t="s">
        <v>452</v>
      </c>
      <c r="AD97" s="423"/>
      <c r="AE97" s="394" t="s">
        <v>452</v>
      </c>
      <c r="AF97" s="412"/>
      <c r="AG97" s="412"/>
      <c r="AH97" s="412"/>
      <c r="AI97" s="412"/>
      <c r="AJ97" s="412"/>
      <c r="AK97" s="412"/>
      <c r="AL97" s="412"/>
      <c r="AM97" s="412"/>
      <c r="AN97" s="412"/>
      <c r="AO97" s="412"/>
      <c r="AP97" s="412"/>
      <c r="AQ97" s="511"/>
      <c r="AR97" s="215"/>
      <c r="AS97" s="215">
        <f t="shared" si="43"/>
        <v>336</v>
      </c>
      <c r="AT97" s="215">
        <f t="shared" si="44"/>
        <v>3</v>
      </c>
      <c r="AU97" s="215">
        <v>112</v>
      </c>
      <c r="AV97" s="215">
        <f t="shared" si="45"/>
        <v>0</v>
      </c>
      <c r="AW97" s="215" t="s">
        <v>43</v>
      </c>
      <c r="AX97" s="215">
        <f t="shared" si="46"/>
        <v>3</v>
      </c>
      <c r="AY97" s="216">
        <f t="shared" si="47"/>
        <v>112</v>
      </c>
      <c r="AZ97" s="177" t="s">
        <v>452</v>
      </c>
    </row>
    <row r="98" spans="1:52" ht="15" customHeight="1" x14ac:dyDescent="0.2">
      <c r="A98" s="165"/>
      <c r="B98" s="40"/>
      <c r="C98" s="40"/>
      <c r="D98" s="40"/>
      <c r="E98" s="40"/>
      <c r="F98" s="40"/>
      <c r="G98" s="40"/>
      <c r="H98" s="40"/>
      <c r="I98" s="40"/>
      <c r="J98" s="40"/>
      <c r="K98" s="40"/>
      <c r="L98" s="40"/>
      <c r="M98" s="40"/>
      <c r="N98" s="40"/>
      <c r="O98" s="40"/>
      <c r="Q98" s="40"/>
      <c r="R98" s="40"/>
      <c r="S98" s="40"/>
      <c r="T98" s="40"/>
      <c r="U98" s="40"/>
      <c r="V98" s="40"/>
      <c r="W98" s="40"/>
      <c r="X98" s="40"/>
      <c r="Y98" s="40"/>
      <c r="Z98" s="40"/>
      <c r="AA98" s="40"/>
      <c r="AB98" s="40"/>
      <c r="AC98" s="40"/>
      <c r="AE98" s="40"/>
      <c r="AF98" s="40"/>
      <c r="AG98" s="40"/>
      <c r="AH98" s="40"/>
      <c r="AI98" s="40"/>
      <c r="AJ98" s="40"/>
      <c r="AK98" s="40"/>
      <c r="AL98" s="40"/>
      <c r="AM98" s="40"/>
      <c r="AN98" s="40"/>
      <c r="AO98" s="40"/>
      <c r="AP98" s="40"/>
      <c r="AQ98" s="40"/>
      <c r="AR98" s="40"/>
      <c r="AS98" s="414"/>
      <c r="AT98" s="40"/>
      <c r="AU98" s="40"/>
      <c r="AV98" s="40"/>
      <c r="AW98" s="40"/>
      <c r="AX98" s="40"/>
      <c r="AY98" s="41"/>
      <c r="AZ98" s="185">
        <f>SUM(AZ91:AZ97)</f>
        <v>7</v>
      </c>
    </row>
    <row r="99" spans="1:52" ht="15" customHeight="1" x14ac:dyDescent="0.2">
      <c r="A99" s="165" t="s">
        <v>209</v>
      </c>
    </row>
    <row r="100" spans="1:52" ht="15" customHeight="1" x14ac:dyDescent="0.2">
      <c r="A100" s="226" t="s">
        <v>389</v>
      </c>
      <c r="B100" s="227">
        <v>27</v>
      </c>
      <c r="C100" s="227">
        <v>406</v>
      </c>
      <c r="D100" s="227">
        <v>397</v>
      </c>
      <c r="E100" s="227">
        <v>372</v>
      </c>
      <c r="F100" s="227">
        <v>392</v>
      </c>
      <c r="G100" s="227">
        <v>349</v>
      </c>
      <c r="H100" s="227">
        <v>375</v>
      </c>
      <c r="I100" s="227">
        <v>397</v>
      </c>
      <c r="J100" s="227">
        <v>419</v>
      </c>
      <c r="K100" s="227">
        <v>394</v>
      </c>
      <c r="L100" s="227">
        <v>351</v>
      </c>
      <c r="M100" s="227">
        <v>378</v>
      </c>
      <c r="N100" s="330">
        <v>358</v>
      </c>
      <c r="O100" s="227">
        <v>363</v>
      </c>
      <c r="P100" s="358"/>
      <c r="Q100" s="227">
        <v>410</v>
      </c>
      <c r="R100" s="353">
        <v>387</v>
      </c>
      <c r="S100" s="227">
        <v>369</v>
      </c>
      <c r="T100" s="227">
        <v>385</v>
      </c>
      <c r="U100" s="227">
        <v>391</v>
      </c>
      <c r="V100" s="227">
        <v>390</v>
      </c>
      <c r="W100" s="227">
        <v>393</v>
      </c>
      <c r="X100" s="227">
        <v>374</v>
      </c>
      <c r="Y100" s="227">
        <v>357</v>
      </c>
      <c r="Z100" s="227">
        <v>361</v>
      </c>
      <c r="AA100" s="227">
        <v>387</v>
      </c>
      <c r="AB100" s="227">
        <v>395</v>
      </c>
      <c r="AC100" s="227">
        <v>353</v>
      </c>
      <c r="AD100" s="358"/>
      <c r="AE100" s="227">
        <v>376</v>
      </c>
      <c r="AF100" s="227"/>
      <c r="AG100" s="227"/>
      <c r="AH100" s="227"/>
      <c r="AI100" s="227"/>
      <c r="AJ100" s="227"/>
      <c r="AK100" s="227"/>
      <c r="AL100" s="227"/>
      <c r="AM100" s="227"/>
      <c r="AN100" s="227"/>
      <c r="AO100" s="227"/>
      <c r="AP100" s="227"/>
      <c r="AQ100" s="227"/>
      <c r="AR100" s="227"/>
      <c r="AS100" s="227">
        <f t="shared" ref="AS100:AS106" si="48">SUM(C100:AR100)</f>
        <v>10279</v>
      </c>
      <c r="AT100" s="227">
        <f t="shared" ref="AT100:AT106" si="49">B100*3</f>
        <v>81</v>
      </c>
      <c r="AU100" s="227">
        <v>126</v>
      </c>
      <c r="AV100" s="227">
        <f t="shared" ref="AV100:AV106" si="50">AS100-(AU100*AT100)</f>
        <v>73</v>
      </c>
      <c r="AW100" s="227" t="s">
        <v>43</v>
      </c>
      <c r="AX100" s="227">
        <f t="shared" ref="AX100:AX106" si="51">AT100</f>
        <v>81</v>
      </c>
      <c r="AY100" s="228">
        <f t="shared" ref="AY100:AY106" si="52">AS100/AT100</f>
        <v>126.90123456790124</v>
      </c>
      <c r="AZ100" s="177">
        <v>3</v>
      </c>
    </row>
    <row r="101" spans="1:52" ht="15" customHeight="1" x14ac:dyDescent="0.2">
      <c r="A101" s="226" t="s">
        <v>388</v>
      </c>
      <c r="B101" s="227">
        <v>27</v>
      </c>
      <c r="C101" s="227">
        <v>395</v>
      </c>
      <c r="D101" s="227">
        <v>384</v>
      </c>
      <c r="E101" s="227">
        <v>379</v>
      </c>
      <c r="F101" s="227">
        <v>353</v>
      </c>
      <c r="G101" s="227">
        <v>365</v>
      </c>
      <c r="H101" s="227">
        <v>362</v>
      </c>
      <c r="I101" s="227">
        <v>415</v>
      </c>
      <c r="J101" s="227">
        <v>419</v>
      </c>
      <c r="K101" s="227">
        <v>367</v>
      </c>
      <c r="L101" s="227">
        <v>381</v>
      </c>
      <c r="M101" s="227">
        <v>312</v>
      </c>
      <c r="N101" s="330">
        <v>383</v>
      </c>
      <c r="O101" s="227">
        <v>367</v>
      </c>
      <c r="P101" s="358"/>
      <c r="Q101" s="227">
        <v>365</v>
      </c>
      <c r="R101" s="353">
        <v>384</v>
      </c>
      <c r="S101" s="227">
        <v>355</v>
      </c>
      <c r="T101" s="227">
        <v>336</v>
      </c>
      <c r="U101" s="227">
        <v>334</v>
      </c>
      <c r="V101" s="227">
        <v>368</v>
      </c>
      <c r="W101" s="227">
        <v>375</v>
      </c>
      <c r="X101" s="227">
        <v>373</v>
      </c>
      <c r="Y101" s="227">
        <v>406</v>
      </c>
      <c r="Z101" s="227">
        <v>324</v>
      </c>
      <c r="AA101" s="227">
        <v>378</v>
      </c>
      <c r="AB101" s="227">
        <v>371</v>
      </c>
      <c r="AC101" s="227">
        <v>351</v>
      </c>
      <c r="AD101" s="358"/>
      <c r="AE101" s="227">
        <v>364</v>
      </c>
      <c r="AF101" s="227"/>
      <c r="AG101" s="227"/>
      <c r="AH101" s="227"/>
      <c r="AI101" s="227"/>
      <c r="AJ101" s="227"/>
      <c r="AK101" s="227"/>
      <c r="AL101" s="227"/>
      <c r="AM101" s="227"/>
      <c r="AN101" s="227"/>
      <c r="AO101" s="227"/>
      <c r="AP101" s="227"/>
      <c r="AQ101" s="227"/>
      <c r="AR101" s="227"/>
      <c r="AS101" s="227">
        <f t="shared" si="48"/>
        <v>9966</v>
      </c>
      <c r="AT101" s="227">
        <f t="shared" si="49"/>
        <v>81</v>
      </c>
      <c r="AU101" s="227">
        <v>123</v>
      </c>
      <c r="AV101" s="227">
        <f t="shared" si="50"/>
        <v>3</v>
      </c>
      <c r="AW101" s="227" t="s">
        <v>43</v>
      </c>
      <c r="AX101" s="227">
        <f t="shared" si="51"/>
        <v>81</v>
      </c>
      <c r="AY101" s="228">
        <f t="shared" si="52"/>
        <v>123.03703703703704</v>
      </c>
      <c r="AZ101" s="177">
        <v>3</v>
      </c>
    </row>
    <row r="102" spans="1:52" ht="15" customHeight="1" x14ac:dyDescent="0.2">
      <c r="A102" s="226" t="s">
        <v>385</v>
      </c>
      <c r="B102" s="227">
        <v>27</v>
      </c>
      <c r="C102" s="227">
        <v>458</v>
      </c>
      <c r="D102" s="227">
        <v>385</v>
      </c>
      <c r="E102" s="227">
        <v>387</v>
      </c>
      <c r="F102" s="227">
        <v>430</v>
      </c>
      <c r="G102" s="227">
        <v>372</v>
      </c>
      <c r="H102" s="227">
        <v>382</v>
      </c>
      <c r="I102" s="227">
        <v>359</v>
      </c>
      <c r="J102" s="227">
        <v>392</v>
      </c>
      <c r="K102" s="227">
        <v>396</v>
      </c>
      <c r="L102" s="227">
        <v>353</v>
      </c>
      <c r="M102" s="227">
        <v>348</v>
      </c>
      <c r="N102" s="330">
        <v>358</v>
      </c>
      <c r="O102" s="227">
        <v>317</v>
      </c>
      <c r="P102" s="358"/>
      <c r="Q102" s="227">
        <v>395</v>
      </c>
      <c r="R102" s="353">
        <v>356</v>
      </c>
      <c r="S102" s="227">
        <v>339</v>
      </c>
      <c r="T102" s="227">
        <v>356</v>
      </c>
      <c r="U102" s="227">
        <v>331</v>
      </c>
      <c r="V102" s="227">
        <v>373</v>
      </c>
      <c r="W102" s="227">
        <v>349</v>
      </c>
      <c r="X102" s="227">
        <v>381</v>
      </c>
      <c r="Y102" s="227">
        <v>331</v>
      </c>
      <c r="Z102" s="227">
        <v>421</v>
      </c>
      <c r="AA102" s="227">
        <v>362</v>
      </c>
      <c r="AB102" s="227">
        <v>334</v>
      </c>
      <c r="AC102" s="227">
        <v>327</v>
      </c>
      <c r="AD102" s="358"/>
      <c r="AE102" s="227">
        <v>376</v>
      </c>
      <c r="AF102" s="227"/>
      <c r="AG102" s="227"/>
      <c r="AH102" s="227"/>
      <c r="AI102" s="227"/>
      <c r="AJ102" s="227"/>
      <c r="AK102" s="227"/>
      <c r="AL102" s="227"/>
      <c r="AM102" s="227"/>
      <c r="AN102" s="227"/>
      <c r="AO102" s="227"/>
      <c r="AP102" s="227"/>
      <c r="AQ102" s="227"/>
      <c r="AR102" s="227"/>
      <c r="AS102" s="227">
        <f t="shared" si="48"/>
        <v>9968</v>
      </c>
      <c r="AT102" s="227">
        <f t="shared" si="49"/>
        <v>81</v>
      </c>
      <c r="AU102" s="227">
        <v>123</v>
      </c>
      <c r="AV102" s="227">
        <f t="shared" si="50"/>
        <v>5</v>
      </c>
      <c r="AW102" s="227" t="s">
        <v>43</v>
      </c>
      <c r="AX102" s="227">
        <f t="shared" si="51"/>
        <v>81</v>
      </c>
      <c r="AY102" s="228">
        <f t="shared" si="52"/>
        <v>123.06172839506173</v>
      </c>
      <c r="AZ102" s="177">
        <v>3</v>
      </c>
    </row>
    <row r="103" spans="1:52" ht="15" customHeight="1" x14ac:dyDescent="0.2">
      <c r="A103" s="226" t="s">
        <v>387</v>
      </c>
      <c r="B103" s="227">
        <v>24</v>
      </c>
      <c r="C103" s="227">
        <v>327</v>
      </c>
      <c r="D103" s="227">
        <v>362</v>
      </c>
      <c r="E103" s="227">
        <v>350</v>
      </c>
      <c r="F103" s="227">
        <v>367</v>
      </c>
      <c r="G103" s="227">
        <v>337</v>
      </c>
      <c r="H103" s="227">
        <v>317</v>
      </c>
      <c r="I103" s="227">
        <v>377</v>
      </c>
      <c r="J103" s="227">
        <v>387</v>
      </c>
      <c r="K103" s="227">
        <v>364</v>
      </c>
      <c r="L103" s="227" t="s">
        <v>452</v>
      </c>
      <c r="M103" s="227">
        <v>367</v>
      </c>
      <c r="N103" s="330">
        <v>332</v>
      </c>
      <c r="O103" s="227">
        <v>333</v>
      </c>
      <c r="P103" s="358"/>
      <c r="Q103" s="227">
        <v>375</v>
      </c>
      <c r="R103" s="353">
        <v>345</v>
      </c>
      <c r="S103" s="227">
        <v>328</v>
      </c>
      <c r="T103" s="227">
        <v>335</v>
      </c>
      <c r="U103" s="227">
        <v>309</v>
      </c>
      <c r="V103" s="227">
        <v>376</v>
      </c>
      <c r="W103" s="227">
        <v>389</v>
      </c>
      <c r="X103" s="227">
        <v>423</v>
      </c>
      <c r="Y103" s="227">
        <v>363</v>
      </c>
      <c r="Z103" s="227" t="s">
        <v>452</v>
      </c>
      <c r="AA103" s="227" t="s">
        <v>452</v>
      </c>
      <c r="AB103" s="227">
        <v>375</v>
      </c>
      <c r="AC103" s="227">
        <v>396</v>
      </c>
      <c r="AD103" s="358"/>
      <c r="AE103" s="227">
        <v>350</v>
      </c>
      <c r="AF103" s="227"/>
      <c r="AG103" s="227"/>
      <c r="AH103" s="227"/>
      <c r="AI103" s="227"/>
      <c r="AJ103" s="227"/>
      <c r="AK103" s="227"/>
      <c r="AL103" s="227"/>
      <c r="AM103" s="227"/>
      <c r="AN103" s="227"/>
      <c r="AO103" s="227"/>
      <c r="AP103" s="227"/>
      <c r="AQ103" s="227"/>
      <c r="AR103" s="227"/>
      <c r="AS103" s="227">
        <f t="shared" si="48"/>
        <v>8584</v>
      </c>
      <c r="AT103" s="227">
        <f t="shared" si="49"/>
        <v>72</v>
      </c>
      <c r="AU103" s="227">
        <v>119</v>
      </c>
      <c r="AV103" s="227">
        <f t="shared" si="50"/>
        <v>16</v>
      </c>
      <c r="AW103" s="227" t="s">
        <v>43</v>
      </c>
      <c r="AX103" s="227">
        <f t="shared" si="51"/>
        <v>72</v>
      </c>
      <c r="AY103" s="228">
        <f t="shared" si="52"/>
        <v>119.22222222222223</v>
      </c>
      <c r="AZ103" s="177">
        <v>1</v>
      </c>
    </row>
    <row r="104" spans="1:52" ht="15" customHeight="1" x14ac:dyDescent="0.2">
      <c r="A104" s="226" t="s">
        <v>386</v>
      </c>
      <c r="B104" s="227">
        <v>27</v>
      </c>
      <c r="C104" s="227">
        <v>346</v>
      </c>
      <c r="D104" s="227">
        <v>316</v>
      </c>
      <c r="E104" s="227">
        <v>344</v>
      </c>
      <c r="F104" s="227">
        <v>329</v>
      </c>
      <c r="G104" s="227">
        <v>353</v>
      </c>
      <c r="H104" s="227">
        <v>351</v>
      </c>
      <c r="I104" s="227">
        <v>365</v>
      </c>
      <c r="J104" s="227">
        <v>331</v>
      </c>
      <c r="K104" s="227">
        <v>319</v>
      </c>
      <c r="L104" s="227">
        <v>354</v>
      </c>
      <c r="M104" s="227">
        <v>351</v>
      </c>
      <c r="N104" s="330">
        <v>350</v>
      </c>
      <c r="O104" s="227">
        <v>327</v>
      </c>
      <c r="P104" s="358"/>
      <c r="Q104" s="227">
        <v>373</v>
      </c>
      <c r="R104" s="353">
        <v>373</v>
      </c>
      <c r="S104" s="227">
        <v>355</v>
      </c>
      <c r="T104" s="227">
        <v>364</v>
      </c>
      <c r="U104" s="227">
        <v>403</v>
      </c>
      <c r="V104" s="227">
        <v>342</v>
      </c>
      <c r="W104" s="227">
        <v>352</v>
      </c>
      <c r="X104" s="227">
        <v>354</v>
      </c>
      <c r="Y104" s="227">
        <v>356</v>
      </c>
      <c r="Z104" s="227">
        <v>334</v>
      </c>
      <c r="AA104" s="227">
        <v>374</v>
      </c>
      <c r="AB104" s="227">
        <v>343</v>
      </c>
      <c r="AC104" s="227">
        <v>345</v>
      </c>
      <c r="AD104" s="358"/>
      <c r="AE104" s="227">
        <v>367</v>
      </c>
      <c r="AF104" s="227"/>
      <c r="AG104" s="227"/>
      <c r="AH104" s="227"/>
      <c r="AI104" s="227"/>
      <c r="AJ104" s="227"/>
      <c r="AK104" s="227"/>
      <c r="AL104" s="227"/>
      <c r="AM104" s="227"/>
      <c r="AN104" s="227"/>
      <c r="AO104" s="227"/>
      <c r="AP104" s="227"/>
      <c r="AQ104" s="227"/>
      <c r="AR104" s="227"/>
      <c r="AS104" s="227">
        <f t="shared" si="48"/>
        <v>9471</v>
      </c>
      <c r="AT104" s="227">
        <f t="shared" si="49"/>
        <v>81</v>
      </c>
      <c r="AU104" s="227">
        <v>116</v>
      </c>
      <c r="AV104" s="227">
        <f t="shared" si="50"/>
        <v>75</v>
      </c>
      <c r="AW104" s="227" t="s">
        <v>43</v>
      </c>
      <c r="AX104" s="227">
        <f t="shared" si="51"/>
        <v>81</v>
      </c>
      <c r="AY104" s="228">
        <f t="shared" si="52"/>
        <v>116.92592592592592</v>
      </c>
      <c r="AZ104" s="177">
        <v>1</v>
      </c>
    </row>
    <row r="105" spans="1:52" s="296" customFormat="1" ht="15" customHeight="1" x14ac:dyDescent="0.2">
      <c r="A105" s="292" t="s">
        <v>684</v>
      </c>
      <c r="B105" s="293">
        <v>2</v>
      </c>
      <c r="C105" s="293" t="s">
        <v>452</v>
      </c>
      <c r="D105" s="293" t="s">
        <v>452</v>
      </c>
      <c r="E105" s="293" t="s">
        <v>452</v>
      </c>
      <c r="F105" s="293" t="s">
        <v>452</v>
      </c>
      <c r="G105" s="293" t="s">
        <v>452</v>
      </c>
      <c r="H105" s="293" t="s">
        <v>452</v>
      </c>
      <c r="I105" s="293" t="s">
        <v>452</v>
      </c>
      <c r="J105" s="293" t="s">
        <v>452</v>
      </c>
      <c r="K105" s="293" t="s">
        <v>452</v>
      </c>
      <c r="L105" s="293" t="s">
        <v>452</v>
      </c>
      <c r="M105" s="293" t="s">
        <v>452</v>
      </c>
      <c r="N105" s="331" t="s">
        <v>452</v>
      </c>
      <c r="O105" s="293" t="s">
        <v>452</v>
      </c>
      <c r="P105" s="366"/>
      <c r="Q105" s="293" t="s">
        <v>452</v>
      </c>
      <c r="R105" s="354" t="s">
        <v>452</v>
      </c>
      <c r="S105" s="293" t="s">
        <v>452</v>
      </c>
      <c r="T105" s="293" t="s">
        <v>452</v>
      </c>
      <c r="U105" s="293" t="s">
        <v>452</v>
      </c>
      <c r="V105" s="293" t="s">
        <v>452</v>
      </c>
      <c r="W105" s="293" t="s">
        <v>452</v>
      </c>
      <c r="X105" s="293" t="s">
        <v>452</v>
      </c>
      <c r="Y105" s="293" t="s">
        <v>452</v>
      </c>
      <c r="Z105" s="293">
        <v>332</v>
      </c>
      <c r="AA105" s="293">
        <v>313</v>
      </c>
      <c r="AB105" s="293" t="s">
        <v>452</v>
      </c>
      <c r="AC105" s="293" t="s">
        <v>452</v>
      </c>
      <c r="AD105" s="366"/>
      <c r="AE105" s="293" t="s">
        <v>452</v>
      </c>
      <c r="AF105" s="293"/>
      <c r="AG105" s="293"/>
      <c r="AH105" s="293"/>
      <c r="AI105" s="293"/>
      <c r="AJ105" s="293"/>
      <c r="AK105" s="293"/>
      <c r="AL105" s="293"/>
      <c r="AM105" s="293"/>
      <c r="AN105" s="293"/>
      <c r="AO105" s="293"/>
      <c r="AP105" s="293"/>
      <c r="AQ105" s="293"/>
      <c r="AR105" s="293"/>
      <c r="AS105" s="293">
        <f t="shared" si="48"/>
        <v>645</v>
      </c>
      <c r="AT105" s="293">
        <f t="shared" si="49"/>
        <v>6</v>
      </c>
      <c r="AU105" s="293">
        <v>107</v>
      </c>
      <c r="AV105" s="293">
        <f t="shared" si="50"/>
        <v>3</v>
      </c>
      <c r="AW105" s="293" t="s">
        <v>43</v>
      </c>
      <c r="AX105" s="293">
        <f t="shared" si="51"/>
        <v>6</v>
      </c>
      <c r="AY105" s="294">
        <f t="shared" si="52"/>
        <v>107.5</v>
      </c>
      <c r="AZ105" s="295" t="s">
        <v>452</v>
      </c>
    </row>
    <row r="106" spans="1:52" s="296" customFormat="1" ht="15" customHeight="1" x14ac:dyDescent="0.2">
      <c r="A106" s="292" t="s">
        <v>563</v>
      </c>
      <c r="B106" s="293">
        <v>1</v>
      </c>
      <c r="C106" s="293" t="s">
        <v>452</v>
      </c>
      <c r="D106" s="293" t="s">
        <v>452</v>
      </c>
      <c r="E106" s="293" t="s">
        <v>452</v>
      </c>
      <c r="F106" s="293" t="s">
        <v>452</v>
      </c>
      <c r="G106" s="293" t="s">
        <v>452</v>
      </c>
      <c r="H106" s="293" t="s">
        <v>452</v>
      </c>
      <c r="I106" s="293" t="s">
        <v>452</v>
      </c>
      <c r="J106" s="293" t="s">
        <v>452</v>
      </c>
      <c r="K106" s="293" t="s">
        <v>452</v>
      </c>
      <c r="L106" s="293">
        <v>304</v>
      </c>
      <c r="M106" s="293" t="s">
        <v>452</v>
      </c>
      <c r="N106" s="331" t="s">
        <v>452</v>
      </c>
      <c r="O106" s="293" t="s">
        <v>452</v>
      </c>
      <c r="P106" s="366"/>
      <c r="Q106" s="293" t="s">
        <v>452</v>
      </c>
      <c r="R106" s="354" t="s">
        <v>452</v>
      </c>
      <c r="S106" s="293" t="s">
        <v>452</v>
      </c>
      <c r="T106" s="293" t="s">
        <v>452</v>
      </c>
      <c r="U106" s="293" t="s">
        <v>452</v>
      </c>
      <c r="V106" s="293" t="s">
        <v>452</v>
      </c>
      <c r="W106" s="293" t="s">
        <v>452</v>
      </c>
      <c r="X106" s="293" t="s">
        <v>452</v>
      </c>
      <c r="Y106" s="293" t="s">
        <v>452</v>
      </c>
      <c r="Z106" s="293" t="s">
        <v>452</v>
      </c>
      <c r="AA106" s="293" t="s">
        <v>452</v>
      </c>
      <c r="AB106" s="293" t="s">
        <v>452</v>
      </c>
      <c r="AC106" s="293" t="s">
        <v>452</v>
      </c>
      <c r="AD106" s="366"/>
      <c r="AE106" s="293" t="s">
        <v>452</v>
      </c>
      <c r="AF106" s="293"/>
      <c r="AG106" s="293"/>
      <c r="AH106" s="293"/>
      <c r="AI106" s="293"/>
      <c r="AJ106" s="293"/>
      <c r="AK106" s="293"/>
      <c r="AL106" s="293"/>
      <c r="AM106" s="293"/>
      <c r="AN106" s="293"/>
      <c r="AO106" s="293"/>
      <c r="AP106" s="293"/>
      <c r="AQ106" s="293"/>
      <c r="AR106" s="293"/>
      <c r="AS106" s="293">
        <f t="shared" si="48"/>
        <v>304</v>
      </c>
      <c r="AT106" s="293">
        <f t="shared" si="49"/>
        <v>3</v>
      </c>
      <c r="AU106" s="293">
        <v>101</v>
      </c>
      <c r="AV106" s="293">
        <f t="shared" si="50"/>
        <v>1</v>
      </c>
      <c r="AW106" s="293" t="s">
        <v>43</v>
      </c>
      <c r="AX106" s="293">
        <f t="shared" si="51"/>
        <v>3</v>
      </c>
      <c r="AY106" s="294">
        <f t="shared" si="52"/>
        <v>101.33333333333333</v>
      </c>
      <c r="AZ106" s="295" t="s">
        <v>452</v>
      </c>
    </row>
    <row r="107" spans="1:52" ht="15" customHeight="1" x14ac:dyDescent="0.2">
      <c r="A107" s="165"/>
      <c r="B107" s="40"/>
      <c r="C107" s="40"/>
      <c r="D107" s="40"/>
      <c r="E107" s="40"/>
      <c r="F107" s="40"/>
      <c r="G107" s="40"/>
      <c r="H107" s="40"/>
      <c r="I107" s="40"/>
      <c r="J107" s="40"/>
      <c r="K107" s="40"/>
      <c r="L107" s="40"/>
      <c r="M107" s="40"/>
      <c r="N107" s="40"/>
      <c r="O107" s="40"/>
      <c r="Q107" s="40"/>
      <c r="R107" s="40"/>
      <c r="S107" s="40"/>
      <c r="T107" s="40"/>
      <c r="U107" s="40"/>
      <c r="V107" s="40"/>
      <c r="W107" s="40"/>
      <c r="X107" s="40"/>
      <c r="Y107" s="40"/>
      <c r="Z107" s="40"/>
      <c r="AA107" s="40"/>
      <c r="AB107" s="40"/>
      <c r="AC107" s="40"/>
      <c r="AE107" s="40"/>
      <c r="AF107" s="40"/>
      <c r="AG107" s="40"/>
      <c r="AH107" s="40"/>
      <c r="AI107" s="40"/>
      <c r="AJ107" s="40"/>
      <c r="AK107" s="40"/>
      <c r="AL107" s="40"/>
      <c r="AM107" s="40"/>
      <c r="AN107" s="40"/>
      <c r="AO107" s="40"/>
      <c r="AP107" s="40"/>
      <c r="AQ107" s="40"/>
      <c r="AR107" s="40"/>
      <c r="AS107" s="40"/>
      <c r="AT107" s="40"/>
      <c r="AU107" s="40"/>
      <c r="AV107" s="40"/>
      <c r="AW107" s="40"/>
      <c r="AX107" s="40"/>
      <c r="AY107" s="41"/>
      <c r="AZ107" s="185">
        <f>SUM(AZ100:AZ106)</f>
        <v>11</v>
      </c>
    </row>
    <row r="108" spans="1:52" ht="15" customHeight="1" x14ac:dyDescent="0.2">
      <c r="A108" s="165" t="s">
        <v>231</v>
      </c>
    </row>
    <row r="109" spans="1:52" ht="15" customHeight="1" x14ac:dyDescent="0.2">
      <c r="A109" s="229" t="s">
        <v>394</v>
      </c>
      <c r="B109" s="230">
        <v>26</v>
      </c>
      <c r="C109" s="230">
        <v>387</v>
      </c>
      <c r="D109" s="230">
        <v>386</v>
      </c>
      <c r="E109" s="230">
        <v>343</v>
      </c>
      <c r="F109" s="230">
        <v>335</v>
      </c>
      <c r="G109" s="230">
        <v>390</v>
      </c>
      <c r="H109" s="230">
        <v>419</v>
      </c>
      <c r="I109" s="230">
        <v>348</v>
      </c>
      <c r="J109" s="230">
        <v>356</v>
      </c>
      <c r="K109" s="230">
        <v>370</v>
      </c>
      <c r="L109" s="230">
        <v>407</v>
      </c>
      <c r="M109" s="230">
        <v>415</v>
      </c>
      <c r="N109" s="332">
        <v>335</v>
      </c>
      <c r="O109" s="230">
        <v>336</v>
      </c>
      <c r="P109" s="369"/>
      <c r="Q109" s="230">
        <v>333</v>
      </c>
      <c r="R109" s="355">
        <v>352</v>
      </c>
      <c r="S109" s="230">
        <v>381</v>
      </c>
      <c r="T109" s="230" t="s">
        <v>452</v>
      </c>
      <c r="U109" s="230">
        <v>339</v>
      </c>
      <c r="V109" s="230">
        <v>323</v>
      </c>
      <c r="W109" s="230">
        <v>392</v>
      </c>
      <c r="X109" s="230">
        <v>329</v>
      </c>
      <c r="Y109" s="230">
        <v>350</v>
      </c>
      <c r="Z109" s="230">
        <v>340</v>
      </c>
      <c r="AA109" s="230">
        <v>322</v>
      </c>
      <c r="AB109" s="230">
        <v>356</v>
      </c>
      <c r="AC109" s="230">
        <v>367</v>
      </c>
      <c r="AD109" s="369"/>
      <c r="AE109" s="230">
        <v>424</v>
      </c>
      <c r="AF109" s="230"/>
      <c r="AG109" s="230"/>
      <c r="AH109" s="230"/>
      <c r="AI109" s="230"/>
      <c r="AJ109" s="230"/>
      <c r="AK109" s="230"/>
      <c r="AL109" s="230"/>
      <c r="AM109" s="230"/>
      <c r="AN109" s="230"/>
      <c r="AO109" s="230"/>
      <c r="AP109" s="230"/>
      <c r="AQ109" s="230"/>
      <c r="AR109" s="230"/>
      <c r="AS109" s="230">
        <f>SUM(C109:AR109)</f>
        <v>9435</v>
      </c>
      <c r="AT109" s="230">
        <f>B109*3</f>
        <v>78</v>
      </c>
      <c r="AU109" s="230">
        <v>120</v>
      </c>
      <c r="AV109" s="230">
        <f>AS109-(AU109*AT109)</f>
        <v>75</v>
      </c>
      <c r="AW109" s="230" t="s">
        <v>43</v>
      </c>
      <c r="AX109" s="230">
        <f>AT109</f>
        <v>78</v>
      </c>
      <c r="AY109" s="231">
        <f>AS109/AT109</f>
        <v>120.96153846153847</v>
      </c>
      <c r="AZ109" s="177">
        <v>4</v>
      </c>
    </row>
    <row r="110" spans="1:52" ht="15" customHeight="1" x14ac:dyDescent="0.2">
      <c r="A110" s="229" t="s">
        <v>562</v>
      </c>
      <c r="B110" s="230">
        <v>15</v>
      </c>
      <c r="C110" s="230" t="s">
        <v>452</v>
      </c>
      <c r="D110" s="230" t="s">
        <v>452</v>
      </c>
      <c r="E110" s="230" t="s">
        <v>452</v>
      </c>
      <c r="F110" s="230" t="s">
        <v>452</v>
      </c>
      <c r="G110" s="230" t="s">
        <v>452</v>
      </c>
      <c r="H110" s="230" t="s">
        <v>452</v>
      </c>
      <c r="I110" s="230" t="s">
        <v>452</v>
      </c>
      <c r="J110" s="230" t="s">
        <v>452</v>
      </c>
      <c r="K110" s="230" t="s">
        <v>452</v>
      </c>
      <c r="L110" s="230">
        <v>354</v>
      </c>
      <c r="M110" s="230" t="s">
        <v>452</v>
      </c>
      <c r="N110" s="332" t="s">
        <v>452</v>
      </c>
      <c r="O110" s="230">
        <v>348</v>
      </c>
      <c r="P110" s="369"/>
      <c r="Q110" s="230" t="s">
        <v>452</v>
      </c>
      <c r="R110" s="355">
        <v>360</v>
      </c>
      <c r="S110" s="230">
        <v>354</v>
      </c>
      <c r="T110" s="230">
        <v>385</v>
      </c>
      <c r="U110" s="230">
        <v>326</v>
      </c>
      <c r="V110" s="230">
        <v>320</v>
      </c>
      <c r="W110" s="230">
        <v>358</v>
      </c>
      <c r="X110" s="230">
        <v>364</v>
      </c>
      <c r="Y110" s="230">
        <v>427</v>
      </c>
      <c r="Z110" s="230">
        <v>389</v>
      </c>
      <c r="AA110" s="230">
        <v>338</v>
      </c>
      <c r="AB110" s="230">
        <v>384</v>
      </c>
      <c r="AC110" s="230">
        <v>356</v>
      </c>
      <c r="AD110" s="369"/>
      <c r="AE110" s="230">
        <v>367</v>
      </c>
      <c r="AF110" s="230"/>
      <c r="AG110" s="230"/>
      <c r="AH110" s="230"/>
      <c r="AI110" s="230"/>
      <c r="AJ110" s="230"/>
      <c r="AK110" s="230"/>
      <c r="AL110" s="230"/>
      <c r="AM110" s="230"/>
      <c r="AN110" s="230"/>
      <c r="AO110" s="230"/>
      <c r="AP110" s="230"/>
      <c r="AQ110" s="230"/>
      <c r="AR110" s="230"/>
      <c r="AS110" s="230">
        <f>SUM(C110:AR110)</f>
        <v>5430</v>
      </c>
      <c r="AT110" s="230">
        <f>B110*3</f>
        <v>45</v>
      </c>
      <c r="AU110" s="230">
        <v>120</v>
      </c>
      <c r="AV110" s="230">
        <f>AS110-(AU110*AT110)</f>
        <v>30</v>
      </c>
      <c r="AW110" s="230" t="s">
        <v>43</v>
      </c>
      <c r="AX110" s="230">
        <f>AT110</f>
        <v>45</v>
      </c>
      <c r="AY110" s="231">
        <f>AS110/AT110</f>
        <v>120.66666666666667</v>
      </c>
      <c r="AZ110" s="177">
        <v>1</v>
      </c>
    </row>
    <row r="111" spans="1:52" ht="15" customHeight="1" x14ac:dyDescent="0.2">
      <c r="A111" s="229" t="s">
        <v>391</v>
      </c>
      <c r="B111" s="230">
        <v>27</v>
      </c>
      <c r="C111" s="230">
        <v>351</v>
      </c>
      <c r="D111" s="230">
        <v>345</v>
      </c>
      <c r="E111" s="230">
        <v>353</v>
      </c>
      <c r="F111" s="230">
        <v>357</v>
      </c>
      <c r="G111" s="230">
        <v>350</v>
      </c>
      <c r="H111" s="230">
        <v>400</v>
      </c>
      <c r="I111" s="230">
        <v>358</v>
      </c>
      <c r="J111" s="230">
        <v>295</v>
      </c>
      <c r="K111" s="230">
        <v>312</v>
      </c>
      <c r="L111" s="230">
        <v>339</v>
      </c>
      <c r="M111" s="230">
        <v>399</v>
      </c>
      <c r="N111" s="332">
        <v>304</v>
      </c>
      <c r="O111" s="230">
        <v>346</v>
      </c>
      <c r="P111" s="369"/>
      <c r="Q111" s="230">
        <v>362</v>
      </c>
      <c r="R111" s="355">
        <v>302</v>
      </c>
      <c r="S111" s="230">
        <v>362</v>
      </c>
      <c r="T111" s="230">
        <v>381</v>
      </c>
      <c r="U111" s="230">
        <v>349</v>
      </c>
      <c r="V111" s="230">
        <v>336</v>
      </c>
      <c r="W111" s="230">
        <v>432</v>
      </c>
      <c r="X111" s="230">
        <v>317</v>
      </c>
      <c r="Y111" s="230">
        <v>376</v>
      </c>
      <c r="Z111" s="230">
        <v>323</v>
      </c>
      <c r="AA111" s="230">
        <v>389</v>
      </c>
      <c r="AB111" s="230">
        <v>385</v>
      </c>
      <c r="AC111" s="230">
        <v>393</v>
      </c>
      <c r="AD111" s="369"/>
      <c r="AE111" s="230">
        <v>393</v>
      </c>
      <c r="AF111" s="230"/>
      <c r="AG111" s="230"/>
      <c r="AH111" s="230"/>
      <c r="AI111" s="230"/>
      <c r="AJ111" s="230"/>
      <c r="AK111" s="230"/>
      <c r="AL111" s="230"/>
      <c r="AM111" s="230"/>
      <c r="AN111" s="230"/>
      <c r="AO111" s="230"/>
      <c r="AP111" s="230"/>
      <c r="AQ111" s="230"/>
      <c r="AR111" s="230"/>
      <c r="AS111" s="230">
        <f>SUM(C111:AR111)</f>
        <v>9609</v>
      </c>
      <c r="AT111" s="230">
        <f>B111*3</f>
        <v>81</v>
      </c>
      <c r="AU111" s="230">
        <v>118</v>
      </c>
      <c r="AV111" s="230">
        <f>AS111-(AU111*AT111)</f>
        <v>51</v>
      </c>
      <c r="AW111" s="230" t="s">
        <v>43</v>
      </c>
      <c r="AX111" s="230">
        <f>AT111</f>
        <v>81</v>
      </c>
      <c r="AY111" s="231">
        <f>AS111/AT111</f>
        <v>118.62962962962963</v>
      </c>
      <c r="AZ111" s="177">
        <v>2</v>
      </c>
    </row>
    <row r="112" spans="1:52" ht="15" customHeight="1" x14ac:dyDescent="0.2">
      <c r="A112" s="229" t="s">
        <v>390</v>
      </c>
      <c r="B112" s="230">
        <v>25</v>
      </c>
      <c r="C112" s="230">
        <v>322</v>
      </c>
      <c r="D112" s="230">
        <v>380</v>
      </c>
      <c r="E112" s="230">
        <v>436</v>
      </c>
      <c r="F112" s="230">
        <v>343</v>
      </c>
      <c r="G112" s="230">
        <v>409</v>
      </c>
      <c r="H112" s="230">
        <v>339</v>
      </c>
      <c r="I112" s="230">
        <v>297</v>
      </c>
      <c r="J112" s="230">
        <v>349</v>
      </c>
      <c r="K112" s="230">
        <v>302</v>
      </c>
      <c r="L112" s="230">
        <v>347</v>
      </c>
      <c r="M112" s="230">
        <v>319</v>
      </c>
      <c r="N112" s="332">
        <v>353</v>
      </c>
      <c r="O112" s="230">
        <v>353</v>
      </c>
      <c r="P112" s="369"/>
      <c r="Q112" s="230">
        <v>316</v>
      </c>
      <c r="R112" s="355">
        <v>307</v>
      </c>
      <c r="S112" s="230">
        <v>350</v>
      </c>
      <c r="T112" s="230">
        <v>394</v>
      </c>
      <c r="U112" s="230">
        <v>382</v>
      </c>
      <c r="V112" s="230" t="s">
        <v>452</v>
      </c>
      <c r="W112" s="230">
        <v>375</v>
      </c>
      <c r="X112" s="230">
        <v>373</v>
      </c>
      <c r="Y112" s="230" t="s">
        <v>452</v>
      </c>
      <c r="Z112" s="230">
        <v>323</v>
      </c>
      <c r="AA112" s="230">
        <v>334</v>
      </c>
      <c r="AB112" s="230">
        <v>349</v>
      </c>
      <c r="AC112" s="230">
        <v>323</v>
      </c>
      <c r="AD112" s="369"/>
      <c r="AE112" s="230">
        <v>325</v>
      </c>
      <c r="AF112" s="230"/>
      <c r="AG112" s="230"/>
      <c r="AH112" s="230"/>
      <c r="AI112" s="230"/>
      <c r="AJ112" s="230"/>
      <c r="AK112" s="230"/>
      <c r="AL112" s="230"/>
      <c r="AM112" s="230"/>
      <c r="AN112" s="230"/>
      <c r="AO112" s="230"/>
      <c r="AP112" s="230"/>
      <c r="AQ112" s="230"/>
      <c r="AR112" s="230"/>
      <c r="AS112" s="230">
        <f>SUM(C112:AR112)</f>
        <v>8700</v>
      </c>
      <c r="AT112" s="230">
        <f>B112*3</f>
        <v>75</v>
      </c>
      <c r="AU112" s="230">
        <v>116</v>
      </c>
      <c r="AV112" s="230">
        <f>AS112-(AU112*AT112)</f>
        <v>0</v>
      </c>
      <c r="AW112" s="230" t="s">
        <v>43</v>
      </c>
      <c r="AX112" s="230">
        <f>AT112</f>
        <v>75</v>
      </c>
      <c r="AY112" s="231">
        <f>AS112/AT112</f>
        <v>116</v>
      </c>
      <c r="AZ112" s="177">
        <v>2</v>
      </c>
    </row>
    <row r="113" spans="1:52" s="283" customFormat="1" ht="15" customHeight="1" x14ac:dyDescent="0.2">
      <c r="A113" s="229" t="s">
        <v>392</v>
      </c>
      <c r="B113" s="230">
        <v>26</v>
      </c>
      <c r="C113" s="230">
        <v>356</v>
      </c>
      <c r="D113" s="230">
        <v>338</v>
      </c>
      <c r="E113" s="230">
        <v>344</v>
      </c>
      <c r="F113" s="230">
        <v>351</v>
      </c>
      <c r="G113" s="230">
        <v>359</v>
      </c>
      <c r="H113" s="230">
        <v>375</v>
      </c>
      <c r="I113" s="230">
        <v>309</v>
      </c>
      <c r="J113" s="230">
        <v>327</v>
      </c>
      <c r="K113" s="230">
        <v>335</v>
      </c>
      <c r="L113" s="230">
        <v>314</v>
      </c>
      <c r="M113" s="230">
        <v>361</v>
      </c>
      <c r="N113" s="332">
        <v>335</v>
      </c>
      <c r="O113" s="230">
        <v>331</v>
      </c>
      <c r="P113" s="369"/>
      <c r="Q113" s="230">
        <v>323</v>
      </c>
      <c r="R113" s="355">
        <v>308</v>
      </c>
      <c r="S113" s="230">
        <v>324</v>
      </c>
      <c r="T113" s="230">
        <v>326</v>
      </c>
      <c r="U113" s="230">
        <v>343</v>
      </c>
      <c r="V113" s="230">
        <v>318</v>
      </c>
      <c r="W113" s="230" t="s">
        <v>452</v>
      </c>
      <c r="X113" s="230">
        <v>361</v>
      </c>
      <c r="Y113" s="230">
        <v>325</v>
      </c>
      <c r="Z113" s="230">
        <v>335</v>
      </c>
      <c r="AA113" s="230">
        <v>332</v>
      </c>
      <c r="AB113" s="230">
        <v>289</v>
      </c>
      <c r="AC113" s="230">
        <v>324</v>
      </c>
      <c r="AD113" s="369"/>
      <c r="AE113" s="230">
        <v>333</v>
      </c>
      <c r="AF113" s="230"/>
      <c r="AG113" s="230"/>
      <c r="AH113" s="230"/>
      <c r="AI113" s="230"/>
      <c r="AJ113" s="230"/>
      <c r="AK113" s="230"/>
      <c r="AL113" s="230"/>
      <c r="AM113" s="230"/>
      <c r="AN113" s="230"/>
      <c r="AO113" s="230"/>
      <c r="AP113" s="230"/>
      <c r="AQ113" s="230"/>
      <c r="AR113" s="230"/>
      <c r="AS113" s="230">
        <f>SUM(C113:AR113)</f>
        <v>8676</v>
      </c>
      <c r="AT113" s="230">
        <f>B113*3</f>
        <v>78</v>
      </c>
      <c r="AU113" s="230">
        <v>111</v>
      </c>
      <c r="AV113" s="230">
        <f>AS113-(AU113*AT113)</f>
        <v>18</v>
      </c>
      <c r="AW113" s="230" t="s">
        <v>43</v>
      </c>
      <c r="AX113" s="230">
        <f>AT113</f>
        <v>78</v>
      </c>
      <c r="AY113" s="231">
        <f>AS113/AT113</f>
        <v>111.23076923076923</v>
      </c>
      <c r="AZ113" s="177" t="s">
        <v>452</v>
      </c>
    </row>
    <row r="114" spans="1:52" s="283" customFormat="1" ht="15" customHeight="1" x14ac:dyDescent="0.2">
      <c r="A114" s="249" t="s">
        <v>534</v>
      </c>
      <c r="B114" s="250">
        <v>3</v>
      </c>
      <c r="C114" s="250" t="s">
        <v>452</v>
      </c>
      <c r="D114" s="250" t="s">
        <v>452</v>
      </c>
      <c r="E114" s="250" t="s">
        <v>452</v>
      </c>
      <c r="F114" s="250" t="s">
        <v>452</v>
      </c>
      <c r="G114" s="250" t="s">
        <v>452</v>
      </c>
      <c r="H114" s="250" t="s">
        <v>452</v>
      </c>
      <c r="I114" s="250" t="s">
        <v>452</v>
      </c>
      <c r="J114" s="250">
        <v>356</v>
      </c>
      <c r="K114" s="250" t="s">
        <v>452</v>
      </c>
      <c r="L114" s="250" t="s">
        <v>452</v>
      </c>
      <c r="M114" s="250">
        <v>356</v>
      </c>
      <c r="N114" s="328">
        <v>360</v>
      </c>
      <c r="O114" s="250" t="s">
        <v>452</v>
      </c>
      <c r="P114" s="364"/>
      <c r="Q114" s="250" t="s">
        <v>452</v>
      </c>
      <c r="R114" s="350" t="s">
        <v>452</v>
      </c>
      <c r="S114" s="250" t="s">
        <v>452</v>
      </c>
      <c r="T114" s="250" t="s">
        <v>452</v>
      </c>
      <c r="U114" s="250" t="s">
        <v>452</v>
      </c>
      <c r="V114" s="250" t="s">
        <v>452</v>
      </c>
      <c r="W114" s="250" t="s">
        <v>452</v>
      </c>
      <c r="X114" s="250" t="s">
        <v>452</v>
      </c>
      <c r="Y114" s="250" t="s">
        <v>452</v>
      </c>
      <c r="Z114" s="250" t="s">
        <v>452</v>
      </c>
      <c r="AA114" s="250" t="s">
        <v>452</v>
      </c>
      <c r="AB114" s="250" t="s">
        <v>452</v>
      </c>
      <c r="AC114" s="250" t="s">
        <v>452</v>
      </c>
      <c r="AD114" s="364"/>
      <c r="AE114" s="250" t="s">
        <v>452</v>
      </c>
      <c r="AF114" s="250"/>
      <c r="AG114" s="250"/>
      <c r="AH114" s="250"/>
      <c r="AI114" s="250"/>
      <c r="AJ114" s="250"/>
      <c r="AK114" s="250"/>
      <c r="AL114" s="250"/>
      <c r="AM114" s="250"/>
      <c r="AN114" s="250"/>
      <c r="AO114" s="250"/>
      <c r="AP114" s="250"/>
      <c r="AQ114" s="250"/>
      <c r="AR114" s="250"/>
      <c r="AS114" s="250">
        <f t="shared" ref="AS109:AS118" si="53">SUM(C114:AR114)</f>
        <v>1072</v>
      </c>
      <c r="AT114" s="250">
        <f t="shared" ref="AT109:AT118" si="54">B114*3</f>
        <v>9</v>
      </c>
      <c r="AU114" s="250">
        <v>119</v>
      </c>
      <c r="AV114" s="250">
        <f t="shared" ref="AV109:AV118" si="55">AS114-(AU114*AT114)</f>
        <v>1</v>
      </c>
      <c r="AW114" s="250" t="s">
        <v>43</v>
      </c>
      <c r="AX114" s="250">
        <f t="shared" ref="AX109:AX118" si="56">AT114</f>
        <v>9</v>
      </c>
      <c r="AY114" s="252">
        <f t="shared" ref="AY109:AY118" si="57">AS114/AT114</f>
        <v>119.11111111111111</v>
      </c>
      <c r="AZ114" s="177" t="s">
        <v>452</v>
      </c>
    </row>
    <row r="115" spans="1:52" ht="15" customHeight="1" x14ac:dyDescent="0.2">
      <c r="A115" s="249" t="s">
        <v>543</v>
      </c>
      <c r="B115" s="250">
        <v>2</v>
      </c>
      <c r="C115" s="250" t="s">
        <v>452</v>
      </c>
      <c r="D115" s="250" t="s">
        <v>452</v>
      </c>
      <c r="E115" s="250" t="s">
        <v>452</v>
      </c>
      <c r="F115" s="250" t="s">
        <v>452</v>
      </c>
      <c r="G115" s="250" t="s">
        <v>452</v>
      </c>
      <c r="H115" s="250" t="s">
        <v>452</v>
      </c>
      <c r="I115" s="250" t="s">
        <v>452</v>
      </c>
      <c r="J115" s="250" t="s">
        <v>452</v>
      </c>
      <c r="K115" s="250">
        <v>345</v>
      </c>
      <c r="L115" s="250" t="s">
        <v>452</v>
      </c>
      <c r="M115" s="250" t="s">
        <v>452</v>
      </c>
      <c r="N115" s="328" t="s">
        <v>452</v>
      </c>
      <c r="O115" s="250" t="s">
        <v>452</v>
      </c>
      <c r="P115" s="364"/>
      <c r="Q115" s="250">
        <v>368</v>
      </c>
      <c r="R115" s="350" t="s">
        <v>452</v>
      </c>
      <c r="S115" s="250" t="s">
        <v>452</v>
      </c>
      <c r="T115" s="250" t="s">
        <v>452</v>
      </c>
      <c r="U115" s="250" t="s">
        <v>452</v>
      </c>
      <c r="V115" s="250" t="s">
        <v>452</v>
      </c>
      <c r="W115" s="250" t="s">
        <v>452</v>
      </c>
      <c r="X115" s="250" t="s">
        <v>452</v>
      </c>
      <c r="Y115" s="250" t="s">
        <v>452</v>
      </c>
      <c r="Z115" s="250" t="s">
        <v>452</v>
      </c>
      <c r="AA115" s="250" t="s">
        <v>452</v>
      </c>
      <c r="AB115" s="250" t="s">
        <v>452</v>
      </c>
      <c r="AC115" s="250" t="s">
        <v>452</v>
      </c>
      <c r="AD115" s="364"/>
      <c r="AE115" s="250" t="s">
        <v>452</v>
      </c>
      <c r="AF115" s="250"/>
      <c r="AG115" s="250"/>
      <c r="AH115" s="250"/>
      <c r="AI115" s="250"/>
      <c r="AJ115" s="250"/>
      <c r="AK115" s="250"/>
      <c r="AL115" s="250"/>
      <c r="AM115" s="250"/>
      <c r="AN115" s="250"/>
      <c r="AO115" s="250"/>
      <c r="AP115" s="250"/>
      <c r="AQ115" s="250"/>
      <c r="AR115" s="250"/>
      <c r="AS115" s="250">
        <f t="shared" si="53"/>
        <v>713</v>
      </c>
      <c r="AT115" s="250">
        <f t="shared" si="54"/>
        <v>6</v>
      </c>
      <c r="AU115" s="250">
        <v>118</v>
      </c>
      <c r="AV115" s="250">
        <f t="shared" si="55"/>
        <v>5</v>
      </c>
      <c r="AW115" s="250" t="s">
        <v>43</v>
      </c>
      <c r="AX115" s="250">
        <f t="shared" si="56"/>
        <v>6</v>
      </c>
      <c r="AY115" s="252">
        <f t="shared" si="57"/>
        <v>118.83333333333333</v>
      </c>
      <c r="AZ115" s="177" t="s">
        <v>452</v>
      </c>
    </row>
    <row r="116" spans="1:52" ht="15" customHeight="1" x14ac:dyDescent="0.2">
      <c r="A116" s="249" t="s">
        <v>444</v>
      </c>
      <c r="B116" s="250">
        <v>2</v>
      </c>
      <c r="C116" s="250" t="s">
        <v>452</v>
      </c>
      <c r="D116" s="250" t="s">
        <v>452</v>
      </c>
      <c r="E116" s="250" t="s">
        <v>452</v>
      </c>
      <c r="F116" s="250" t="s">
        <v>452</v>
      </c>
      <c r="G116" s="250" t="s">
        <v>452</v>
      </c>
      <c r="H116" s="250" t="s">
        <v>452</v>
      </c>
      <c r="I116" s="250" t="s">
        <v>452</v>
      </c>
      <c r="J116" s="250" t="s">
        <v>452</v>
      </c>
      <c r="K116" s="250" t="s">
        <v>452</v>
      </c>
      <c r="L116" s="250" t="s">
        <v>452</v>
      </c>
      <c r="M116" s="250" t="s">
        <v>452</v>
      </c>
      <c r="N116" s="328" t="s">
        <v>452</v>
      </c>
      <c r="O116" s="250" t="s">
        <v>452</v>
      </c>
      <c r="P116" s="364"/>
      <c r="Q116" s="250" t="s">
        <v>452</v>
      </c>
      <c r="R116" s="350" t="s">
        <v>452</v>
      </c>
      <c r="S116" s="250" t="s">
        <v>452</v>
      </c>
      <c r="T116" s="250" t="s">
        <v>452</v>
      </c>
      <c r="U116" s="250" t="s">
        <v>452</v>
      </c>
      <c r="V116" s="250" t="s">
        <v>452</v>
      </c>
      <c r="W116" s="250">
        <v>337</v>
      </c>
      <c r="X116" s="250" t="s">
        <v>452</v>
      </c>
      <c r="Y116" s="250">
        <v>372</v>
      </c>
      <c r="Z116" s="250" t="s">
        <v>452</v>
      </c>
      <c r="AA116" s="250" t="s">
        <v>452</v>
      </c>
      <c r="AB116" s="250" t="s">
        <v>452</v>
      </c>
      <c r="AC116" s="250" t="s">
        <v>452</v>
      </c>
      <c r="AD116" s="364"/>
      <c r="AE116" s="250" t="s">
        <v>452</v>
      </c>
      <c r="AF116" s="250"/>
      <c r="AG116" s="250"/>
      <c r="AH116" s="250"/>
      <c r="AI116" s="250"/>
      <c r="AJ116" s="250"/>
      <c r="AK116" s="250"/>
      <c r="AL116" s="250"/>
      <c r="AM116" s="250"/>
      <c r="AN116" s="250"/>
      <c r="AO116" s="250"/>
      <c r="AP116" s="250"/>
      <c r="AQ116" s="250"/>
      <c r="AR116" s="250"/>
      <c r="AS116" s="250">
        <f t="shared" si="53"/>
        <v>709</v>
      </c>
      <c r="AT116" s="250">
        <f t="shared" si="54"/>
        <v>6</v>
      </c>
      <c r="AU116" s="250">
        <v>118</v>
      </c>
      <c r="AV116" s="250">
        <f t="shared" si="55"/>
        <v>1</v>
      </c>
      <c r="AW116" s="250" t="s">
        <v>43</v>
      </c>
      <c r="AX116" s="250">
        <f t="shared" si="56"/>
        <v>6</v>
      </c>
      <c r="AY116" s="252">
        <f t="shared" si="57"/>
        <v>118.16666666666667</v>
      </c>
      <c r="AZ116" s="177" t="s">
        <v>452</v>
      </c>
    </row>
    <row r="117" spans="1:52" ht="15" customHeight="1" x14ac:dyDescent="0.2">
      <c r="A117" s="249" t="s">
        <v>393</v>
      </c>
      <c r="B117" s="250">
        <v>7</v>
      </c>
      <c r="C117" s="250">
        <v>338</v>
      </c>
      <c r="D117" s="250">
        <v>362</v>
      </c>
      <c r="E117" s="250">
        <v>354</v>
      </c>
      <c r="F117" s="250">
        <v>358</v>
      </c>
      <c r="G117" s="250">
        <v>320</v>
      </c>
      <c r="H117" s="250">
        <v>342</v>
      </c>
      <c r="I117" s="250">
        <v>303</v>
      </c>
      <c r="J117" s="250" t="s">
        <v>452</v>
      </c>
      <c r="K117" s="250" t="s">
        <v>452</v>
      </c>
      <c r="L117" s="250" t="s">
        <v>452</v>
      </c>
      <c r="M117" s="250" t="s">
        <v>452</v>
      </c>
      <c r="N117" s="328" t="s">
        <v>452</v>
      </c>
      <c r="O117" s="250" t="s">
        <v>452</v>
      </c>
      <c r="P117" s="364"/>
      <c r="Q117" s="250" t="s">
        <v>452</v>
      </c>
      <c r="R117" s="350" t="s">
        <v>452</v>
      </c>
      <c r="S117" s="250" t="s">
        <v>452</v>
      </c>
      <c r="T117" s="250" t="s">
        <v>452</v>
      </c>
      <c r="U117" s="250" t="s">
        <v>452</v>
      </c>
      <c r="V117" s="250" t="s">
        <v>452</v>
      </c>
      <c r="W117" s="250" t="s">
        <v>452</v>
      </c>
      <c r="X117" s="250" t="s">
        <v>452</v>
      </c>
      <c r="Y117" s="250" t="s">
        <v>452</v>
      </c>
      <c r="Z117" s="250" t="s">
        <v>452</v>
      </c>
      <c r="AA117" s="250" t="s">
        <v>452</v>
      </c>
      <c r="AB117" s="250" t="s">
        <v>452</v>
      </c>
      <c r="AC117" s="250" t="s">
        <v>452</v>
      </c>
      <c r="AD117" s="364"/>
      <c r="AE117" s="250" t="s">
        <v>452</v>
      </c>
      <c r="AF117" s="250"/>
      <c r="AG117" s="250"/>
      <c r="AH117" s="250"/>
      <c r="AI117" s="250"/>
      <c r="AJ117" s="250"/>
      <c r="AK117" s="250"/>
      <c r="AL117" s="250"/>
      <c r="AM117" s="250"/>
      <c r="AN117" s="250"/>
      <c r="AO117" s="250"/>
      <c r="AP117" s="250"/>
      <c r="AQ117" s="250"/>
      <c r="AR117" s="250"/>
      <c r="AS117" s="250">
        <f t="shared" si="53"/>
        <v>2377</v>
      </c>
      <c r="AT117" s="250">
        <f t="shared" si="54"/>
        <v>21</v>
      </c>
      <c r="AU117" s="250">
        <v>113</v>
      </c>
      <c r="AV117" s="250">
        <f t="shared" si="55"/>
        <v>4</v>
      </c>
      <c r="AW117" s="250" t="s">
        <v>43</v>
      </c>
      <c r="AX117" s="250">
        <f t="shared" si="56"/>
        <v>21</v>
      </c>
      <c r="AY117" s="252">
        <f t="shared" si="57"/>
        <v>113.19047619047619</v>
      </c>
      <c r="AZ117" s="177" t="s">
        <v>452</v>
      </c>
    </row>
    <row r="118" spans="1:52" s="283" customFormat="1" ht="15" customHeight="1" x14ac:dyDescent="0.2">
      <c r="A118" s="249" t="s">
        <v>622</v>
      </c>
      <c r="B118" s="250">
        <v>2</v>
      </c>
      <c r="C118" s="250" t="s">
        <v>452</v>
      </c>
      <c r="D118" s="250" t="s">
        <v>452</v>
      </c>
      <c r="E118" s="250" t="s">
        <v>452</v>
      </c>
      <c r="F118" s="250" t="s">
        <v>452</v>
      </c>
      <c r="G118" s="250" t="s">
        <v>452</v>
      </c>
      <c r="H118" s="250" t="s">
        <v>452</v>
      </c>
      <c r="I118" s="250" t="s">
        <v>452</v>
      </c>
      <c r="J118" s="250" t="s">
        <v>452</v>
      </c>
      <c r="K118" s="250" t="s">
        <v>452</v>
      </c>
      <c r="L118" s="250" t="s">
        <v>452</v>
      </c>
      <c r="M118" s="250" t="s">
        <v>452</v>
      </c>
      <c r="N118" s="328" t="s">
        <v>452</v>
      </c>
      <c r="O118" s="250" t="s">
        <v>452</v>
      </c>
      <c r="P118" s="364"/>
      <c r="Q118" s="250" t="s">
        <v>452</v>
      </c>
      <c r="R118" s="350" t="s">
        <v>452</v>
      </c>
      <c r="S118" s="250" t="s">
        <v>452</v>
      </c>
      <c r="T118" s="250">
        <v>369</v>
      </c>
      <c r="U118" s="250" t="s">
        <v>452</v>
      </c>
      <c r="V118" s="250">
        <v>280</v>
      </c>
      <c r="W118" s="250" t="s">
        <v>452</v>
      </c>
      <c r="X118" s="250" t="s">
        <v>452</v>
      </c>
      <c r="Y118" s="250" t="s">
        <v>452</v>
      </c>
      <c r="Z118" s="250" t="s">
        <v>452</v>
      </c>
      <c r="AA118" s="250" t="s">
        <v>452</v>
      </c>
      <c r="AB118" s="250" t="s">
        <v>452</v>
      </c>
      <c r="AC118" s="250" t="s">
        <v>452</v>
      </c>
      <c r="AD118" s="364"/>
      <c r="AE118" s="250" t="s">
        <v>452</v>
      </c>
      <c r="AF118" s="250"/>
      <c r="AG118" s="250"/>
      <c r="AH118" s="250"/>
      <c r="AI118" s="250"/>
      <c r="AJ118" s="250"/>
      <c r="AK118" s="250"/>
      <c r="AL118" s="250"/>
      <c r="AM118" s="250"/>
      <c r="AN118" s="250"/>
      <c r="AO118" s="250"/>
      <c r="AP118" s="250"/>
      <c r="AQ118" s="250"/>
      <c r="AR118" s="250"/>
      <c r="AS118" s="250">
        <f t="shared" si="53"/>
        <v>649</v>
      </c>
      <c r="AT118" s="250">
        <f t="shared" si="54"/>
        <v>6</v>
      </c>
      <c r="AU118" s="250">
        <v>108</v>
      </c>
      <c r="AV118" s="250">
        <f t="shared" si="55"/>
        <v>1</v>
      </c>
      <c r="AW118" s="250" t="s">
        <v>43</v>
      </c>
      <c r="AX118" s="250">
        <f t="shared" si="56"/>
        <v>6</v>
      </c>
      <c r="AY118" s="252">
        <f t="shared" si="57"/>
        <v>108.16666666666667</v>
      </c>
      <c r="AZ118" s="177" t="s">
        <v>452</v>
      </c>
    </row>
    <row r="119" spans="1:52" ht="15" customHeight="1" x14ac:dyDescent="0.2">
      <c r="AZ119" s="185">
        <f>SUM(AZ109:AZ118)</f>
        <v>9</v>
      </c>
    </row>
    <row r="120" spans="1:52" ht="15" customHeight="1" x14ac:dyDescent="0.2">
      <c r="A120" s="165" t="s">
        <v>203</v>
      </c>
    </row>
    <row r="121" spans="1:52" ht="15" customHeight="1" x14ac:dyDescent="0.2">
      <c r="A121" s="232" t="s">
        <v>420</v>
      </c>
      <c r="B121" s="233">
        <v>27</v>
      </c>
      <c r="C121" s="233">
        <v>360</v>
      </c>
      <c r="D121" s="233">
        <v>330</v>
      </c>
      <c r="E121" s="233">
        <v>360</v>
      </c>
      <c r="F121" s="233">
        <v>341</v>
      </c>
      <c r="G121" s="233">
        <v>406</v>
      </c>
      <c r="H121" s="233">
        <v>335</v>
      </c>
      <c r="I121" s="233">
        <v>375</v>
      </c>
      <c r="J121" s="233">
        <v>374</v>
      </c>
      <c r="K121" s="233">
        <v>317</v>
      </c>
      <c r="L121" s="233">
        <v>374</v>
      </c>
      <c r="M121" s="233">
        <v>380</v>
      </c>
      <c r="N121" s="333">
        <v>337</v>
      </c>
      <c r="O121" s="233">
        <v>337</v>
      </c>
      <c r="P121" s="358"/>
      <c r="Q121" s="233">
        <v>365</v>
      </c>
      <c r="R121" s="356">
        <v>369</v>
      </c>
      <c r="S121" s="233">
        <v>345</v>
      </c>
      <c r="T121" s="233">
        <v>368</v>
      </c>
      <c r="U121" s="233">
        <v>378</v>
      </c>
      <c r="V121" s="233">
        <v>444</v>
      </c>
      <c r="W121" s="233">
        <v>409</v>
      </c>
      <c r="X121" s="233">
        <v>366</v>
      </c>
      <c r="Y121" s="233">
        <v>416</v>
      </c>
      <c r="Z121" s="233">
        <v>339</v>
      </c>
      <c r="AA121" s="233">
        <v>367</v>
      </c>
      <c r="AB121" s="233">
        <v>445</v>
      </c>
      <c r="AC121" s="233">
        <v>358</v>
      </c>
      <c r="AD121" s="358"/>
      <c r="AE121" s="233">
        <v>399</v>
      </c>
      <c r="AF121" s="233"/>
      <c r="AG121" s="233"/>
      <c r="AH121" s="233"/>
      <c r="AI121" s="233"/>
      <c r="AJ121" s="233"/>
      <c r="AK121" s="233"/>
      <c r="AL121" s="233"/>
      <c r="AM121" s="233"/>
      <c r="AN121" s="233"/>
      <c r="AO121" s="233"/>
      <c r="AP121" s="233"/>
      <c r="AQ121" s="233"/>
      <c r="AR121" s="233"/>
      <c r="AS121" s="233">
        <f>SUM(C121:AR121)</f>
        <v>9994</v>
      </c>
      <c r="AT121" s="233">
        <f>B121*3</f>
        <v>81</v>
      </c>
      <c r="AU121" s="233">
        <v>123</v>
      </c>
      <c r="AV121" s="233">
        <f>AS121-(AU121*AT121)</f>
        <v>31</v>
      </c>
      <c r="AW121" s="233" t="s">
        <v>43</v>
      </c>
      <c r="AX121" s="233">
        <f>AT121</f>
        <v>81</v>
      </c>
      <c r="AY121" s="234">
        <f>AS121/AT121</f>
        <v>123.38271604938272</v>
      </c>
      <c r="AZ121" s="177">
        <v>5</v>
      </c>
    </row>
    <row r="122" spans="1:52" ht="15" customHeight="1" x14ac:dyDescent="0.2">
      <c r="A122" s="232" t="s">
        <v>419</v>
      </c>
      <c r="B122" s="233">
        <v>27</v>
      </c>
      <c r="C122" s="233">
        <v>400</v>
      </c>
      <c r="D122" s="233">
        <v>348</v>
      </c>
      <c r="E122" s="233">
        <v>336</v>
      </c>
      <c r="F122" s="233">
        <v>371</v>
      </c>
      <c r="G122" s="233">
        <v>339</v>
      </c>
      <c r="H122" s="233">
        <v>372</v>
      </c>
      <c r="I122" s="233">
        <v>386</v>
      </c>
      <c r="J122" s="233">
        <v>398</v>
      </c>
      <c r="K122" s="233">
        <v>412</v>
      </c>
      <c r="L122" s="233">
        <v>371</v>
      </c>
      <c r="M122" s="233">
        <v>363</v>
      </c>
      <c r="N122" s="333">
        <v>394</v>
      </c>
      <c r="O122" s="233">
        <v>419</v>
      </c>
      <c r="P122" s="358"/>
      <c r="Q122" s="233">
        <v>314</v>
      </c>
      <c r="R122" s="356">
        <v>367</v>
      </c>
      <c r="S122" s="233">
        <v>410</v>
      </c>
      <c r="T122" s="233">
        <v>356</v>
      </c>
      <c r="U122" s="233">
        <v>334</v>
      </c>
      <c r="V122" s="233">
        <v>357</v>
      </c>
      <c r="W122" s="233">
        <v>365</v>
      </c>
      <c r="X122" s="233">
        <v>321</v>
      </c>
      <c r="Y122" s="233">
        <v>342</v>
      </c>
      <c r="Z122" s="233">
        <v>337</v>
      </c>
      <c r="AA122" s="233">
        <v>338</v>
      </c>
      <c r="AB122" s="233">
        <v>365</v>
      </c>
      <c r="AC122" s="233">
        <v>383</v>
      </c>
      <c r="AD122" s="358"/>
      <c r="AE122" s="233">
        <v>362</v>
      </c>
      <c r="AF122" s="233"/>
      <c r="AG122" s="233"/>
      <c r="AH122" s="233"/>
      <c r="AI122" s="233"/>
      <c r="AJ122" s="233"/>
      <c r="AK122" s="233"/>
      <c r="AL122" s="233"/>
      <c r="AM122" s="233"/>
      <c r="AN122" s="233"/>
      <c r="AO122" s="233"/>
      <c r="AP122" s="233"/>
      <c r="AQ122" s="233"/>
      <c r="AR122" s="233"/>
      <c r="AS122" s="233">
        <f>SUM(C122:AR122)</f>
        <v>9860</v>
      </c>
      <c r="AT122" s="233">
        <f>B122*3</f>
        <v>81</v>
      </c>
      <c r="AU122" s="233">
        <v>121</v>
      </c>
      <c r="AV122" s="233">
        <f>AS122-(AU122*AT122)</f>
        <v>59</v>
      </c>
      <c r="AW122" s="233" t="s">
        <v>43</v>
      </c>
      <c r="AX122" s="233">
        <f>AT122</f>
        <v>81</v>
      </c>
      <c r="AY122" s="234">
        <f>AS122/AT122</f>
        <v>121.72839506172839</v>
      </c>
      <c r="AZ122" s="177">
        <v>4</v>
      </c>
    </row>
    <row r="123" spans="1:52" ht="15" customHeight="1" x14ac:dyDescent="0.2">
      <c r="A123" s="232" t="s">
        <v>422</v>
      </c>
      <c r="B123" s="233">
        <v>27</v>
      </c>
      <c r="C123" s="233">
        <v>368</v>
      </c>
      <c r="D123" s="233">
        <v>366</v>
      </c>
      <c r="E123" s="233">
        <v>316</v>
      </c>
      <c r="F123" s="233">
        <v>393</v>
      </c>
      <c r="G123" s="233">
        <v>359</v>
      </c>
      <c r="H123" s="233">
        <v>315</v>
      </c>
      <c r="I123" s="233">
        <v>387</v>
      </c>
      <c r="J123" s="233">
        <v>376</v>
      </c>
      <c r="K123" s="233">
        <v>382</v>
      </c>
      <c r="L123" s="233">
        <v>322</v>
      </c>
      <c r="M123" s="233">
        <v>373</v>
      </c>
      <c r="N123" s="333">
        <v>389</v>
      </c>
      <c r="O123" s="233">
        <v>354</v>
      </c>
      <c r="P123" s="358"/>
      <c r="Q123" s="233">
        <v>340</v>
      </c>
      <c r="R123" s="356">
        <v>384</v>
      </c>
      <c r="S123" s="233">
        <v>370</v>
      </c>
      <c r="T123" s="233">
        <v>380</v>
      </c>
      <c r="U123" s="233">
        <v>347</v>
      </c>
      <c r="V123" s="233">
        <v>340</v>
      </c>
      <c r="W123" s="233">
        <v>348</v>
      </c>
      <c r="X123" s="233">
        <v>359</v>
      </c>
      <c r="Y123" s="233">
        <v>355</v>
      </c>
      <c r="Z123" s="233">
        <v>379</v>
      </c>
      <c r="AA123" s="233">
        <v>368</v>
      </c>
      <c r="AB123" s="233">
        <v>330</v>
      </c>
      <c r="AC123" s="233">
        <v>381</v>
      </c>
      <c r="AD123" s="358"/>
      <c r="AE123" s="233">
        <v>337</v>
      </c>
      <c r="AF123" s="233"/>
      <c r="AG123" s="233"/>
      <c r="AH123" s="233"/>
      <c r="AI123" s="233"/>
      <c r="AJ123" s="233"/>
      <c r="AK123" s="233"/>
      <c r="AL123" s="233"/>
      <c r="AM123" s="233"/>
      <c r="AN123" s="233"/>
      <c r="AO123" s="233"/>
      <c r="AP123" s="233"/>
      <c r="AQ123" s="233"/>
      <c r="AR123" s="233"/>
      <c r="AS123" s="233">
        <f>SUM(C123:AR123)</f>
        <v>9718</v>
      </c>
      <c r="AT123" s="233">
        <f>B123*3</f>
        <v>81</v>
      </c>
      <c r="AU123" s="233">
        <v>119</v>
      </c>
      <c r="AV123" s="233">
        <f>AS123-(AU123*AT123)</f>
        <v>79</v>
      </c>
      <c r="AW123" s="233" t="s">
        <v>43</v>
      </c>
      <c r="AX123" s="233">
        <f>AT123</f>
        <v>81</v>
      </c>
      <c r="AY123" s="234">
        <f>AS123/AT123</f>
        <v>119.9753086419753</v>
      </c>
      <c r="AZ123" s="177" t="s">
        <v>452</v>
      </c>
    </row>
    <row r="124" spans="1:52" ht="15" customHeight="1" x14ac:dyDescent="0.2">
      <c r="A124" s="232" t="s">
        <v>418</v>
      </c>
      <c r="B124" s="233">
        <v>26</v>
      </c>
      <c r="C124" s="233">
        <v>359</v>
      </c>
      <c r="D124" s="233">
        <v>360</v>
      </c>
      <c r="E124" s="233">
        <v>307</v>
      </c>
      <c r="F124" s="233">
        <v>361</v>
      </c>
      <c r="G124" s="233">
        <v>390</v>
      </c>
      <c r="H124" s="233">
        <v>361</v>
      </c>
      <c r="I124" s="233">
        <v>390</v>
      </c>
      <c r="J124" s="233">
        <v>329</v>
      </c>
      <c r="K124" s="233">
        <v>355</v>
      </c>
      <c r="L124" s="233">
        <v>346</v>
      </c>
      <c r="M124" s="233">
        <v>366</v>
      </c>
      <c r="N124" s="333">
        <v>350</v>
      </c>
      <c r="O124" s="233">
        <v>324</v>
      </c>
      <c r="P124" s="358"/>
      <c r="Q124" s="233">
        <v>356</v>
      </c>
      <c r="R124" s="356">
        <v>338</v>
      </c>
      <c r="S124" s="233">
        <v>391</v>
      </c>
      <c r="T124" s="233">
        <v>352</v>
      </c>
      <c r="U124" s="233">
        <v>367</v>
      </c>
      <c r="V124" s="233">
        <v>379</v>
      </c>
      <c r="W124" s="233">
        <v>379</v>
      </c>
      <c r="X124" s="233">
        <v>350</v>
      </c>
      <c r="Y124" s="233">
        <v>340</v>
      </c>
      <c r="Z124" s="233">
        <v>410</v>
      </c>
      <c r="AA124" s="233">
        <v>353</v>
      </c>
      <c r="AB124" s="233">
        <v>354</v>
      </c>
      <c r="AC124" s="233">
        <v>358</v>
      </c>
      <c r="AD124" s="358"/>
      <c r="AE124" s="233" t="s">
        <v>452</v>
      </c>
      <c r="AF124" s="233"/>
      <c r="AG124" s="233"/>
      <c r="AH124" s="233"/>
      <c r="AI124" s="233"/>
      <c r="AJ124" s="233"/>
      <c r="AK124" s="233"/>
      <c r="AL124" s="233"/>
      <c r="AM124" s="233"/>
      <c r="AN124" s="233"/>
      <c r="AO124" s="233"/>
      <c r="AP124" s="233"/>
      <c r="AQ124" s="233"/>
      <c r="AR124" s="233"/>
      <c r="AS124" s="233">
        <f>SUM(C124:AR124)</f>
        <v>9325</v>
      </c>
      <c r="AT124" s="233">
        <f>B124*3</f>
        <v>78</v>
      </c>
      <c r="AU124" s="233">
        <v>119</v>
      </c>
      <c r="AV124" s="233">
        <f>AS124-(AU124*AT124)</f>
        <v>43</v>
      </c>
      <c r="AW124" s="233" t="s">
        <v>43</v>
      </c>
      <c r="AX124" s="233">
        <f>AT124</f>
        <v>78</v>
      </c>
      <c r="AY124" s="234">
        <f>AS124/AT124</f>
        <v>119.55128205128206</v>
      </c>
      <c r="AZ124" s="177">
        <v>1</v>
      </c>
    </row>
    <row r="125" spans="1:52" ht="15" customHeight="1" x14ac:dyDescent="0.2">
      <c r="A125" s="232" t="s">
        <v>421</v>
      </c>
      <c r="B125" s="233">
        <v>27</v>
      </c>
      <c r="C125" s="233">
        <v>370</v>
      </c>
      <c r="D125" s="233">
        <v>316</v>
      </c>
      <c r="E125" s="233">
        <v>355</v>
      </c>
      <c r="F125" s="233">
        <v>340</v>
      </c>
      <c r="G125" s="233">
        <v>370</v>
      </c>
      <c r="H125" s="233">
        <v>376</v>
      </c>
      <c r="I125" s="233">
        <v>347</v>
      </c>
      <c r="J125" s="233">
        <v>371</v>
      </c>
      <c r="K125" s="233">
        <v>356</v>
      </c>
      <c r="L125" s="233">
        <v>352</v>
      </c>
      <c r="M125" s="233">
        <v>339</v>
      </c>
      <c r="N125" s="333">
        <v>367</v>
      </c>
      <c r="O125" s="233">
        <v>314</v>
      </c>
      <c r="P125" s="358"/>
      <c r="Q125" s="233">
        <v>361</v>
      </c>
      <c r="R125" s="356">
        <v>344</v>
      </c>
      <c r="S125" s="233">
        <v>390</v>
      </c>
      <c r="T125" s="233">
        <v>376</v>
      </c>
      <c r="U125" s="233">
        <v>352</v>
      </c>
      <c r="V125" s="233">
        <v>343</v>
      </c>
      <c r="W125" s="233">
        <v>336</v>
      </c>
      <c r="X125" s="233">
        <v>368</v>
      </c>
      <c r="Y125" s="233">
        <v>400</v>
      </c>
      <c r="Z125" s="233">
        <v>376</v>
      </c>
      <c r="AA125" s="233">
        <v>407</v>
      </c>
      <c r="AB125" s="233">
        <v>354</v>
      </c>
      <c r="AC125" s="233">
        <v>322</v>
      </c>
      <c r="AD125" s="358"/>
      <c r="AE125" s="233">
        <v>362</v>
      </c>
      <c r="AF125" s="233"/>
      <c r="AG125" s="233"/>
      <c r="AH125" s="233"/>
      <c r="AI125" s="233"/>
      <c r="AJ125" s="233"/>
      <c r="AK125" s="233"/>
      <c r="AL125" s="233"/>
      <c r="AM125" s="233"/>
      <c r="AN125" s="233"/>
      <c r="AO125" s="233"/>
      <c r="AP125" s="233"/>
      <c r="AQ125" s="233"/>
      <c r="AR125" s="233"/>
      <c r="AS125" s="233">
        <f>SUM(C125:AR125)</f>
        <v>9664</v>
      </c>
      <c r="AT125" s="233">
        <f>B125*3</f>
        <v>81</v>
      </c>
      <c r="AU125" s="233">
        <v>119</v>
      </c>
      <c r="AV125" s="233">
        <f>AS125-(AU125*AT125)</f>
        <v>25</v>
      </c>
      <c r="AW125" s="233" t="s">
        <v>43</v>
      </c>
      <c r="AX125" s="233">
        <f>AT125</f>
        <v>81</v>
      </c>
      <c r="AY125" s="234">
        <f>AS125/AT125</f>
        <v>119.30864197530865</v>
      </c>
      <c r="AZ125" s="177">
        <v>2</v>
      </c>
    </row>
    <row r="126" spans="1:52" s="507" customFormat="1" ht="15" customHeight="1" x14ac:dyDescent="0.2">
      <c r="A126" s="500" t="s">
        <v>718</v>
      </c>
      <c r="B126" s="501">
        <v>1</v>
      </c>
      <c r="C126" s="501" t="s">
        <v>452</v>
      </c>
      <c r="D126" s="501" t="s">
        <v>452</v>
      </c>
      <c r="E126" s="501" t="s">
        <v>452</v>
      </c>
      <c r="F126" s="501" t="s">
        <v>452</v>
      </c>
      <c r="G126" s="501" t="s">
        <v>452</v>
      </c>
      <c r="H126" s="501" t="s">
        <v>452</v>
      </c>
      <c r="I126" s="501" t="s">
        <v>452</v>
      </c>
      <c r="J126" s="501" t="s">
        <v>452</v>
      </c>
      <c r="K126" s="501" t="s">
        <v>452</v>
      </c>
      <c r="L126" s="501" t="s">
        <v>452</v>
      </c>
      <c r="M126" s="501" t="s">
        <v>452</v>
      </c>
      <c r="N126" s="502" t="s">
        <v>452</v>
      </c>
      <c r="O126" s="501" t="s">
        <v>452</v>
      </c>
      <c r="P126" s="503"/>
      <c r="Q126" s="501" t="s">
        <v>452</v>
      </c>
      <c r="R126" s="504" t="s">
        <v>452</v>
      </c>
      <c r="S126" s="501" t="s">
        <v>452</v>
      </c>
      <c r="T126" s="501" t="s">
        <v>452</v>
      </c>
      <c r="U126" s="501" t="s">
        <v>452</v>
      </c>
      <c r="V126" s="501" t="s">
        <v>452</v>
      </c>
      <c r="W126" s="501" t="s">
        <v>452</v>
      </c>
      <c r="X126" s="501" t="s">
        <v>452</v>
      </c>
      <c r="Y126" s="501" t="s">
        <v>452</v>
      </c>
      <c r="Z126" s="501" t="s">
        <v>452</v>
      </c>
      <c r="AA126" s="501" t="s">
        <v>452</v>
      </c>
      <c r="AB126" s="501" t="s">
        <v>452</v>
      </c>
      <c r="AC126" s="501" t="s">
        <v>452</v>
      </c>
      <c r="AD126" s="503"/>
      <c r="AE126" s="501">
        <v>314</v>
      </c>
      <c r="AF126" s="501"/>
      <c r="AG126" s="501"/>
      <c r="AH126" s="501"/>
      <c r="AI126" s="501"/>
      <c r="AJ126" s="501"/>
      <c r="AK126" s="501"/>
      <c r="AL126" s="501"/>
      <c r="AM126" s="501"/>
      <c r="AN126" s="501"/>
      <c r="AO126" s="501"/>
      <c r="AP126" s="501"/>
      <c r="AQ126" s="501"/>
      <c r="AR126" s="501"/>
      <c r="AS126" s="501">
        <f>SUM(C126:AR126)</f>
        <v>314</v>
      </c>
      <c r="AT126" s="501">
        <f>B126*3</f>
        <v>3</v>
      </c>
      <c r="AU126" s="501">
        <v>104</v>
      </c>
      <c r="AV126" s="501">
        <f>AS126-(AU126*AT126)</f>
        <v>2</v>
      </c>
      <c r="AW126" s="501" t="s">
        <v>43</v>
      </c>
      <c r="AX126" s="501">
        <f>AT126</f>
        <v>3</v>
      </c>
      <c r="AY126" s="505">
        <f>AS126/AT126</f>
        <v>104.66666666666667</v>
      </c>
      <c r="AZ126" s="506">
        <v>3</v>
      </c>
    </row>
    <row r="127" spans="1:52" ht="15" customHeight="1" x14ac:dyDescent="0.2">
      <c r="A127" s="166"/>
      <c r="B127" s="167"/>
      <c r="C127" s="167"/>
      <c r="D127" s="167"/>
      <c r="E127" s="167"/>
      <c r="F127" s="167"/>
      <c r="G127" s="167"/>
      <c r="H127" s="167"/>
      <c r="I127" s="167"/>
      <c r="J127" s="167"/>
      <c r="K127" s="167"/>
      <c r="L127" s="167"/>
      <c r="M127" s="167"/>
      <c r="N127" s="319"/>
      <c r="O127" s="167"/>
      <c r="P127" s="358"/>
      <c r="Q127" s="167"/>
      <c r="R127" s="340"/>
      <c r="S127" s="167"/>
      <c r="T127" s="167"/>
      <c r="U127" s="167"/>
      <c r="V127" s="167"/>
      <c r="W127" s="167"/>
      <c r="X127" s="167"/>
      <c r="Y127" s="167"/>
      <c r="Z127" s="167"/>
      <c r="AA127" s="167"/>
      <c r="AB127" s="167"/>
      <c r="AC127" s="167"/>
      <c r="AD127" s="358"/>
      <c r="AE127" s="167"/>
      <c r="AF127" s="167"/>
      <c r="AG127" s="167"/>
      <c r="AH127" s="167"/>
      <c r="AI127" s="167"/>
      <c r="AJ127" s="167"/>
      <c r="AK127" s="167"/>
      <c r="AL127" s="167"/>
      <c r="AM127" s="167"/>
      <c r="AN127" s="167"/>
      <c r="AO127" s="167"/>
      <c r="AP127" s="167"/>
      <c r="AQ127" s="167"/>
      <c r="AR127" s="167"/>
      <c r="AS127" s="167"/>
      <c r="AT127" s="167"/>
      <c r="AU127" s="167"/>
      <c r="AV127" s="167"/>
      <c r="AW127" s="167"/>
      <c r="AX127" s="167"/>
      <c r="AY127" s="168"/>
    </row>
    <row r="128" spans="1:52" ht="15" customHeight="1" x14ac:dyDescent="0.2">
      <c r="A128" s="165"/>
      <c r="B128" s="40"/>
      <c r="C128" s="40"/>
      <c r="D128" s="40"/>
      <c r="E128" s="40"/>
      <c r="F128" s="40"/>
      <c r="G128" s="40"/>
      <c r="H128" s="40"/>
      <c r="I128" s="40"/>
      <c r="J128" s="40"/>
      <c r="K128" s="40"/>
      <c r="L128" s="40"/>
      <c r="M128" s="40"/>
      <c r="N128" s="40"/>
      <c r="O128" s="40"/>
      <c r="Q128" s="40"/>
      <c r="R128" s="40"/>
      <c r="S128" s="40"/>
      <c r="T128" s="40"/>
      <c r="U128" s="40"/>
      <c r="V128" s="40"/>
      <c r="W128" s="40"/>
      <c r="X128" s="40"/>
      <c r="Y128" s="40"/>
      <c r="Z128" s="40"/>
      <c r="AA128" s="40"/>
      <c r="AB128" s="40"/>
      <c r="AC128" s="40"/>
      <c r="AE128" s="40"/>
      <c r="AF128" s="40"/>
      <c r="AG128" s="40"/>
      <c r="AH128" s="40"/>
      <c r="AI128" s="40"/>
      <c r="AJ128" s="40"/>
      <c r="AK128" s="40"/>
      <c r="AL128" s="40"/>
      <c r="AM128" s="40"/>
      <c r="AN128" s="40"/>
      <c r="AO128" s="40"/>
      <c r="AP128" s="40"/>
      <c r="AQ128" s="40"/>
      <c r="AR128" s="40"/>
      <c r="AS128" s="40"/>
      <c r="AT128" s="40"/>
      <c r="AU128" s="40"/>
      <c r="AV128" s="40"/>
      <c r="AW128" s="40"/>
      <c r="AX128" s="40"/>
      <c r="AY128" s="41"/>
      <c r="AZ128" s="185">
        <f>SUM(AZ121:AZ127)</f>
        <v>15</v>
      </c>
    </row>
    <row r="129" spans="1:52" ht="15" customHeight="1" x14ac:dyDescent="0.2">
      <c r="A129" s="165" t="s">
        <v>205</v>
      </c>
    </row>
    <row r="130" spans="1:52" ht="15" customHeight="1" x14ac:dyDescent="0.2">
      <c r="A130" s="388" t="s">
        <v>426</v>
      </c>
      <c r="B130" s="389">
        <v>27</v>
      </c>
      <c r="C130" s="389">
        <v>397</v>
      </c>
      <c r="D130" s="389">
        <v>378</v>
      </c>
      <c r="E130" s="389">
        <v>371</v>
      </c>
      <c r="F130" s="389">
        <v>321</v>
      </c>
      <c r="G130" s="389">
        <v>365</v>
      </c>
      <c r="H130" s="389">
        <v>398</v>
      </c>
      <c r="I130" s="389">
        <v>383</v>
      </c>
      <c r="J130" s="389">
        <v>368</v>
      </c>
      <c r="K130" s="389">
        <v>364</v>
      </c>
      <c r="L130" s="389">
        <v>342</v>
      </c>
      <c r="M130" s="389">
        <v>356</v>
      </c>
      <c r="N130" s="390">
        <v>358</v>
      </c>
      <c r="O130" s="389">
        <v>357</v>
      </c>
      <c r="P130" s="358"/>
      <c r="Q130" s="389">
        <v>361</v>
      </c>
      <c r="R130" s="391">
        <v>348</v>
      </c>
      <c r="S130" s="389">
        <v>353</v>
      </c>
      <c r="T130" s="389">
        <v>383</v>
      </c>
      <c r="U130" s="389">
        <v>344</v>
      </c>
      <c r="V130" s="389">
        <v>408</v>
      </c>
      <c r="W130" s="389">
        <v>337</v>
      </c>
      <c r="X130" s="389">
        <v>377</v>
      </c>
      <c r="Y130" s="389">
        <v>370</v>
      </c>
      <c r="Z130" s="389">
        <v>396</v>
      </c>
      <c r="AA130" s="389">
        <v>371</v>
      </c>
      <c r="AB130" s="389">
        <v>354</v>
      </c>
      <c r="AC130" s="389">
        <v>337</v>
      </c>
      <c r="AD130" s="358"/>
      <c r="AE130" s="389">
        <v>371</v>
      </c>
      <c r="AF130" s="389"/>
      <c r="AG130" s="389"/>
      <c r="AH130" s="389"/>
      <c r="AI130" s="389"/>
      <c r="AJ130" s="389"/>
      <c r="AK130" s="389"/>
      <c r="AL130" s="389"/>
      <c r="AM130" s="389"/>
      <c r="AN130" s="389"/>
      <c r="AO130" s="389"/>
      <c r="AP130" s="389"/>
      <c r="AQ130" s="389"/>
      <c r="AR130" s="389"/>
      <c r="AS130" s="389">
        <f t="shared" ref="AS130:AS137" si="58">SUM(C130:AR130)</f>
        <v>9868</v>
      </c>
      <c r="AT130" s="389">
        <f t="shared" ref="AT130:AT137" si="59">B130*3</f>
        <v>81</v>
      </c>
      <c r="AU130" s="389">
        <v>121</v>
      </c>
      <c r="AV130" s="389">
        <f t="shared" ref="AV130:AV137" si="60">AS130-(AU130*AT130)</f>
        <v>67</v>
      </c>
      <c r="AW130" s="389" t="s">
        <v>43</v>
      </c>
      <c r="AX130" s="389">
        <f t="shared" ref="AX130:AX137" si="61">AT130</f>
        <v>81</v>
      </c>
      <c r="AY130" s="392">
        <f t="shared" ref="AY130:AY137" si="62">AS130/AT130</f>
        <v>121.82716049382717</v>
      </c>
      <c r="AZ130" s="177">
        <v>1</v>
      </c>
    </row>
    <row r="131" spans="1:52" ht="15" customHeight="1" x14ac:dyDescent="0.2">
      <c r="A131" s="388" t="s">
        <v>427</v>
      </c>
      <c r="B131" s="389">
        <v>27</v>
      </c>
      <c r="C131" s="389">
        <v>344</v>
      </c>
      <c r="D131" s="389">
        <v>372</v>
      </c>
      <c r="E131" s="389">
        <v>331</v>
      </c>
      <c r="F131" s="389">
        <v>324</v>
      </c>
      <c r="G131" s="389">
        <v>374</v>
      </c>
      <c r="H131" s="389">
        <v>346</v>
      </c>
      <c r="I131" s="389">
        <v>340</v>
      </c>
      <c r="J131" s="389">
        <v>357</v>
      </c>
      <c r="K131" s="389">
        <v>344</v>
      </c>
      <c r="L131" s="389">
        <v>352</v>
      </c>
      <c r="M131" s="389">
        <v>392</v>
      </c>
      <c r="N131" s="390">
        <v>389</v>
      </c>
      <c r="O131" s="389">
        <v>436</v>
      </c>
      <c r="P131" s="358"/>
      <c r="Q131" s="389">
        <v>352</v>
      </c>
      <c r="R131" s="391">
        <v>340</v>
      </c>
      <c r="S131" s="389">
        <v>332</v>
      </c>
      <c r="T131" s="389">
        <v>362</v>
      </c>
      <c r="U131" s="389">
        <v>329</v>
      </c>
      <c r="V131" s="389">
        <v>381</v>
      </c>
      <c r="W131" s="389">
        <v>348</v>
      </c>
      <c r="X131" s="389">
        <v>360</v>
      </c>
      <c r="Y131" s="389">
        <v>388</v>
      </c>
      <c r="Z131" s="389">
        <v>371</v>
      </c>
      <c r="AA131" s="389">
        <v>386</v>
      </c>
      <c r="AB131" s="389">
        <v>355</v>
      </c>
      <c r="AC131" s="389">
        <v>321</v>
      </c>
      <c r="AD131" s="358"/>
      <c r="AE131" s="389">
        <v>375</v>
      </c>
      <c r="AF131" s="389"/>
      <c r="AG131" s="389"/>
      <c r="AH131" s="389"/>
      <c r="AI131" s="389"/>
      <c r="AJ131" s="389"/>
      <c r="AK131" s="389"/>
      <c r="AL131" s="389"/>
      <c r="AM131" s="389"/>
      <c r="AN131" s="389"/>
      <c r="AO131" s="389"/>
      <c r="AP131" s="389"/>
      <c r="AQ131" s="389"/>
      <c r="AR131" s="389"/>
      <c r="AS131" s="389">
        <f t="shared" si="58"/>
        <v>9701</v>
      </c>
      <c r="AT131" s="389">
        <f t="shared" si="59"/>
        <v>81</v>
      </c>
      <c r="AU131" s="389">
        <v>119</v>
      </c>
      <c r="AV131" s="389">
        <f t="shared" si="60"/>
        <v>62</v>
      </c>
      <c r="AW131" s="389" t="s">
        <v>43</v>
      </c>
      <c r="AX131" s="389">
        <f t="shared" si="61"/>
        <v>81</v>
      </c>
      <c r="AY131" s="392">
        <f t="shared" si="62"/>
        <v>119.76543209876543</v>
      </c>
      <c r="AZ131" s="177">
        <v>1</v>
      </c>
    </row>
    <row r="132" spans="1:52" ht="15" customHeight="1" x14ac:dyDescent="0.2">
      <c r="A132" s="388" t="s">
        <v>425</v>
      </c>
      <c r="B132" s="389">
        <v>25</v>
      </c>
      <c r="C132" s="389">
        <v>381</v>
      </c>
      <c r="D132" s="389">
        <v>333</v>
      </c>
      <c r="E132" s="389">
        <v>357</v>
      </c>
      <c r="F132" s="389">
        <v>398</v>
      </c>
      <c r="G132" s="389">
        <v>361</v>
      </c>
      <c r="H132" s="389">
        <v>327</v>
      </c>
      <c r="I132" s="389">
        <v>376</v>
      </c>
      <c r="J132" s="389" t="s">
        <v>452</v>
      </c>
      <c r="K132" s="389">
        <v>345</v>
      </c>
      <c r="L132" s="389">
        <v>356</v>
      </c>
      <c r="M132" s="389">
        <v>363</v>
      </c>
      <c r="N132" s="390">
        <v>322</v>
      </c>
      <c r="O132" s="389">
        <v>372</v>
      </c>
      <c r="P132" s="358"/>
      <c r="Q132" s="389">
        <v>382</v>
      </c>
      <c r="R132" s="391">
        <v>336</v>
      </c>
      <c r="S132" s="389">
        <v>353</v>
      </c>
      <c r="T132" s="389">
        <v>342</v>
      </c>
      <c r="U132" s="389">
        <v>308</v>
      </c>
      <c r="V132" s="389">
        <v>396</v>
      </c>
      <c r="W132" s="389">
        <v>338</v>
      </c>
      <c r="X132" s="389">
        <v>387</v>
      </c>
      <c r="Y132" s="389" t="s">
        <v>452</v>
      </c>
      <c r="Z132" s="389">
        <v>356</v>
      </c>
      <c r="AA132" s="389">
        <v>394</v>
      </c>
      <c r="AB132" s="389">
        <v>329</v>
      </c>
      <c r="AC132" s="389">
        <v>383</v>
      </c>
      <c r="AD132" s="358"/>
      <c r="AE132" s="389">
        <v>323</v>
      </c>
      <c r="AF132" s="389"/>
      <c r="AG132" s="389"/>
      <c r="AH132" s="389"/>
      <c r="AI132" s="389"/>
      <c r="AJ132" s="389"/>
      <c r="AK132" s="389"/>
      <c r="AL132" s="389"/>
      <c r="AM132" s="389"/>
      <c r="AN132" s="389"/>
      <c r="AO132" s="389"/>
      <c r="AP132" s="389"/>
      <c r="AQ132" s="389"/>
      <c r="AR132" s="389"/>
      <c r="AS132" s="389">
        <f t="shared" si="58"/>
        <v>8918</v>
      </c>
      <c r="AT132" s="389">
        <f t="shared" si="59"/>
        <v>75</v>
      </c>
      <c r="AU132" s="389">
        <v>118</v>
      </c>
      <c r="AV132" s="389">
        <f t="shared" si="60"/>
        <v>68</v>
      </c>
      <c r="AW132" s="389" t="s">
        <v>43</v>
      </c>
      <c r="AX132" s="389">
        <f t="shared" si="61"/>
        <v>75</v>
      </c>
      <c r="AY132" s="392">
        <f t="shared" si="62"/>
        <v>118.90666666666667</v>
      </c>
      <c r="AZ132" s="177" t="s">
        <v>452</v>
      </c>
    </row>
    <row r="133" spans="1:52" ht="15" customHeight="1" x14ac:dyDescent="0.2">
      <c r="A133" s="388" t="s">
        <v>423</v>
      </c>
      <c r="B133" s="389">
        <v>25</v>
      </c>
      <c r="C133" s="389">
        <v>292</v>
      </c>
      <c r="D133" s="389">
        <v>295</v>
      </c>
      <c r="E133" s="389">
        <v>385</v>
      </c>
      <c r="F133" s="389">
        <v>312</v>
      </c>
      <c r="G133" s="389">
        <v>341</v>
      </c>
      <c r="H133" s="389" t="s">
        <v>452</v>
      </c>
      <c r="I133" s="389">
        <v>353</v>
      </c>
      <c r="J133" s="389">
        <v>361</v>
      </c>
      <c r="K133" s="389">
        <v>364</v>
      </c>
      <c r="L133" s="389">
        <v>363</v>
      </c>
      <c r="M133" s="389">
        <v>363</v>
      </c>
      <c r="N133" s="390">
        <v>387</v>
      </c>
      <c r="O133" s="389">
        <v>385</v>
      </c>
      <c r="P133" s="358"/>
      <c r="Q133" s="389">
        <v>384</v>
      </c>
      <c r="R133" s="391">
        <v>312</v>
      </c>
      <c r="S133" s="389">
        <v>345</v>
      </c>
      <c r="T133" s="389">
        <v>369</v>
      </c>
      <c r="U133" s="389">
        <v>379</v>
      </c>
      <c r="V133" s="389">
        <v>349</v>
      </c>
      <c r="W133" s="389" t="s">
        <v>452</v>
      </c>
      <c r="X133" s="389">
        <v>341</v>
      </c>
      <c r="Y133" s="389">
        <v>356</v>
      </c>
      <c r="Z133" s="389">
        <v>355</v>
      </c>
      <c r="AA133" s="389">
        <v>359</v>
      </c>
      <c r="AB133" s="389">
        <v>346</v>
      </c>
      <c r="AC133" s="389">
        <v>335</v>
      </c>
      <c r="AD133" s="358"/>
      <c r="AE133" s="389">
        <v>320</v>
      </c>
      <c r="AF133" s="389"/>
      <c r="AG133" s="389"/>
      <c r="AH133" s="389"/>
      <c r="AI133" s="389"/>
      <c r="AJ133" s="389"/>
      <c r="AK133" s="389"/>
      <c r="AL133" s="389"/>
      <c r="AM133" s="389"/>
      <c r="AN133" s="389"/>
      <c r="AO133" s="389"/>
      <c r="AP133" s="389"/>
      <c r="AQ133" s="389"/>
      <c r="AR133" s="389"/>
      <c r="AS133" s="389">
        <f t="shared" si="58"/>
        <v>8751</v>
      </c>
      <c r="AT133" s="389">
        <f t="shared" si="59"/>
        <v>75</v>
      </c>
      <c r="AU133" s="389">
        <v>116</v>
      </c>
      <c r="AV133" s="389">
        <f t="shared" si="60"/>
        <v>51</v>
      </c>
      <c r="AW133" s="389" t="s">
        <v>43</v>
      </c>
      <c r="AX133" s="389">
        <f t="shared" si="61"/>
        <v>75</v>
      </c>
      <c r="AY133" s="392">
        <f t="shared" si="62"/>
        <v>116.68</v>
      </c>
      <c r="AZ133" s="177" t="s">
        <v>452</v>
      </c>
    </row>
    <row r="134" spans="1:52" ht="15" customHeight="1" x14ac:dyDescent="0.2">
      <c r="A134" s="388" t="s">
        <v>451</v>
      </c>
      <c r="B134" s="389">
        <v>24</v>
      </c>
      <c r="C134" s="389" t="s">
        <v>452</v>
      </c>
      <c r="D134" s="389" t="s">
        <v>452</v>
      </c>
      <c r="E134" s="389">
        <v>340</v>
      </c>
      <c r="F134" s="389">
        <v>344</v>
      </c>
      <c r="G134" s="389">
        <v>366</v>
      </c>
      <c r="H134" s="389">
        <v>355</v>
      </c>
      <c r="I134" s="389">
        <v>327</v>
      </c>
      <c r="J134" s="389">
        <v>358</v>
      </c>
      <c r="K134" s="389">
        <v>322</v>
      </c>
      <c r="L134" s="389">
        <v>360</v>
      </c>
      <c r="M134" s="389">
        <v>335</v>
      </c>
      <c r="N134" s="390">
        <v>331</v>
      </c>
      <c r="O134" s="389" t="s">
        <v>452</v>
      </c>
      <c r="P134" s="358"/>
      <c r="Q134" s="389">
        <v>321</v>
      </c>
      <c r="R134" s="391">
        <v>375</v>
      </c>
      <c r="S134" s="389">
        <v>361</v>
      </c>
      <c r="T134" s="389">
        <v>345</v>
      </c>
      <c r="U134" s="389">
        <v>367</v>
      </c>
      <c r="V134" s="389">
        <v>343</v>
      </c>
      <c r="W134" s="389">
        <v>384</v>
      </c>
      <c r="X134" s="389">
        <v>369</v>
      </c>
      <c r="Y134" s="389">
        <v>362</v>
      </c>
      <c r="Z134" s="389">
        <v>355</v>
      </c>
      <c r="AA134" s="389">
        <v>379</v>
      </c>
      <c r="AB134" s="389">
        <v>308</v>
      </c>
      <c r="AC134" s="389">
        <v>354</v>
      </c>
      <c r="AD134" s="358"/>
      <c r="AE134" s="389">
        <v>323</v>
      </c>
      <c r="AF134" s="389"/>
      <c r="AG134" s="389"/>
      <c r="AH134" s="389"/>
      <c r="AI134" s="389"/>
      <c r="AJ134" s="389"/>
      <c r="AK134" s="389"/>
      <c r="AL134" s="389"/>
      <c r="AM134" s="389"/>
      <c r="AN134" s="389"/>
      <c r="AO134" s="389"/>
      <c r="AP134" s="389"/>
      <c r="AQ134" s="389"/>
      <c r="AR134" s="389"/>
      <c r="AS134" s="389">
        <f t="shared" si="58"/>
        <v>8384</v>
      </c>
      <c r="AT134" s="389">
        <f t="shared" si="59"/>
        <v>72</v>
      </c>
      <c r="AU134" s="389">
        <v>116</v>
      </c>
      <c r="AV134" s="389">
        <f t="shared" si="60"/>
        <v>32</v>
      </c>
      <c r="AW134" s="389" t="s">
        <v>43</v>
      </c>
      <c r="AX134" s="389">
        <f t="shared" si="61"/>
        <v>72</v>
      </c>
      <c r="AY134" s="392">
        <f t="shared" si="62"/>
        <v>116.44444444444444</v>
      </c>
      <c r="AZ134" s="177" t="s">
        <v>452</v>
      </c>
    </row>
    <row r="135" spans="1:52" s="244" customFormat="1" ht="15" customHeight="1" x14ac:dyDescent="0.2">
      <c r="A135" s="241" t="s">
        <v>424</v>
      </c>
      <c r="B135" s="242">
        <v>4</v>
      </c>
      <c r="C135" s="242">
        <v>335</v>
      </c>
      <c r="D135" s="242">
        <v>356</v>
      </c>
      <c r="E135" s="242" t="s">
        <v>452</v>
      </c>
      <c r="F135" s="242" t="s">
        <v>452</v>
      </c>
      <c r="G135" s="242" t="s">
        <v>452</v>
      </c>
      <c r="H135" s="242" t="s">
        <v>452</v>
      </c>
      <c r="I135" s="242" t="s">
        <v>452</v>
      </c>
      <c r="J135" s="242" t="s">
        <v>452</v>
      </c>
      <c r="K135" s="242" t="s">
        <v>452</v>
      </c>
      <c r="L135" s="242" t="s">
        <v>452</v>
      </c>
      <c r="M135" s="242" t="s">
        <v>452</v>
      </c>
      <c r="N135" s="334" t="s">
        <v>452</v>
      </c>
      <c r="O135" s="242">
        <v>340</v>
      </c>
      <c r="P135" s="367"/>
      <c r="Q135" s="242" t="s">
        <v>452</v>
      </c>
      <c r="R135" s="357" t="s">
        <v>452</v>
      </c>
      <c r="S135" s="357" t="s">
        <v>452</v>
      </c>
      <c r="T135" s="242" t="s">
        <v>452</v>
      </c>
      <c r="U135" s="242" t="s">
        <v>452</v>
      </c>
      <c r="V135" s="242" t="s">
        <v>452</v>
      </c>
      <c r="W135" s="242" t="s">
        <v>452</v>
      </c>
      <c r="X135" s="242" t="s">
        <v>452</v>
      </c>
      <c r="Y135" s="242">
        <v>372</v>
      </c>
      <c r="Z135" s="242" t="s">
        <v>452</v>
      </c>
      <c r="AA135" s="242" t="s">
        <v>452</v>
      </c>
      <c r="AB135" s="242" t="s">
        <v>452</v>
      </c>
      <c r="AC135" s="242" t="s">
        <v>452</v>
      </c>
      <c r="AD135" s="367"/>
      <c r="AE135" s="242" t="s">
        <v>452</v>
      </c>
      <c r="AF135" s="242"/>
      <c r="AG135" s="242"/>
      <c r="AH135" s="242"/>
      <c r="AI135" s="242"/>
      <c r="AJ135" s="242"/>
      <c r="AK135" s="242"/>
      <c r="AL135" s="242"/>
      <c r="AM135" s="242"/>
      <c r="AN135" s="242"/>
      <c r="AO135" s="242"/>
      <c r="AP135" s="242"/>
      <c r="AQ135" s="242"/>
      <c r="AR135" s="242"/>
      <c r="AS135" s="242">
        <f t="shared" si="58"/>
        <v>1403</v>
      </c>
      <c r="AT135" s="242">
        <f t="shared" si="59"/>
        <v>12</v>
      </c>
      <c r="AU135" s="242">
        <v>116</v>
      </c>
      <c r="AV135" s="242">
        <f t="shared" si="60"/>
        <v>11</v>
      </c>
      <c r="AW135" s="242"/>
      <c r="AX135" s="242">
        <f t="shared" si="61"/>
        <v>12</v>
      </c>
      <c r="AY135" s="243">
        <f t="shared" si="62"/>
        <v>116.91666666666667</v>
      </c>
      <c r="AZ135" s="177" t="s">
        <v>452</v>
      </c>
    </row>
    <row r="136" spans="1:52" ht="15" customHeight="1" x14ac:dyDescent="0.2">
      <c r="A136" s="241" t="s">
        <v>515</v>
      </c>
      <c r="B136" s="242">
        <v>2</v>
      </c>
      <c r="C136" s="242" t="s">
        <v>452</v>
      </c>
      <c r="D136" s="242" t="s">
        <v>452</v>
      </c>
      <c r="E136" s="242" t="s">
        <v>452</v>
      </c>
      <c r="F136" s="242" t="s">
        <v>452</v>
      </c>
      <c r="G136" s="242" t="s">
        <v>452</v>
      </c>
      <c r="H136" s="242">
        <v>362</v>
      </c>
      <c r="I136" s="242" t="s">
        <v>452</v>
      </c>
      <c r="J136" s="242">
        <v>312</v>
      </c>
      <c r="K136" s="242" t="s">
        <v>452</v>
      </c>
      <c r="L136" s="242" t="s">
        <v>452</v>
      </c>
      <c r="M136" s="242" t="s">
        <v>452</v>
      </c>
      <c r="N136" s="334" t="s">
        <v>452</v>
      </c>
      <c r="O136" s="242" t="s">
        <v>452</v>
      </c>
      <c r="P136" s="367"/>
      <c r="Q136" s="242" t="s">
        <v>452</v>
      </c>
      <c r="R136" s="357" t="s">
        <v>452</v>
      </c>
      <c r="S136" s="357" t="s">
        <v>452</v>
      </c>
      <c r="T136" s="242" t="s">
        <v>452</v>
      </c>
      <c r="U136" s="242" t="s">
        <v>452</v>
      </c>
      <c r="V136" s="242" t="s">
        <v>452</v>
      </c>
      <c r="W136" s="242" t="s">
        <v>452</v>
      </c>
      <c r="X136" s="242" t="s">
        <v>452</v>
      </c>
      <c r="Y136" s="242" t="s">
        <v>452</v>
      </c>
      <c r="Z136" s="242" t="s">
        <v>452</v>
      </c>
      <c r="AA136" s="242" t="s">
        <v>452</v>
      </c>
      <c r="AB136" s="242" t="s">
        <v>452</v>
      </c>
      <c r="AC136" s="242" t="s">
        <v>452</v>
      </c>
      <c r="AD136" s="367"/>
      <c r="AE136" s="242" t="s">
        <v>452</v>
      </c>
      <c r="AF136" s="242"/>
      <c r="AG136" s="242"/>
      <c r="AH136" s="242"/>
      <c r="AI136" s="242"/>
      <c r="AJ136" s="242"/>
      <c r="AK136" s="242"/>
      <c r="AL136" s="242"/>
      <c r="AM136" s="242"/>
      <c r="AN136" s="242"/>
      <c r="AO136" s="242"/>
      <c r="AP136" s="242"/>
      <c r="AQ136" s="242"/>
      <c r="AR136" s="242"/>
      <c r="AS136" s="242">
        <f t="shared" si="58"/>
        <v>674</v>
      </c>
      <c r="AT136" s="242">
        <f t="shared" si="59"/>
        <v>6</v>
      </c>
      <c r="AU136" s="242">
        <v>112</v>
      </c>
      <c r="AV136" s="242">
        <f t="shared" si="60"/>
        <v>2</v>
      </c>
      <c r="AW136" s="242"/>
      <c r="AX136" s="242">
        <f t="shared" si="61"/>
        <v>6</v>
      </c>
      <c r="AY136" s="243">
        <f t="shared" si="62"/>
        <v>112.33333333333333</v>
      </c>
      <c r="AZ136" s="177" t="s">
        <v>452</v>
      </c>
    </row>
    <row r="137" spans="1:52" ht="15" customHeight="1" x14ac:dyDescent="0.2">
      <c r="A137" s="241" t="s">
        <v>664</v>
      </c>
      <c r="B137" s="242">
        <v>1</v>
      </c>
      <c r="C137" s="242" t="s">
        <v>452</v>
      </c>
      <c r="D137" s="242" t="s">
        <v>452</v>
      </c>
      <c r="E137" s="242" t="s">
        <v>452</v>
      </c>
      <c r="F137" s="242" t="s">
        <v>452</v>
      </c>
      <c r="G137" s="242" t="s">
        <v>452</v>
      </c>
      <c r="H137" s="242" t="s">
        <v>452</v>
      </c>
      <c r="I137" s="242" t="s">
        <v>452</v>
      </c>
      <c r="J137" s="242" t="s">
        <v>452</v>
      </c>
      <c r="K137" s="242" t="s">
        <v>452</v>
      </c>
      <c r="L137" s="242" t="s">
        <v>452</v>
      </c>
      <c r="M137" s="242" t="s">
        <v>452</v>
      </c>
      <c r="N137" s="334" t="s">
        <v>452</v>
      </c>
      <c r="O137" s="242" t="s">
        <v>452</v>
      </c>
      <c r="P137" s="367"/>
      <c r="Q137" s="242" t="s">
        <v>452</v>
      </c>
      <c r="R137" s="357" t="s">
        <v>452</v>
      </c>
      <c r="S137" s="357" t="s">
        <v>452</v>
      </c>
      <c r="T137" s="242" t="s">
        <v>452</v>
      </c>
      <c r="U137" s="242" t="s">
        <v>452</v>
      </c>
      <c r="V137" s="242" t="s">
        <v>452</v>
      </c>
      <c r="W137" s="242">
        <v>331</v>
      </c>
      <c r="X137" s="242" t="s">
        <v>452</v>
      </c>
      <c r="Y137" s="242" t="s">
        <v>452</v>
      </c>
      <c r="Z137" s="242" t="s">
        <v>452</v>
      </c>
      <c r="AA137" s="242" t="s">
        <v>452</v>
      </c>
      <c r="AB137" s="242" t="s">
        <v>452</v>
      </c>
      <c r="AC137" s="242" t="s">
        <v>452</v>
      </c>
      <c r="AD137" s="367"/>
      <c r="AE137" s="242" t="s">
        <v>452</v>
      </c>
      <c r="AF137" s="242"/>
      <c r="AG137" s="242"/>
      <c r="AH137" s="242"/>
      <c r="AI137" s="242"/>
      <c r="AJ137" s="242"/>
      <c r="AK137" s="242"/>
      <c r="AL137" s="242"/>
      <c r="AM137" s="242"/>
      <c r="AN137" s="242"/>
      <c r="AO137" s="242"/>
      <c r="AP137" s="242"/>
      <c r="AQ137" s="242"/>
      <c r="AR137" s="242"/>
      <c r="AS137" s="242">
        <f t="shared" si="58"/>
        <v>331</v>
      </c>
      <c r="AT137" s="242">
        <f t="shared" si="59"/>
        <v>3</v>
      </c>
      <c r="AU137" s="242">
        <v>113</v>
      </c>
      <c r="AV137" s="242">
        <f t="shared" si="60"/>
        <v>-8</v>
      </c>
      <c r="AW137" s="242"/>
      <c r="AX137" s="242">
        <f t="shared" si="61"/>
        <v>3</v>
      </c>
      <c r="AY137" s="243">
        <f t="shared" si="62"/>
        <v>110.33333333333333</v>
      </c>
      <c r="AZ137" s="177" t="s">
        <v>452</v>
      </c>
    </row>
    <row r="151" ht="16.5" customHeight="1" x14ac:dyDescent="0.2"/>
  </sheetData>
  <sortState ref="A109:AZ113">
    <sortCondition descending="1" ref="AY109:AY113"/>
  </sortState>
  <phoneticPr fontId="53" type="noConversion"/>
  <pageMargins left="0.7" right="0.7" top="0.75" bottom="0.75" header="0.3" footer="0.3"/>
  <pageSetup scale="77" fitToHeight="3" orientation="portrait" r:id="rId1"/>
  <headerFooter>
    <oddHeader>&amp;C&amp;"Perpetua,Bold"&amp;16Overall Averages&amp;"Arial,Regular"&amp;10
&amp;"Perpetua,Regular"&amp;12 2011</oddHeader>
  </headerFooter>
  <ignoredErrors>
    <ignoredError sqref="AS79:AS80 AS69 AS31:AS32 AS20:AS21 AS60:AS61 AS11:AS12 AS41:AS42 AS89:AS90 AS50:AS51 AS98:AS99 AS107:AS108 AS138:AS228 AS128:AS129 AS119:AS120" formulaRange="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zoomScaleNormal="100" workbookViewId="0">
      <selection activeCell="G62" sqref="G62"/>
    </sheetView>
  </sheetViews>
  <sheetFormatPr defaultRowHeight="15.75" x14ac:dyDescent="0.3"/>
  <cols>
    <col min="1" max="1" width="33.28515625" style="151" customWidth="1"/>
    <col min="2" max="4" width="6.85546875" style="152" customWidth="1"/>
    <col min="5" max="5" width="6.85546875" style="153" customWidth="1"/>
    <col min="6" max="6" width="2.42578125" style="150" customWidth="1"/>
    <col min="7" max="7" width="35.42578125" style="151" customWidth="1"/>
    <col min="8" max="10" width="6.85546875" style="152" customWidth="1"/>
    <col min="11" max="11" width="6.85546875" style="153" customWidth="1"/>
    <col min="12" max="16384" width="9.140625" style="158"/>
  </cols>
  <sheetData>
    <row r="1" spans="1:11" s="308" customFormat="1" ht="17.25" customHeight="1" x14ac:dyDescent="0.4">
      <c r="A1" s="199" t="s">
        <v>202</v>
      </c>
      <c r="B1" s="200"/>
      <c r="C1" s="200"/>
      <c r="D1" s="200"/>
      <c r="E1" s="201"/>
      <c r="F1" s="202"/>
      <c r="G1" s="199" t="s">
        <v>230</v>
      </c>
      <c r="H1" s="203"/>
      <c r="I1" s="203"/>
      <c r="J1" s="203"/>
      <c r="K1" s="201"/>
    </row>
    <row r="2" spans="1:11" ht="17.25" customHeight="1" x14ac:dyDescent="0.2">
      <c r="A2" s="155" t="s">
        <v>373</v>
      </c>
      <c r="B2" s="156">
        <v>102</v>
      </c>
      <c r="C2" s="156">
        <v>154</v>
      </c>
      <c r="D2" s="156">
        <v>122</v>
      </c>
      <c r="E2" s="164">
        <f t="shared" ref="E2:E7" si="0">SUM(B2:D2)</f>
        <v>378</v>
      </c>
      <c r="F2" s="157"/>
      <c r="G2" s="155" t="s">
        <v>448</v>
      </c>
      <c r="H2" s="156">
        <v>103</v>
      </c>
      <c r="I2" s="156">
        <v>127</v>
      </c>
      <c r="J2" s="156">
        <v>110</v>
      </c>
      <c r="K2" s="161">
        <f t="shared" ref="K2:K7" si="1">SUM(H2:J2)</f>
        <v>340</v>
      </c>
    </row>
    <row r="3" spans="1:11" ht="17.25" customHeight="1" x14ac:dyDescent="0.2">
      <c r="A3" s="155" t="s">
        <v>374</v>
      </c>
      <c r="B3" s="156">
        <v>136</v>
      </c>
      <c r="C3" s="156">
        <v>141</v>
      </c>
      <c r="D3" s="156">
        <v>108</v>
      </c>
      <c r="E3" s="164">
        <f t="shared" si="0"/>
        <v>385</v>
      </c>
      <c r="F3" s="157"/>
      <c r="G3" s="155" t="s">
        <v>676</v>
      </c>
      <c r="H3" s="156">
        <v>140</v>
      </c>
      <c r="I3" s="156">
        <v>107</v>
      </c>
      <c r="J3" s="156">
        <v>133</v>
      </c>
      <c r="K3" s="161">
        <f t="shared" si="1"/>
        <v>380</v>
      </c>
    </row>
    <row r="4" spans="1:11" ht="17.25" customHeight="1" x14ac:dyDescent="0.2">
      <c r="A4" s="155" t="s">
        <v>375</v>
      </c>
      <c r="B4" s="156">
        <v>116</v>
      </c>
      <c r="C4" s="156">
        <v>118</v>
      </c>
      <c r="D4" s="156">
        <v>104</v>
      </c>
      <c r="E4" s="164">
        <f t="shared" si="0"/>
        <v>338</v>
      </c>
      <c r="F4" s="157"/>
      <c r="G4" s="155" t="s">
        <v>381</v>
      </c>
      <c r="H4" s="156">
        <v>123</v>
      </c>
      <c r="I4" s="156">
        <v>106</v>
      </c>
      <c r="J4" s="156">
        <v>115</v>
      </c>
      <c r="K4" s="161">
        <f t="shared" si="1"/>
        <v>344</v>
      </c>
    </row>
    <row r="5" spans="1:11" ht="17.25" customHeight="1" x14ac:dyDescent="0.2">
      <c r="A5" s="155" t="s">
        <v>376</v>
      </c>
      <c r="B5" s="156">
        <v>113</v>
      </c>
      <c r="C5" s="156">
        <v>152</v>
      </c>
      <c r="D5" s="156">
        <v>124</v>
      </c>
      <c r="E5" s="164">
        <f t="shared" si="0"/>
        <v>389</v>
      </c>
      <c r="F5" s="157"/>
      <c r="G5" s="155" t="s">
        <v>384</v>
      </c>
      <c r="H5" s="156">
        <v>131</v>
      </c>
      <c r="I5" s="156">
        <v>121</v>
      </c>
      <c r="J5" s="156">
        <v>99</v>
      </c>
      <c r="K5" s="161">
        <f t="shared" si="1"/>
        <v>351</v>
      </c>
    </row>
    <row r="6" spans="1:11" ht="17.25" customHeight="1" x14ac:dyDescent="0.2">
      <c r="A6" s="155" t="s">
        <v>377</v>
      </c>
      <c r="B6" s="156">
        <v>106</v>
      </c>
      <c r="C6" s="156">
        <v>125</v>
      </c>
      <c r="D6" s="156">
        <v>104</v>
      </c>
      <c r="E6" s="164">
        <f t="shared" si="0"/>
        <v>335</v>
      </c>
      <c r="F6" s="157"/>
      <c r="G6" s="155" t="s">
        <v>383</v>
      </c>
      <c r="H6" s="156">
        <v>119</v>
      </c>
      <c r="I6" s="156">
        <v>105</v>
      </c>
      <c r="J6" s="156">
        <v>133</v>
      </c>
      <c r="K6" s="161">
        <f t="shared" si="1"/>
        <v>357</v>
      </c>
    </row>
    <row r="7" spans="1:11" ht="17.25" customHeight="1" x14ac:dyDescent="0.2">
      <c r="A7" s="159" t="s">
        <v>412</v>
      </c>
      <c r="B7" s="160">
        <f>SUM(B2:B6)</f>
        <v>573</v>
      </c>
      <c r="C7" s="207">
        <f>SUM(C2:C6)</f>
        <v>690</v>
      </c>
      <c r="D7" s="160">
        <f>SUM(D2:D6)</f>
        <v>562</v>
      </c>
      <c r="E7" s="206">
        <f t="shared" si="0"/>
        <v>1825</v>
      </c>
      <c r="F7" s="162"/>
      <c r="G7" s="159" t="s">
        <v>412</v>
      </c>
      <c r="H7" s="206">
        <f>SUM(H2:H6)</f>
        <v>616</v>
      </c>
      <c r="I7" s="161">
        <f>SUM(I2:I6)</f>
        <v>566</v>
      </c>
      <c r="J7" s="206">
        <f>SUM(J2:J6)</f>
        <v>590</v>
      </c>
      <c r="K7" s="161">
        <f t="shared" si="1"/>
        <v>1772</v>
      </c>
    </row>
    <row r="8" spans="1:11" s="308" customFormat="1" ht="17.25" customHeight="1" x14ac:dyDescent="0.4">
      <c r="A8" s="199" t="s">
        <v>201</v>
      </c>
      <c r="B8" s="200"/>
      <c r="C8" s="200"/>
      <c r="D8" s="200"/>
      <c r="E8" s="201"/>
      <c r="F8" s="202"/>
      <c r="G8" s="199" t="s">
        <v>198</v>
      </c>
      <c r="H8" s="203"/>
      <c r="I8" s="203"/>
      <c r="J8" s="203"/>
      <c r="K8" s="201"/>
    </row>
    <row r="9" spans="1:11" ht="17.25" customHeight="1" x14ac:dyDescent="0.2">
      <c r="A9" s="155" t="s">
        <v>395</v>
      </c>
      <c r="B9" s="156">
        <v>135</v>
      </c>
      <c r="C9" s="156">
        <v>116</v>
      </c>
      <c r="D9" s="156">
        <v>111</v>
      </c>
      <c r="E9" s="164">
        <f t="shared" ref="E9:E14" si="2">SUM(B9:D9)</f>
        <v>362</v>
      </c>
      <c r="F9" s="157"/>
      <c r="G9" s="155" t="s">
        <v>404</v>
      </c>
      <c r="H9" s="156">
        <v>113</v>
      </c>
      <c r="I9" s="156">
        <v>140</v>
      </c>
      <c r="J9" s="156">
        <v>103</v>
      </c>
      <c r="K9" s="161">
        <f t="shared" ref="K9:K14" si="3">SUM(H9:J9)</f>
        <v>356</v>
      </c>
    </row>
    <row r="10" spans="1:11" ht="17.25" customHeight="1" x14ac:dyDescent="0.2">
      <c r="A10" s="155" t="s">
        <v>396</v>
      </c>
      <c r="B10" s="156">
        <v>111</v>
      </c>
      <c r="C10" s="156">
        <v>119</v>
      </c>
      <c r="D10" s="156">
        <v>122</v>
      </c>
      <c r="E10" s="164">
        <f t="shared" si="2"/>
        <v>352</v>
      </c>
      <c r="F10" s="157"/>
      <c r="G10" s="155" t="s">
        <v>402</v>
      </c>
      <c r="H10" s="156">
        <v>135</v>
      </c>
      <c r="I10" s="156">
        <v>137</v>
      </c>
      <c r="J10" s="156">
        <v>94</v>
      </c>
      <c r="K10" s="161">
        <f t="shared" si="3"/>
        <v>366</v>
      </c>
    </row>
    <row r="11" spans="1:11" ht="17.25" customHeight="1" x14ac:dyDescent="0.2">
      <c r="A11" s="155" t="s">
        <v>460</v>
      </c>
      <c r="B11" s="156">
        <v>114</v>
      </c>
      <c r="C11" s="156">
        <v>111</v>
      </c>
      <c r="D11" s="156">
        <v>114</v>
      </c>
      <c r="E11" s="164">
        <f t="shared" si="2"/>
        <v>339</v>
      </c>
      <c r="F11" s="157"/>
      <c r="G11" s="155" t="s">
        <v>566</v>
      </c>
      <c r="H11" s="156">
        <v>122</v>
      </c>
      <c r="I11" s="156">
        <v>104</v>
      </c>
      <c r="J11" s="156">
        <v>117</v>
      </c>
      <c r="K11" s="161">
        <f t="shared" si="3"/>
        <v>343</v>
      </c>
    </row>
    <row r="12" spans="1:11" ht="17.25" customHeight="1" x14ac:dyDescent="0.2">
      <c r="A12" s="155" t="s">
        <v>449</v>
      </c>
      <c r="B12" s="156">
        <v>131</v>
      </c>
      <c r="C12" s="156">
        <v>114</v>
      </c>
      <c r="D12" s="156">
        <v>103</v>
      </c>
      <c r="E12" s="164">
        <f t="shared" si="2"/>
        <v>348</v>
      </c>
      <c r="F12" s="157"/>
      <c r="G12" s="155" t="s">
        <v>406</v>
      </c>
      <c r="H12" s="156">
        <v>102</v>
      </c>
      <c r="I12" s="156">
        <v>115</v>
      </c>
      <c r="J12" s="156">
        <v>135</v>
      </c>
      <c r="K12" s="161">
        <f t="shared" si="3"/>
        <v>352</v>
      </c>
    </row>
    <row r="13" spans="1:11" ht="17.25" customHeight="1" x14ac:dyDescent="0.2">
      <c r="A13" s="155" t="s">
        <v>399</v>
      </c>
      <c r="B13" s="156">
        <v>107</v>
      </c>
      <c r="C13" s="156">
        <v>124</v>
      </c>
      <c r="D13" s="156">
        <v>122</v>
      </c>
      <c r="E13" s="164">
        <f t="shared" si="2"/>
        <v>353</v>
      </c>
      <c r="F13" s="157"/>
      <c r="G13" s="155" t="s">
        <v>405</v>
      </c>
      <c r="H13" s="156">
        <v>114</v>
      </c>
      <c r="I13" s="156">
        <v>115</v>
      </c>
      <c r="J13" s="156">
        <v>106</v>
      </c>
      <c r="K13" s="161">
        <f t="shared" si="3"/>
        <v>335</v>
      </c>
    </row>
    <row r="14" spans="1:11" ht="17.25" customHeight="1" x14ac:dyDescent="0.2">
      <c r="A14" s="159" t="s">
        <v>378</v>
      </c>
      <c r="B14" s="207">
        <f>SUM(B9:B13)</f>
        <v>598</v>
      </c>
      <c r="C14" s="160">
        <f>SUM(C9:C13)</f>
        <v>584</v>
      </c>
      <c r="D14" s="207">
        <f>SUM(D9:D13)</f>
        <v>572</v>
      </c>
      <c r="E14" s="206">
        <f t="shared" si="2"/>
        <v>1754</v>
      </c>
      <c r="F14" s="162"/>
      <c r="G14" s="159" t="s">
        <v>379</v>
      </c>
      <c r="H14" s="161">
        <f>SUM(H9:H13)</f>
        <v>586</v>
      </c>
      <c r="I14" s="206">
        <f>SUM(I9:I13)</f>
        <v>611</v>
      </c>
      <c r="J14" s="161">
        <f>SUM(J9:J13)</f>
        <v>555</v>
      </c>
      <c r="K14" s="161">
        <f t="shared" si="3"/>
        <v>1752</v>
      </c>
    </row>
    <row r="15" spans="1:11" s="308" customFormat="1" ht="17.25" customHeight="1" x14ac:dyDescent="0.4">
      <c r="A15" s="199" t="s">
        <v>199</v>
      </c>
      <c r="B15" s="200"/>
      <c r="C15" s="200"/>
      <c r="D15" s="200"/>
      <c r="E15" s="201"/>
      <c r="F15" s="202"/>
      <c r="G15" s="199" t="s">
        <v>208</v>
      </c>
      <c r="H15" s="203"/>
      <c r="I15" s="203"/>
      <c r="J15" s="203"/>
      <c r="K15" s="201"/>
    </row>
    <row r="16" spans="1:11" ht="17.25" customHeight="1" x14ac:dyDescent="0.2">
      <c r="A16" s="155" t="s">
        <v>440</v>
      </c>
      <c r="B16" s="156">
        <v>95</v>
      </c>
      <c r="C16" s="156">
        <v>127</v>
      </c>
      <c r="D16" s="156">
        <v>144</v>
      </c>
      <c r="E16" s="164">
        <f t="shared" ref="E16:E21" si="4">SUM(B16:D16)</f>
        <v>366</v>
      </c>
      <c r="F16" s="157"/>
      <c r="G16" s="155" t="s">
        <v>443</v>
      </c>
      <c r="H16" s="156">
        <v>123</v>
      </c>
      <c r="I16" s="156">
        <v>110</v>
      </c>
      <c r="J16" s="156">
        <v>100</v>
      </c>
      <c r="K16" s="161">
        <f t="shared" ref="K16:K21" si="5">SUM(H16:J16)</f>
        <v>333</v>
      </c>
    </row>
    <row r="17" spans="1:11" ht="17.25" customHeight="1" x14ac:dyDescent="0.2">
      <c r="A17" s="155" t="s">
        <v>438</v>
      </c>
      <c r="B17" s="156">
        <v>111</v>
      </c>
      <c r="C17" s="156">
        <v>118</v>
      </c>
      <c r="D17" s="156">
        <v>150</v>
      </c>
      <c r="E17" s="164">
        <f t="shared" si="4"/>
        <v>379</v>
      </c>
      <c r="F17" s="157"/>
      <c r="G17" s="155" t="s">
        <v>446</v>
      </c>
      <c r="H17" s="156">
        <v>116</v>
      </c>
      <c r="I17" s="156">
        <v>140</v>
      </c>
      <c r="J17" s="156">
        <v>143</v>
      </c>
      <c r="K17" s="161">
        <f t="shared" si="5"/>
        <v>399</v>
      </c>
    </row>
    <row r="18" spans="1:11" ht="17.25" customHeight="1" x14ac:dyDescent="0.2">
      <c r="A18" s="155" t="s">
        <v>439</v>
      </c>
      <c r="B18" s="156">
        <v>109</v>
      </c>
      <c r="C18" s="156">
        <v>132</v>
      </c>
      <c r="D18" s="156">
        <v>114</v>
      </c>
      <c r="E18" s="164">
        <f t="shared" si="4"/>
        <v>355</v>
      </c>
      <c r="F18" s="157"/>
      <c r="G18" s="155" t="s">
        <v>468</v>
      </c>
      <c r="H18" s="156">
        <v>100</v>
      </c>
      <c r="I18" s="156">
        <v>110</v>
      </c>
      <c r="J18" s="156">
        <v>125</v>
      </c>
      <c r="K18" s="161">
        <f t="shared" si="5"/>
        <v>335</v>
      </c>
    </row>
    <row r="19" spans="1:11" ht="17.25" customHeight="1" x14ac:dyDescent="0.2">
      <c r="A19" s="155" t="s">
        <v>442</v>
      </c>
      <c r="B19" s="156">
        <v>133</v>
      </c>
      <c r="C19" s="156">
        <v>135</v>
      </c>
      <c r="D19" s="156">
        <v>152</v>
      </c>
      <c r="E19" s="164">
        <f t="shared" si="4"/>
        <v>420</v>
      </c>
      <c r="F19" s="157"/>
      <c r="G19" s="155" t="s">
        <v>609</v>
      </c>
      <c r="H19" s="156">
        <v>109</v>
      </c>
      <c r="I19" s="156">
        <v>143</v>
      </c>
      <c r="J19" s="156">
        <v>126</v>
      </c>
      <c r="K19" s="161">
        <f t="shared" si="5"/>
        <v>378</v>
      </c>
    </row>
    <row r="20" spans="1:11" ht="17.25" customHeight="1" x14ac:dyDescent="0.2">
      <c r="A20" s="155" t="s">
        <v>441</v>
      </c>
      <c r="B20" s="156">
        <v>119</v>
      </c>
      <c r="C20" s="156">
        <v>135</v>
      </c>
      <c r="D20" s="156">
        <v>100</v>
      </c>
      <c r="E20" s="164">
        <f t="shared" si="4"/>
        <v>354</v>
      </c>
      <c r="F20" s="157"/>
      <c r="G20" s="155" t="s">
        <v>447</v>
      </c>
      <c r="H20" s="156">
        <v>102</v>
      </c>
      <c r="I20" s="156">
        <v>113</v>
      </c>
      <c r="J20" s="156">
        <v>115</v>
      </c>
      <c r="K20" s="161">
        <f t="shared" si="5"/>
        <v>330</v>
      </c>
    </row>
    <row r="21" spans="1:11" ht="17.25" customHeight="1" x14ac:dyDescent="0.2">
      <c r="A21" s="159" t="s">
        <v>400</v>
      </c>
      <c r="B21" s="207">
        <f>SUM(B16:B20)</f>
        <v>567</v>
      </c>
      <c r="C21" s="207">
        <f>SUM(C16:C20)</f>
        <v>647</v>
      </c>
      <c r="D21" s="207">
        <f>SUM(D16:D20)</f>
        <v>660</v>
      </c>
      <c r="E21" s="206">
        <f t="shared" si="4"/>
        <v>1874</v>
      </c>
      <c r="F21" s="162"/>
      <c r="G21" s="159" t="s">
        <v>401</v>
      </c>
      <c r="H21" s="161">
        <f>SUM(H16:H20)</f>
        <v>550</v>
      </c>
      <c r="I21" s="161">
        <f>SUM(I16:I20)</f>
        <v>616</v>
      </c>
      <c r="J21" s="161">
        <f>SUM(J16:J20)</f>
        <v>609</v>
      </c>
      <c r="K21" s="161">
        <f t="shared" si="5"/>
        <v>1775</v>
      </c>
    </row>
    <row r="22" spans="1:11" s="308" customFormat="1" ht="17.25" customHeight="1" x14ac:dyDescent="0.4">
      <c r="A22" s="205" t="s">
        <v>206</v>
      </c>
      <c r="B22" s="203"/>
      <c r="C22" s="203"/>
      <c r="D22" s="203"/>
      <c r="E22" s="201"/>
      <c r="F22" s="202"/>
      <c r="G22" s="205" t="s">
        <v>204</v>
      </c>
      <c r="H22" s="203"/>
      <c r="I22" s="203"/>
      <c r="J22" s="203"/>
      <c r="K22" s="201"/>
    </row>
    <row r="23" spans="1:11" ht="17.25" customHeight="1" x14ac:dyDescent="0.2">
      <c r="A23" s="155" t="s">
        <v>428</v>
      </c>
      <c r="B23" s="156">
        <v>117</v>
      </c>
      <c r="C23" s="156">
        <v>115</v>
      </c>
      <c r="D23" s="156">
        <v>124</v>
      </c>
      <c r="E23" s="161">
        <f t="shared" ref="E23:E28" si="6">SUM(B23:D23)</f>
        <v>356</v>
      </c>
      <c r="F23" s="157"/>
      <c r="G23" s="155" t="s">
        <v>433</v>
      </c>
      <c r="H23" s="156">
        <v>130</v>
      </c>
      <c r="I23" s="156">
        <v>111</v>
      </c>
      <c r="J23" s="156">
        <v>91</v>
      </c>
      <c r="K23" s="161">
        <f t="shared" ref="K23:K28" si="7">SUM(H23:J23)</f>
        <v>332</v>
      </c>
    </row>
    <row r="24" spans="1:11" ht="17.25" customHeight="1" x14ac:dyDescent="0.2">
      <c r="A24" s="155" t="s">
        <v>431</v>
      </c>
      <c r="B24" s="156">
        <v>118</v>
      </c>
      <c r="C24" s="156">
        <v>127</v>
      </c>
      <c r="D24" s="156">
        <v>148</v>
      </c>
      <c r="E24" s="161">
        <f t="shared" si="6"/>
        <v>393</v>
      </c>
      <c r="F24" s="157"/>
      <c r="G24" s="155" t="s">
        <v>434</v>
      </c>
      <c r="H24" s="156">
        <v>114</v>
      </c>
      <c r="I24" s="156">
        <v>133</v>
      </c>
      <c r="J24" s="156">
        <v>101</v>
      </c>
      <c r="K24" s="161">
        <f t="shared" si="7"/>
        <v>348</v>
      </c>
    </row>
    <row r="25" spans="1:11" ht="17.25" customHeight="1" x14ac:dyDescent="0.2">
      <c r="A25" s="155" t="s">
        <v>430</v>
      </c>
      <c r="B25" s="156">
        <v>99</v>
      </c>
      <c r="C25" s="156">
        <v>121</v>
      </c>
      <c r="D25" s="156">
        <v>125</v>
      </c>
      <c r="E25" s="161">
        <f t="shared" si="6"/>
        <v>345</v>
      </c>
      <c r="F25" s="157"/>
      <c r="G25" s="155" t="s">
        <v>435</v>
      </c>
      <c r="H25" s="156">
        <v>99</v>
      </c>
      <c r="I25" s="156">
        <v>112</v>
      </c>
      <c r="J25" s="156">
        <v>122</v>
      </c>
      <c r="K25" s="161">
        <f t="shared" si="7"/>
        <v>333</v>
      </c>
    </row>
    <row r="26" spans="1:11" ht="17.25" customHeight="1" x14ac:dyDescent="0.2">
      <c r="A26" s="155" t="s">
        <v>453</v>
      </c>
      <c r="B26" s="156">
        <v>106</v>
      </c>
      <c r="C26" s="156">
        <v>128</v>
      </c>
      <c r="D26" s="156">
        <v>118</v>
      </c>
      <c r="E26" s="161">
        <f t="shared" si="6"/>
        <v>352</v>
      </c>
      <c r="F26" s="157"/>
      <c r="G26" s="155" t="s">
        <v>436</v>
      </c>
      <c r="H26" s="156">
        <v>117</v>
      </c>
      <c r="I26" s="156">
        <v>128</v>
      </c>
      <c r="J26" s="156">
        <v>113</v>
      </c>
      <c r="K26" s="161">
        <f t="shared" si="7"/>
        <v>358</v>
      </c>
    </row>
    <row r="27" spans="1:11" ht="17.25" customHeight="1" x14ac:dyDescent="0.2">
      <c r="A27" s="155" t="s">
        <v>432</v>
      </c>
      <c r="B27" s="156">
        <v>108</v>
      </c>
      <c r="C27" s="156">
        <v>129</v>
      </c>
      <c r="D27" s="156">
        <v>120</v>
      </c>
      <c r="E27" s="161">
        <f t="shared" si="6"/>
        <v>357</v>
      </c>
      <c r="F27" s="157"/>
      <c r="G27" s="155" t="s">
        <v>437</v>
      </c>
      <c r="H27" s="156">
        <v>130</v>
      </c>
      <c r="I27" s="156">
        <v>112</v>
      </c>
      <c r="J27" s="156">
        <v>129</v>
      </c>
      <c r="K27" s="161">
        <f t="shared" si="7"/>
        <v>371</v>
      </c>
    </row>
    <row r="28" spans="1:11" ht="17.25" customHeight="1" x14ac:dyDescent="0.2">
      <c r="A28" s="159" t="s">
        <v>378</v>
      </c>
      <c r="B28" s="161">
        <f>SUM(B23:B27)</f>
        <v>548</v>
      </c>
      <c r="C28" s="206">
        <f>SUM(C23:C27)</f>
        <v>620</v>
      </c>
      <c r="D28" s="206">
        <f>SUM(D23:D27)</f>
        <v>635</v>
      </c>
      <c r="E28" s="206">
        <f t="shared" si="6"/>
        <v>1803</v>
      </c>
      <c r="F28" s="162"/>
      <c r="G28" s="159" t="s">
        <v>379</v>
      </c>
      <c r="H28" s="206">
        <f>SUM(H23:H27)</f>
        <v>590</v>
      </c>
      <c r="I28" s="161">
        <f>SUM(I23:I27)</f>
        <v>596</v>
      </c>
      <c r="J28" s="161">
        <f>SUM(J23:J27)</f>
        <v>556</v>
      </c>
      <c r="K28" s="161">
        <f t="shared" si="7"/>
        <v>1742</v>
      </c>
    </row>
    <row r="29" spans="1:11" s="308" customFormat="1" ht="17.25" customHeight="1" x14ac:dyDescent="0.4">
      <c r="A29" s="205" t="s">
        <v>207</v>
      </c>
      <c r="B29" s="203"/>
      <c r="C29" s="203"/>
      <c r="D29" s="203"/>
      <c r="E29" s="201"/>
      <c r="F29" s="202"/>
      <c r="G29" s="205" t="s">
        <v>200</v>
      </c>
      <c r="H29" s="203"/>
      <c r="I29" s="203"/>
      <c r="J29" s="203"/>
      <c r="K29" s="201"/>
    </row>
    <row r="30" spans="1:11" ht="17.25" customHeight="1" x14ac:dyDescent="0.2">
      <c r="A30" s="155" t="s">
        <v>416</v>
      </c>
      <c r="B30" s="156">
        <v>105</v>
      </c>
      <c r="C30" s="156">
        <v>118</v>
      </c>
      <c r="D30" s="156">
        <v>90</v>
      </c>
      <c r="E30" s="161">
        <f t="shared" ref="E30:E35" si="8">SUM(B30:D30)</f>
        <v>313</v>
      </c>
      <c r="F30" s="157"/>
      <c r="G30" s="155" t="s">
        <v>407</v>
      </c>
      <c r="H30" s="156">
        <v>102</v>
      </c>
      <c r="I30" s="156">
        <v>110</v>
      </c>
      <c r="J30" s="156">
        <v>100</v>
      </c>
      <c r="K30" s="161">
        <f t="shared" ref="K30:K35" si="9">SUM(H30:J30)</f>
        <v>312</v>
      </c>
    </row>
    <row r="31" spans="1:11" ht="17.25" customHeight="1" x14ac:dyDescent="0.2">
      <c r="A31" s="155" t="s">
        <v>417</v>
      </c>
      <c r="B31" s="156">
        <v>102</v>
      </c>
      <c r="C31" s="156">
        <v>102</v>
      </c>
      <c r="D31" s="156">
        <v>118</v>
      </c>
      <c r="E31" s="161">
        <f t="shared" si="8"/>
        <v>322</v>
      </c>
      <c r="F31" s="157"/>
      <c r="G31" s="155" t="s">
        <v>704</v>
      </c>
      <c r="H31" s="156">
        <v>114</v>
      </c>
      <c r="I31" s="156">
        <v>122</v>
      </c>
      <c r="J31" s="156">
        <v>130</v>
      </c>
      <c r="K31" s="161">
        <f t="shared" si="9"/>
        <v>366</v>
      </c>
    </row>
    <row r="32" spans="1:11" ht="17.25" customHeight="1" x14ac:dyDescent="0.2">
      <c r="A32" s="155" t="s">
        <v>415</v>
      </c>
      <c r="B32" s="156">
        <v>116</v>
      </c>
      <c r="C32" s="156">
        <v>119</v>
      </c>
      <c r="D32" s="156">
        <v>125</v>
      </c>
      <c r="E32" s="161">
        <f t="shared" si="8"/>
        <v>360</v>
      </c>
      <c r="F32" s="157"/>
      <c r="G32" s="155" t="s">
        <v>409</v>
      </c>
      <c r="H32" s="156">
        <v>112</v>
      </c>
      <c r="I32" s="156">
        <v>126</v>
      </c>
      <c r="J32" s="156">
        <v>121</v>
      </c>
      <c r="K32" s="161">
        <f t="shared" si="9"/>
        <v>359</v>
      </c>
    </row>
    <row r="33" spans="1:11" ht="17.25" customHeight="1" x14ac:dyDescent="0.2">
      <c r="A33" s="155" t="s">
        <v>413</v>
      </c>
      <c r="B33" s="156">
        <v>106</v>
      </c>
      <c r="C33" s="156">
        <v>125</v>
      </c>
      <c r="D33" s="156">
        <v>132</v>
      </c>
      <c r="E33" s="161">
        <f t="shared" si="8"/>
        <v>363</v>
      </c>
      <c r="F33" s="157"/>
      <c r="G33" s="155" t="s">
        <v>410</v>
      </c>
      <c r="H33" s="156">
        <v>113</v>
      </c>
      <c r="I33" s="156">
        <v>100</v>
      </c>
      <c r="J33" s="156">
        <v>118</v>
      </c>
      <c r="K33" s="161">
        <f t="shared" si="9"/>
        <v>331</v>
      </c>
    </row>
    <row r="34" spans="1:11" ht="17.25" customHeight="1" x14ac:dyDescent="0.2">
      <c r="A34" s="155" t="s">
        <v>450</v>
      </c>
      <c r="B34" s="156">
        <v>94</v>
      </c>
      <c r="C34" s="156">
        <v>106</v>
      </c>
      <c r="D34" s="156">
        <v>114</v>
      </c>
      <c r="E34" s="161">
        <f t="shared" si="8"/>
        <v>314</v>
      </c>
      <c r="F34" s="157"/>
      <c r="G34" s="155" t="s">
        <v>411</v>
      </c>
      <c r="H34" s="156">
        <v>150</v>
      </c>
      <c r="I34" s="156">
        <v>99</v>
      </c>
      <c r="J34" s="156">
        <v>126</v>
      </c>
      <c r="K34" s="161">
        <f t="shared" si="9"/>
        <v>375</v>
      </c>
    </row>
    <row r="35" spans="1:11" ht="17.25" customHeight="1" x14ac:dyDescent="0.2">
      <c r="A35" s="159" t="s">
        <v>379</v>
      </c>
      <c r="B35" s="161">
        <f>SUM(B30:B34)</f>
        <v>523</v>
      </c>
      <c r="C35" s="206">
        <f>SUM(C30:C34)</f>
        <v>570</v>
      </c>
      <c r="D35" s="161">
        <f>SUM(D30:D34)</f>
        <v>579</v>
      </c>
      <c r="E35" s="161">
        <f t="shared" si="8"/>
        <v>1672</v>
      </c>
      <c r="F35" s="162"/>
      <c r="G35" s="159" t="s">
        <v>378</v>
      </c>
      <c r="H35" s="206">
        <f>SUM(H30:H34)</f>
        <v>591</v>
      </c>
      <c r="I35" s="161">
        <f>SUM(I30:I34)</f>
        <v>557</v>
      </c>
      <c r="J35" s="206">
        <f>SUM(J30:J34)</f>
        <v>595</v>
      </c>
      <c r="K35" s="206">
        <f t="shared" si="9"/>
        <v>1743</v>
      </c>
    </row>
    <row r="36" spans="1:11" s="308" customFormat="1" ht="17.25" customHeight="1" x14ac:dyDescent="0.4">
      <c r="A36" s="205" t="s">
        <v>209</v>
      </c>
      <c r="B36" s="203"/>
      <c r="C36" s="203"/>
      <c r="D36" s="203"/>
      <c r="E36" s="201"/>
      <c r="F36" s="202"/>
      <c r="G36" s="205" t="s">
        <v>231</v>
      </c>
      <c r="H36" s="203"/>
      <c r="I36" s="203"/>
      <c r="J36" s="203"/>
      <c r="K36" s="201"/>
    </row>
    <row r="37" spans="1:11" ht="17.25" customHeight="1" x14ac:dyDescent="0.2">
      <c r="A37" s="155" t="s">
        <v>385</v>
      </c>
      <c r="B37" s="156">
        <v>129</v>
      </c>
      <c r="C37" s="156">
        <v>120</v>
      </c>
      <c r="D37" s="156">
        <v>127</v>
      </c>
      <c r="E37" s="161">
        <f t="shared" ref="E37:E42" si="10">SUM(B37:D37)</f>
        <v>376</v>
      </c>
      <c r="F37" s="157"/>
      <c r="G37" s="155" t="s">
        <v>391</v>
      </c>
      <c r="H37" s="156">
        <v>131</v>
      </c>
      <c r="I37" s="156">
        <v>143</v>
      </c>
      <c r="J37" s="156">
        <v>119</v>
      </c>
      <c r="K37" s="161">
        <f t="shared" ref="K37:K42" si="11">SUM(H37:J37)</f>
        <v>393</v>
      </c>
    </row>
    <row r="38" spans="1:11" ht="17.25" customHeight="1" x14ac:dyDescent="0.2">
      <c r="A38" s="155" t="s">
        <v>386</v>
      </c>
      <c r="B38" s="156">
        <v>111</v>
      </c>
      <c r="C38" s="156">
        <v>142</v>
      </c>
      <c r="D38" s="156">
        <v>114</v>
      </c>
      <c r="E38" s="161">
        <f t="shared" si="10"/>
        <v>367</v>
      </c>
      <c r="F38" s="157"/>
      <c r="G38" s="155" t="s">
        <v>392</v>
      </c>
      <c r="H38" s="156">
        <v>95</v>
      </c>
      <c r="I38" s="156">
        <v>124</v>
      </c>
      <c r="J38" s="156">
        <v>114</v>
      </c>
      <c r="K38" s="161">
        <f t="shared" si="11"/>
        <v>333</v>
      </c>
    </row>
    <row r="39" spans="1:11" ht="17.25" customHeight="1" x14ac:dyDescent="0.2">
      <c r="A39" s="155" t="s">
        <v>387</v>
      </c>
      <c r="B39" s="156">
        <v>116</v>
      </c>
      <c r="C39" s="156">
        <v>139</v>
      </c>
      <c r="D39" s="156">
        <v>95</v>
      </c>
      <c r="E39" s="161">
        <f t="shared" si="10"/>
        <v>350</v>
      </c>
      <c r="F39" s="157"/>
      <c r="G39" s="155" t="s">
        <v>394</v>
      </c>
      <c r="H39" s="156">
        <v>142</v>
      </c>
      <c r="I39" s="156">
        <v>128</v>
      </c>
      <c r="J39" s="156">
        <v>154</v>
      </c>
      <c r="K39" s="161">
        <f t="shared" si="11"/>
        <v>424</v>
      </c>
    </row>
    <row r="40" spans="1:11" ht="17.25" customHeight="1" x14ac:dyDescent="0.2">
      <c r="A40" s="155" t="s">
        <v>388</v>
      </c>
      <c r="B40" s="156">
        <v>124</v>
      </c>
      <c r="C40" s="156">
        <v>116</v>
      </c>
      <c r="D40" s="156">
        <v>124</v>
      </c>
      <c r="E40" s="161">
        <f t="shared" si="10"/>
        <v>364</v>
      </c>
      <c r="F40" s="157"/>
      <c r="G40" s="155" t="s">
        <v>562</v>
      </c>
      <c r="H40" s="156">
        <v>112</v>
      </c>
      <c r="I40" s="156">
        <v>116</v>
      </c>
      <c r="J40" s="156">
        <v>139</v>
      </c>
      <c r="K40" s="161">
        <f t="shared" si="11"/>
        <v>367</v>
      </c>
    </row>
    <row r="41" spans="1:11" ht="17.25" customHeight="1" x14ac:dyDescent="0.2">
      <c r="A41" s="155" t="s">
        <v>389</v>
      </c>
      <c r="B41" s="156">
        <v>89</v>
      </c>
      <c r="C41" s="156">
        <v>165</v>
      </c>
      <c r="D41" s="156">
        <v>122</v>
      </c>
      <c r="E41" s="161">
        <f t="shared" si="10"/>
        <v>376</v>
      </c>
      <c r="F41" s="157"/>
      <c r="G41" s="155" t="s">
        <v>390</v>
      </c>
      <c r="H41" s="156">
        <v>85</v>
      </c>
      <c r="I41" s="156">
        <v>116</v>
      </c>
      <c r="J41" s="156">
        <v>124</v>
      </c>
      <c r="K41" s="161">
        <f t="shared" si="11"/>
        <v>325</v>
      </c>
    </row>
    <row r="42" spans="1:11" ht="17.25" customHeight="1" x14ac:dyDescent="0.2">
      <c r="A42" s="159" t="s">
        <v>412</v>
      </c>
      <c r="B42" s="206">
        <f>SUM(B37:B41)</f>
        <v>569</v>
      </c>
      <c r="C42" s="206">
        <f>SUM(C37:C41)</f>
        <v>682</v>
      </c>
      <c r="D42" s="161">
        <f>SUM(D37:D41)</f>
        <v>582</v>
      </c>
      <c r="E42" s="161">
        <f t="shared" si="10"/>
        <v>1833</v>
      </c>
      <c r="F42" s="162"/>
      <c r="G42" s="159" t="s">
        <v>412</v>
      </c>
      <c r="H42" s="161">
        <f>SUM(H37:H41)</f>
        <v>565</v>
      </c>
      <c r="I42" s="161">
        <f>SUM(I37:I41)</f>
        <v>627</v>
      </c>
      <c r="J42" s="206">
        <f>SUM(J37:J41)</f>
        <v>650</v>
      </c>
      <c r="K42" s="206">
        <f t="shared" si="11"/>
        <v>1842</v>
      </c>
    </row>
    <row r="43" spans="1:11" s="308" customFormat="1" ht="17.25" customHeight="1" x14ac:dyDescent="0.4">
      <c r="A43" s="205" t="s">
        <v>203</v>
      </c>
      <c r="B43" s="203"/>
      <c r="C43" s="203"/>
      <c r="D43" s="203"/>
      <c r="E43" s="201"/>
      <c r="F43" s="202"/>
      <c r="G43" s="205" t="s">
        <v>205</v>
      </c>
      <c r="H43" s="203"/>
      <c r="I43" s="203"/>
      <c r="J43" s="203"/>
      <c r="K43" s="201"/>
    </row>
    <row r="44" spans="1:11" ht="17.25" customHeight="1" x14ac:dyDescent="0.2">
      <c r="A44" s="155" t="s">
        <v>420</v>
      </c>
      <c r="B44" s="156">
        <v>124</v>
      </c>
      <c r="C44" s="156">
        <v>122</v>
      </c>
      <c r="D44" s="156">
        <v>153</v>
      </c>
      <c r="E44" s="161">
        <f t="shared" ref="E44:E49" si="12">SUM(B44:D44)</f>
        <v>399</v>
      </c>
      <c r="F44" s="157"/>
      <c r="G44" s="155" t="s">
        <v>423</v>
      </c>
      <c r="H44" s="156">
        <v>85</v>
      </c>
      <c r="I44" s="156">
        <v>109</v>
      </c>
      <c r="J44" s="156">
        <v>126</v>
      </c>
      <c r="K44" s="161">
        <f>SUM(H44:J44)</f>
        <v>320</v>
      </c>
    </row>
    <row r="45" spans="1:11" ht="17.25" customHeight="1" x14ac:dyDescent="0.2">
      <c r="A45" s="155" t="s">
        <v>419</v>
      </c>
      <c r="B45" s="156">
        <v>119</v>
      </c>
      <c r="C45" s="156">
        <v>121</v>
      </c>
      <c r="D45" s="156">
        <v>122</v>
      </c>
      <c r="E45" s="161">
        <f t="shared" si="12"/>
        <v>362</v>
      </c>
      <c r="F45" s="157"/>
      <c r="G45" s="155" t="s">
        <v>459</v>
      </c>
      <c r="H45" s="156">
        <v>98</v>
      </c>
      <c r="I45" s="156">
        <v>107</v>
      </c>
      <c r="J45" s="156">
        <v>118</v>
      </c>
      <c r="K45" s="161">
        <f>SUM(H45:J45)</f>
        <v>323</v>
      </c>
    </row>
    <row r="46" spans="1:11" ht="17.25" customHeight="1" x14ac:dyDescent="0.2">
      <c r="A46" s="155" t="s">
        <v>718</v>
      </c>
      <c r="B46" s="156">
        <v>99</v>
      </c>
      <c r="C46" s="156">
        <v>117</v>
      </c>
      <c r="D46" s="156">
        <v>98</v>
      </c>
      <c r="E46" s="161">
        <f t="shared" si="12"/>
        <v>314</v>
      </c>
      <c r="F46" s="157"/>
      <c r="G46" s="155" t="s">
        <v>427</v>
      </c>
      <c r="H46" s="156">
        <v>104</v>
      </c>
      <c r="I46" s="156">
        <v>116</v>
      </c>
      <c r="J46" s="156">
        <v>155</v>
      </c>
      <c r="K46" s="161">
        <f>SUM(H46:J46)</f>
        <v>375</v>
      </c>
    </row>
    <row r="47" spans="1:11" ht="17.25" customHeight="1" x14ac:dyDescent="0.2">
      <c r="A47" s="155" t="s">
        <v>422</v>
      </c>
      <c r="B47" s="156">
        <v>99</v>
      </c>
      <c r="C47" s="156">
        <v>108</v>
      </c>
      <c r="D47" s="156">
        <v>130</v>
      </c>
      <c r="E47" s="161">
        <f t="shared" si="12"/>
        <v>337</v>
      </c>
      <c r="F47" s="157"/>
      <c r="G47" s="155" t="s">
        <v>426</v>
      </c>
      <c r="H47" s="156">
        <v>145</v>
      </c>
      <c r="I47" s="156">
        <v>115</v>
      </c>
      <c r="J47" s="156">
        <v>111</v>
      </c>
      <c r="K47" s="161">
        <f>SUM(H47:J47)</f>
        <v>371</v>
      </c>
    </row>
    <row r="48" spans="1:11" ht="17.25" customHeight="1" x14ac:dyDescent="0.2">
      <c r="A48" s="155" t="s">
        <v>421</v>
      </c>
      <c r="B48" s="156">
        <v>126</v>
      </c>
      <c r="C48" s="156">
        <v>108</v>
      </c>
      <c r="D48" s="156">
        <v>128</v>
      </c>
      <c r="E48" s="161">
        <f t="shared" si="12"/>
        <v>362</v>
      </c>
      <c r="F48" s="157"/>
      <c r="G48" s="155" t="s">
        <v>451</v>
      </c>
      <c r="H48" s="156">
        <v>118</v>
      </c>
      <c r="I48" s="156">
        <v>95</v>
      </c>
      <c r="J48" s="156">
        <v>110</v>
      </c>
      <c r="K48" s="161">
        <f>SUM(H48:J48)</f>
        <v>323</v>
      </c>
    </row>
    <row r="49" spans="1:11" ht="17.25" customHeight="1" x14ac:dyDescent="0.2">
      <c r="A49" s="159" t="s">
        <v>400</v>
      </c>
      <c r="B49" s="206">
        <f>SUM(B44:B48)</f>
        <v>567</v>
      </c>
      <c r="C49" s="206">
        <f>SUM(C44:C48)</f>
        <v>576</v>
      </c>
      <c r="D49" s="206">
        <f>SUM(D44:D48)</f>
        <v>631</v>
      </c>
      <c r="E49" s="206">
        <f t="shared" si="12"/>
        <v>1774</v>
      </c>
      <c r="F49" s="162"/>
      <c r="G49" s="159" t="s">
        <v>401</v>
      </c>
      <c r="H49" s="161">
        <f>SUM(H44:H48)</f>
        <v>550</v>
      </c>
      <c r="I49" s="161">
        <f>SUM(I44:I48)</f>
        <v>542</v>
      </c>
      <c r="J49" s="161">
        <f>SUM(J44:J48)</f>
        <v>620</v>
      </c>
      <c r="K49" s="161">
        <f>SUM(K44:K48)</f>
        <v>1712</v>
      </c>
    </row>
    <row r="50" spans="1:11" ht="19.5" x14ac:dyDescent="0.35">
      <c r="A50" s="437" t="s">
        <v>33</v>
      </c>
      <c r="B50" s="438"/>
      <c r="C50" s="438"/>
      <c r="D50" s="438"/>
      <c r="E50" s="439"/>
      <c r="F50" s="154"/>
      <c r="G50" s="440" t="s">
        <v>34</v>
      </c>
      <c r="H50" s="441"/>
      <c r="I50" s="441"/>
      <c r="J50" s="441"/>
      <c r="K50" s="442"/>
    </row>
    <row r="51" spans="1:11" ht="19.5" x14ac:dyDescent="0.35">
      <c r="A51" s="443">
        <v>41341</v>
      </c>
      <c r="B51" s="444"/>
      <c r="C51" s="444"/>
      <c r="D51" s="444"/>
      <c r="E51" s="445"/>
      <c r="F51" s="154"/>
      <c r="G51" s="443">
        <f>A51+7</f>
        <v>41348</v>
      </c>
      <c r="H51" s="444"/>
      <c r="I51" s="444"/>
      <c r="J51" s="444"/>
      <c r="K51" s="445"/>
    </row>
    <row r="52" spans="1:11" ht="19.5" x14ac:dyDescent="0.3">
      <c r="A52" s="431" t="s">
        <v>714</v>
      </c>
      <c r="B52" s="432"/>
      <c r="C52" s="432"/>
      <c r="D52" s="432"/>
      <c r="E52" s="433"/>
      <c r="G52" s="431" t="s">
        <v>269</v>
      </c>
      <c r="H52" s="432"/>
      <c r="I52" s="432"/>
      <c r="J52" s="432"/>
      <c r="K52" s="433"/>
    </row>
    <row r="53" spans="1:11" ht="19.5" x14ac:dyDescent="0.3">
      <c r="A53" s="431" t="s">
        <v>263</v>
      </c>
      <c r="B53" s="432"/>
      <c r="C53" s="432"/>
      <c r="D53" s="432"/>
      <c r="E53" s="433"/>
      <c r="G53" s="431" t="s">
        <v>719</v>
      </c>
      <c r="H53" s="432"/>
      <c r="I53" s="432"/>
      <c r="J53" s="432"/>
      <c r="K53" s="433"/>
    </row>
    <row r="54" spans="1:11" ht="19.5" x14ac:dyDescent="0.3">
      <c r="A54" s="431" t="s">
        <v>715</v>
      </c>
      <c r="B54" s="432"/>
      <c r="C54" s="432"/>
      <c r="D54" s="432"/>
      <c r="E54" s="433"/>
      <c r="G54" s="431" t="s">
        <v>271</v>
      </c>
      <c r="H54" s="432"/>
      <c r="I54" s="432"/>
      <c r="J54" s="432"/>
      <c r="K54" s="433"/>
    </row>
    <row r="55" spans="1:11" ht="19.5" x14ac:dyDescent="0.3">
      <c r="A55" s="431" t="s">
        <v>716</v>
      </c>
      <c r="B55" s="432"/>
      <c r="C55" s="432"/>
      <c r="D55" s="432"/>
      <c r="E55" s="433"/>
      <c r="G55" s="431" t="s">
        <v>272</v>
      </c>
      <c r="H55" s="432"/>
      <c r="I55" s="432"/>
      <c r="J55" s="432"/>
      <c r="K55" s="433"/>
    </row>
    <row r="56" spans="1:11" ht="19.5" x14ac:dyDescent="0.3">
      <c r="A56" s="431" t="s">
        <v>266</v>
      </c>
      <c r="B56" s="432"/>
      <c r="C56" s="432"/>
      <c r="D56" s="432"/>
      <c r="E56" s="433"/>
      <c r="G56" s="431" t="s">
        <v>720</v>
      </c>
      <c r="H56" s="432"/>
      <c r="I56" s="432"/>
      <c r="J56" s="432"/>
      <c r="K56" s="433"/>
    </row>
    <row r="57" spans="1:11" ht="19.5" x14ac:dyDescent="0.3">
      <c r="A57" s="431" t="s">
        <v>717</v>
      </c>
      <c r="B57" s="432"/>
      <c r="C57" s="432"/>
      <c r="D57" s="432"/>
      <c r="E57" s="433"/>
      <c r="G57" s="431" t="s">
        <v>274</v>
      </c>
      <c r="H57" s="432"/>
      <c r="I57" s="432"/>
      <c r="J57" s="432"/>
      <c r="K57" s="433"/>
    </row>
    <row r="58" spans="1:11" ht="19.5" x14ac:dyDescent="0.3">
      <c r="A58" s="434" t="s">
        <v>268</v>
      </c>
      <c r="B58" s="435"/>
      <c r="C58" s="435"/>
      <c r="D58" s="435"/>
      <c r="E58" s="436"/>
      <c r="G58" s="434" t="s">
        <v>275</v>
      </c>
      <c r="H58" s="435"/>
      <c r="I58" s="435"/>
      <c r="J58" s="435"/>
      <c r="K58" s="436"/>
    </row>
    <row r="59" spans="1:11" ht="7.5" customHeight="1" x14ac:dyDescent="0.3"/>
    <row r="60" spans="1:11" ht="19.5" x14ac:dyDescent="0.3">
      <c r="A60" s="417" t="s">
        <v>706</v>
      </c>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verticalCentered="1"/>
  <pageMargins left="0.7" right="0.7" top="0.75" bottom="0.75" header="0.3" footer="0.3"/>
  <pageSetup scale="65" orientation="portrait" r:id="rId1"/>
  <headerFooter>
    <oddHeader>&amp;C&amp;"Calibri,Bold"&amp;16Men's Friday Pro League&amp;"Arial,Regular"&amp;10
&amp;"Calibri,Regular"&amp;12March 1, 2013</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K79"/>
  <sheetViews>
    <sheetView showGridLines="0" topLeftCell="A33" workbookViewId="0">
      <selection activeCell="AT47" sqref="AT47"/>
    </sheetView>
  </sheetViews>
  <sheetFormatPr defaultRowHeight="14.25" x14ac:dyDescent="0.25"/>
  <cols>
    <col min="1" max="1" width="6.140625" style="17" bestFit="1" customWidth="1"/>
    <col min="2" max="2" width="21.140625" style="12" bestFit="1" customWidth="1"/>
    <col min="3" max="3" width="5.28515625" style="17" bestFit="1" customWidth="1"/>
    <col min="4" max="30" width="2.5703125" style="17" customWidth="1"/>
    <col min="31" max="42" width="2.5703125" style="17" hidden="1" customWidth="1"/>
    <col min="43" max="44" width="4.5703125" style="17" bestFit="1" customWidth="1"/>
    <col min="45" max="45" width="20.5703125" style="12" bestFit="1" customWidth="1"/>
    <col min="46" max="47" width="5.5703125" style="17" customWidth="1"/>
    <col min="48" max="72" width="5.5703125" style="12" customWidth="1"/>
    <col min="73" max="84" width="5.5703125" style="12" hidden="1" customWidth="1"/>
    <col min="85" max="85" width="6.5703125" style="12" bestFit="1" customWidth="1"/>
    <col min="86" max="86" width="6.140625" style="12" bestFit="1" customWidth="1"/>
    <col min="87" max="87" width="6" style="17" bestFit="1" customWidth="1"/>
    <col min="88" max="88" width="5.5703125" style="12" bestFit="1" customWidth="1"/>
    <col min="89" max="16384" width="9.140625" style="12"/>
  </cols>
  <sheetData>
    <row r="1" spans="1:89" x14ac:dyDescent="0.25">
      <c r="A1" s="9" t="s">
        <v>129</v>
      </c>
      <c r="B1" s="48" t="s">
        <v>130</v>
      </c>
      <c r="C1" s="9" t="s">
        <v>131</v>
      </c>
      <c r="D1" s="447" t="s">
        <v>127</v>
      </c>
      <c r="E1" s="447"/>
      <c r="F1" s="447"/>
      <c r="G1" s="447"/>
      <c r="H1" s="447"/>
      <c r="I1" s="447"/>
      <c r="J1" s="447"/>
      <c r="K1" s="447"/>
      <c r="L1" s="447"/>
      <c r="M1" s="447"/>
      <c r="N1" s="447"/>
      <c r="O1" s="447"/>
      <c r="P1" s="447"/>
      <c r="Q1" s="448" t="s">
        <v>128</v>
      </c>
      <c r="R1" s="449"/>
      <c r="S1" s="449"/>
      <c r="T1" s="449"/>
      <c r="U1" s="449"/>
      <c r="V1" s="449"/>
      <c r="W1" s="449"/>
      <c r="X1" s="449"/>
      <c r="Y1" s="449"/>
      <c r="Z1" s="449"/>
      <c r="AA1" s="449"/>
      <c r="AB1" s="449"/>
      <c r="AC1" s="449"/>
      <c r="AD1" s="450"/>
      <c r="AE1" s="446"/>
      <c r="AF1" s="446"/>
      <c r="AG1" s="446"/>
      <c r="AH1" s="446"/>
      <c r="AI1" s="446"/>
      <c r="AJ1" s="446"/>
      <c r="AK1" s="446"/>
      <c r="AL1" s="446"/>
      <c r="AM1" s="446"/>
      <c r="AN1" s="446"/>
      <c r="AO1" s="446"/>
      <c r="AP1" s="451"/>
      <c r="AQ1" s="9" t="s">
        <v>46</v>
      </c>
      <c r="AR1" s="9" t="s">
        <v>44</v>
      </c>
      <c r="AS1" s="12" t="s">
        <v>130</v>
      </c>
      <c r="AT1" s="447" t="s">
        <v>127</v>
      </c>
      <c r="AU1" s="447"/>
      <c r="AV1" s="447"/>
      <c r="AW1" s="447"/>
      <c r="AX1" s="447"/>
      <c r="AY1" s="447"/>
      <c r="AZ1" s="447"/>
      <c r="BA1" s="447"/>
      <c r="BB1" s="447"/>
      <c r="BC1" s="447"/>
      <c r="BD1" s="447"/>
      <c r="BE1" s="447"/>
      <c r="BF1" s="447"/>
      <c r="BG1" s="448" t="s">
        <v>128</v>
      </c>
      <c r="BH1" s="449"/>
      <c r="BI1" s="449"/>
      <c r="BJ1" s="449"/>
      <c r="BK1" s="449"/>
      <c r="BL1" s="449"/>
      <c r="BM1" s="449"/>
      <c r="BN1" s="449"/>
      <c r="BO1" s="449"/>
      <c r="BP1" s="449"/>
      <c r="BQ1" s="449"/>
      <c r="BR1" s="449"/>
      <c r="BS1" s="449"/>
      <c r="BT1" s="446" t="s">
        <v>134</v>
      </c>
      <c r="BU1" s="446"/>
      <c r="BV1" s="446"/>
      <c r="BW1" s="446"/>
      <c r="BX1" s="446"/>
      <c r="BY1" s="446"/>
      <c r="BZ1" s="446"/>
      <c r="CA1" s="446"/>
      <c r="CB1" s="446"/>
      <c r="CC1" s="446"/>
      <c r="CD1" s="446"/>
      <c r="CE1" s="446"/>
      <c r="CF1" s="446"/>
      <c r="CG1" s="9" t="s">
        <v>116</v>
      </c>
      <c r="CH1" s="9" t="s">
        <v>132</v>
      </c>
      <c r="CI1" s="9" t="s">
        <v>133</v>
      </c>
      <c r="CJ1" s="9" t="s">
        <v>117</v>
      </c>
    </row>
    <row r="2" spans="1:89" x14ac:dyDescent="0.25">
      <c r="A2" s="9">
        <f t="shared" ref="A2:A15" si="0">SUM(D2:AP2)</f>
        <v>149</v>
      </c>
      <c r="B2" s="47" t="s">
        <v>176</v>
      </c>
      <c r="C2" s="10">
        <v>27</v>
      </c>
      <c r="D2" s="46">
        <v>6</v>
      </c>
      <c r="E2" s="46">
        <v>8</v>
      </c>
      <c r="F2" s="46">
        <v>6</v>
      </c>
      <c r="G2" s="46">
        <v>8</v>
      </c>
      <c r="H2" s="46">
        <v>8</v>
      </c>
      <c r="I2" s="46">
        <v>0</v>
      </c>
      <c r="J2" s="46">
        <v>6</v>
      </c>
      <c r="K2" s="46">
        <v>2</v>
      </c>
      <c r="L2" s="46">
        <v>8</v>
      </c>
      <c r="M2" s="46">
        <v>2</v>
      </c>
      <c r="N2" s="46">
        <v>6</v>
      </c>
      <c r="O2" s="46">
        <v>8</v>
      </c>
      <c r="P2" s="46">
        <v>8</v>
      </c>
      <c r="Q2" s="306">
        <v>2</v>
      </c>
      <c r="R2" s="306">
        <v>2</v>
      </c>
      <c r="S2" s="306">
        <v>8</v>
      </c>
      <c r="T2" s="306">
        <v>2</v>
      </c>
      <c r="U2" s="306">
        <v>6</v>
      </c>
      <c r="V2" s="306">
        <v>6</v>
      </c>
      <c r="W2" s="306">
        <v>8</v>
      </c>
      <c r="X2" s="306">
        <v>4</v>
      </c>
      <c r="Y2" s="306">
        <v>2</v>
      </c>
      <c r="Z2" s="306">
        <v>6</v>
      </c>
      <c r="AA2" s="306">
        <v>8</v>
      </c>
      <c r="AB2" s="306">
        <v>7</v>
      </c>
      <c r="AC2" s="306">
        <v>8</v>
      </c>
      <c r="AD2" s="53">
        <v>4</v>
      </c>
      <c r="AE2" s="53"/>
      <c r="AF2" s="53"/>
      <c r="AG2" s="53"/>
      <c r="AH2" s="53"/>
      <c r="AI2" s="53"/>
      <c r="AJ2" s="53"/>
      <c r="AK2" s="53"/>
      <c r="AL2" s="53"/>
      <c r="AM2" s="53"/>
      <c r="AN2" s="53"/>
      <c r="AO2" s="53"/>
      <c r="AP2" s="53"/>
      <c r="AQ2" s="9">
        <f t="shared" ref="AQ2:AQ15" si="1">SUM(D2:AP2)</f>
        <v>149</v>
      </c>
      <c r="AR2" s="9">
        <f t="shared" ref="AR2:AR15" si="2">C2*8-(AQ2)</f>
        <v>67</v>
      </c>
      <c r="AS2" s="47" t="str">
        <f t="shared" ref="AS2:AS15" si="3">B2</f>
        <v>Lucky 1</v>
      </c>
      <c r="AT2" s="49">
        <v>1847</v>
      </c>
      <c r="AU2" s="49">
        <v>2021</v>
      </c>
      <c r="AV2" s="49">
        <v>1884</v>
      </c>
      <c r="AW2" s="49">
        <v>1912</v>
      </c>
      <c r="AX2" s="49">
        <v>1865</v>
      </c>
      <c r="AY2" s="49">
        <v>1886</v>
      </c>
      <c r="AZ2" s="49">
        <v>1846</v>
      </c>
      <c r="BA2" s="49">
        <v>1932</v>
      </c>
      <c r="BB2" s="49">
        <v>1988</v>
      </c>
      <c r="BC2" s="49">
        <v>1734</v>
      </c>
      <c r="BD2" s="49">
        <v>1927</v>
      </c>
      <c r="BE2" s="49">
        <v>1909</v>
      </c>
      <c r="BF2" s="49">
        <v>1972</v>
      </c>
      <c r="BG2" s="307">
        <v>1847</v>
      </c>
      <c r="BH2" s="307">
        <v>1791</v>
      </c>
      <c r="BI2" s="307">
        <v>1952</v>
      </c>
      <c r="BJ2" s="307">
        <v>1786</v>
      </c>
      <c r="BK2" s="307">
        <v>1889</v>
      </c>
      <c r="BL2" s="307">
        <v>1997</v>
      </c>
      <c r="BM2" s="307">
        <v>1871</v>
      </c>
      <c r="BN2" s="307">
        <v>1920</v>
      </c>
      <c r="BO2" s="307">
        <v>1730</v>
      </c>
      <c r="BP2" s="307">
        <v>1931</v>
      </c>
      <c r="BQ2" s="307">
        <v>1864</v>
      </c>
      <c r="BR2" s="307">
        <v>1808</v>
      </c>
      <c r="BS2" s="307">
        <v>1925</v>
      </c>
      <c r="BT2" s="54">
        <v>1825</v>
      </c>
      <c r="BU2" s="54"/>
      <c r="BV2" s="54"/>
      <c r="BW2" s="54"/>
      <c r="BX2" s="54"/>
      <c r="BY2" s="54"/>
      <c r="BZ2" s="54"/>
      <c r="CA2" s="54"/>
      <c r="CB2" s="54"/>
      <c r="CC2" s="54"/>
      <c r="CD2" s="54"/>
      <c r="CE2" s="54"/>
      <c r="CF2" s="54"/>
      <c r="CG2" s="50">
        <f t="shared" ref="CG2:CG15" si="4">SUM(AT2:CF2)</f>
        <v>50859</v>
      </c>
      <c r="CH2" s="9">
        <v>706</v>
      </c>
      <c r="CI2" s="9">
        <v>1997</v>
      </c>
      <c r="CJ2" s="11">
        <f>CG2/81</f>
        <v>627.88888888888891</v>
      </c>
      <c r="CK2" s="47" t="s">
        <v>176</v>
      </c>
    </row>
    <row r="3" spans="1:89" x14ac:dyDescent="0.25">
      <c r="A3" s="9">
        <f t="shared" si="0"/>
        <v>142</v>
      </c>
      <c r="B3" s="47" t="s">
        <v>177</v>
      </c>
      <c r="C3" s="10">
        <v>27</v>
      </c>
      <c r="D3" s="46">
        <v>8</v>
      </c>
      <c r="E3" s="46">
        <v>6</v>
      </c>
      <c r="F3" s="46">
        <v>2</v>
      </c>
      <c r="G3" s="46">
        <v>2</v>
      </c>
      <c r="H3" s="46">
        <v>8</v>
      </c>
      <c r="I3" s="46">
        <v>2</v>
      </c>
      <c r="J3" s="46">
        <v>8</v>
      </c>
      <c r="K3" s="46">
        <v>6</v>
      </c>
      <c r="L3" s="46">
        <v>8</v>
      </c>
      <c r="M3" s="46">
        <v>6</v>
      </c>
      <c r="N3" s="46">
        <v>8</v>
      </c>
      <c r="O3" s="46">
        <v>6</v>
      </c>
      <c r="P3" s="46">
        <v>6</v>
      </c>
      <c r="Q3" s="306">
        <v>2</v>
      </c>
      <c r="R3" s="306">
        <v>6</v>
      </c>
      <c r="S3" s="306">
        <v>6</v>
      </c>
      <c r="T3" s="306">
        <v>6</v>
      </c>
      <c r="U3" s="306">
        <v>4</v>
      </c>
      <c r="V3" s="306">
        <v>4</v>
      </c>
      <c r="W3" s="306">
        <v>6</v>
      </c>
      <c r="X3" s="306">
        <v>2</v>
      </c>
      <c r="Y3" s="306">
        <v>4</v>
      </c>
      <c r="Z3" s="306">
        <v>2</v>
      </c>
      <c r="AA3" s="306">
        <v>4</v>
      </c>
      <c r="AB3" s="306">
        <v>6</v>
      </c>
      <c r="AC3" s="306">
        <v>6</v>
      </c>
      <c r="AD3" s="53">
        <v>8</v>
      </c>
      <c r="AE3" s="53"/>
      <c r="AF3" s="53"/>
      <c r="AG3" s="53"/>
      <c r="AH3" s="53"/>
      <c r="AI3" s="53"/>
      <c r="AJ3" s="53"/>
      <c r="AK3" s="53"/>
      <c r="AL3" s="53"/>
      <c r="AM3" s="53"/>
      <c r="AN3" s="53"/>
      <c r="AO3" s="53"/>
      <c r="AP3" s="53"/>
      <c r="AQ3" s="9">
        <f t="shared" si="1"/>
        <v>142</v>
      </c>
      <c r="AR3" s="9">
        <f t="shared" si="2"/>
        <v>74</v>
      </c>
      <c r="AS3" s="47" t="str">
        <f t="shared" si="3"/>
        <v>Central 2</v>
      </c>
      <c r="AT3" s="49">
        <v>1857</v>
      </c>
      <c r="AU3" s="49">
        <v>1720</v>
      </c>
      <c r="AV3" s="49">
        <v>1674</v>
      </c>
      <c r="AW3" s="49">
        <v>1806</v>
      </c>
      <c r="AX3" s="49">
        <v>1864</v>
      </c>
      <c r="AY3" s="49">
        <v>1759</v>
      </c>
      <c r="AZ3" s="49">
        <v>1885</v>
      </c>
      <c r="BA3" s="49">
        <v>1848</v>
      </c>
      <c r="BB3" s="49">
        <v>1822</v>
      </c>
      <c r="BC3" s="49">
        <v>1765</v>
      </c>
      <c r="BD3" s="49">
        <v>1821</v>
      </c>
      <c r="BE3" s="49">
        <v>1837</v>
      </c>
      <c r="BF3" s="49">
        <v>1748</v>
      </c>
      <c r="BG3" s="307">
        <v>1736</v>
      </c>
      <c r="BH3" s="307">
        <v>1802</v>
      </c>
      <c r="BI3" s="307">
        <v>1906</v>
      </c>
      <c r="BJ3" s="307">
        <v>1832</v>
      </c>
      <c r="BK3" s="307">
        <v>1778</v>
      </c>
      <c r="BL3" s="307">
        <v>1863</v>
      </c>
      <c r="BM3" s="307">
        <v>1837</v>
      </c>
      <c r="BN3" s="307">
        <v>1764</v>
      </c>
      <c r="BO3" s="307">
        <v>1853</v>
      </c>
      <c r="BP3" s="307">
        <v>1841</v>
      </c>
      <c r="BQ3" s="307">
        <v>1833</v>
      </c>
      <c r="BR3" s="307">
        <v>1848</v>
      </c>
      <c r="BS3" s="307">
        <v>1802</v>
      </c>
      <c r="BT3" s="54">
        <v>1774</v>
      </c>
      <c r="BU3" s="54"/>
      <c r="BV3" s="54"/>
      <c r="BW3" s="54"/>
      <c r="BX3" s="54"/>
      <c r="BY3" s="54"/>
      <c r="BZ3" s="54"/>
      <c r="CA3" s="54"/>
      <c r="CB3" s="54"/>
      <c r="CC3" s="54"/>
      <c r="CD3" s="54"/>
      <c r="CE3" s="54"/>
      <c r="CF3" s="54"/>
      <c r="CG3" s="50">
        <f t="shared" si="4"/>
        <v>48875</v>
      </c>
      <c r="CH3" s="9">
        <v>672</v>
      </c>
      <c r="CI3" s="9">
        <v>1885</v>
      </c>
      <c r="CJ3" s="11">
        <f t="shared" ref="CJ3:CJ15" si="5">CG3/81</f>
        <v>603.39506172839504</v>
      </c>
      <c r="CK3" s="47" t="s">
        <v>177</v>
      </c>
    </row>
    <row r="4" spans="1:89" x14ac:dyDescent="0.25">
      <c r="A4" s="9">
        <f t="shared" si="0"/>
        <v>135</v>
      </c>
      <c r="B4" s="47" t="s">
        <v>173</v>
      </c>
      <c r="C4" s="10">
        <v>27</v>
      </c>
      <c r="D4" s="46">
        <v>6</v>
      </c>
      <c r="E4" s="46">
        <v>8</v>
      </c>
      <c r="F4" s="46">
        <v>4</v>
      </c>
      <c r="G4" s="46">
        <v>3</v>
      </c>
      <c r="H4" s="46">
        <v>2</v>
      </c>
      <c r="I4" s="46">
        <v>6</v>
      </c>
      <c r="J4" s="46">
        <v>6</v>
      </c>
      <c r="K4" s="46">
        <v>6</v>
      </c>
      <c r="L4" s="46">
        <v>8</v>
      </c>
      <c r="M4" s="46">
        <v>2</v>
      </c>
      <c r="N4" s="46">
        <v>0</v>
      </c>
      <c r="O4" s="46">
        <v>6</v>
      </c>
      <c r="P4" s="46">
        <v>6</v>
      </c>
      <c r="Q4" s="306">
        <v>8</v>
      </c>
      <c r="R4" s="306">
        <v>6</v>
      </c>
      <c r="S4" s="306">
        <v>0</v>
      </c>
      <c r="T4" s="306">
        <v>8</v>
      </c>
      <c r="U4" s="306">
        <v>6</v>
      </c>
      <c r="V4" s="306">
        <v>4</v>
      </c>
      <c r="W4" s="306">
        <v>2</v>
      </c>
      <c r="X4" s="306">
        <v>4</v>
      </c>
      <c r="Y4" s="306">
        <v>6</v>
      </c>
      <c r="Z4" s="306">
        <v>6</v>
      </c>
      <c r="AA4" s="306">
        <v>4</v>
      </c>
      <c r="AB4" s="306">
        <v>8</v>
      </c>
      <c r="AC4" s="306">
        <v>6</v>
      </c>
      <c r="AD4" s="53">
        <v>4</v>
      </c>
      <c r="AE4" s="53"/>
      <c r="AF4" s="53"/>
      <c r="AG4" s="53"/>
      <c r="AH4" s="53"/>
      <c r="AI4" s="53"/>
      <c r="AJ4" s="53"/>
      <c r="AK4" s="53"/>
      <c r="AL4" s="53"/>
      <c r="AM4" s="53"/>
      <c r="AN4" s="53"/>
      <c r="AO4" s="53"/>
      <c r="AP4" s="53"/>
      <c r="AQ4" s="9">
        <f t="shared" si="1"/>
        <v>135</v>
      </c>
      <c r="AR4" s="9">
        <f t="shared" si="2"/>
        <v>81</v>
      </c>
      <c r="AS4" s="47" t="str">
        <f t="shared" si="3"/>
        <v>Woburn 1</v>
      </c>
      <c r="AT4" s="49">
        <v>1932</v>
      </c>
      <c r="AU4" s="49">
        <v>1844</v>
      </c>
      <c r="AV4" s="49">
        <v>1832</v>
      </c>
      <c r="AW4" s="49">
        <v>1871</v>
      </c>
      <c r="AX4" s="49">
        <v>1776</v>
      </c>
      <c r="AY4" s="49">
        <v>1787</v>
      </c>
      <c r="AZ4" s="49">
        <v>1913</v>
      </c>
      <c r="BA4" s="49">
        <v>1948</v>
      </c>
      <c r="BB4" s="49">
        <v>1840</v>
      </c>
      <c r="BC4" s="49">
        <v>1743</v>
      </c>
      <c r="BD4" s="49">
        <v>1756</v>
      </c>
      <c r="BE4" s="49">
        <v>1781</v>
      </c>
      <c r="BF4" s="49">
        <v>1707</v>
      </c>
      <c r="BG4" s="307">
        <v>1918</v>
      </c>
      <c r="BH4" s="307">
        <v>1845</v>
      </c>
      <c r="BI4" s="307">
        <v>1746</v>
      </c>
      <c r="BJ4" s="307">
        <v>1776</v>
      </c>
      <c r="BK4" s="307">
        <v>1768</v>
      </c>
      <c r="BL4" s="307">
        <v>1849</v>
      </c>
      <c r="BM4" s="307">
        <v>1858</v>
      </c>
      <c r="BN4" s="307">
        <v>1905</v>
      </c>
      <c r="BO4" s="307">
        <v>1813</v>
      </c>
      <c r="BP4" s="307">
        <v>1772</v>
      </c>
      <c r="BQ4" s="307">
        <v>1814</v>
      </c>
      <c r="BR4" s="307">
        <v>1818</v>
      </c>
      <c r="BS4" s="307">
        <v>1772</v>
      </c>
      <c r="BT4" s="54">
        <v>1833</v>
      </c>
      <c r="BU4" s="54"/>
      <c r="BV4" s="54"/>
      <c r="BW4" s="54"/>
      <c r="BX4" s="54"/>
      <c r="BY4" s="54"/>
      <c r="BZ4" s="54"/>
      <c r="CA4" s="54"/>
      <c r="CB4" s="54"/>
      <c r="CC4" s="54"/>
      <c r="CD4" s="54"/>
      <c r="CE4" s="54"/>
      <c r="CF4" s="54"/>
      <c r="CG4" s="50">
        <f t="shared" si="4"/>
        <v>49217</v>
      </c>
      <c r="CH4" s="9">
        <v>683</v>
      </c>
      <c r="CI4" s="9">
        <v>1932</v>
      </c>
      <c r="CJ4" s="11">
        <f t="shared" si="5"/>
        <v>607.61728395061732</v>
      </c>
      <c r="CK4" s="47" t="s">
        <v>173</v>
      </c>
    </row>
    <row r="5" spans="1:89" x14ac:dyDescent="0.25">
      <c r="A5" s="9">
        <f t="shared" si="0"/>
        <v>135</v>
      </c>
      <c r="B5" s="47" t="s">
        <v>193</v>
      </c>
      <c r="C5" s="10">
        <v>27</v>
      </c>
      <c r="D5" s="46">
        <v>8</v>
      </c>
      <c r="E5" s="46">
        <v>0</v>
      </c>
      <c r="F5" s="46">
        <v>6</v>
      </c>
      <c r="G5" s="46">
        <v>5</v>
      </c>
      <c r="H5" s="46">
        <v>1</v>
      </c>
      <c r="I5" s="46">
        <v>6</v>
      </c>
      <c r="J5" s="46">
        <v>6</v>
      </c>
      <c r="K5" s="46">
        <v>8</v>
      </c>
      <c r="L5" s="46">
        <v>6</v>
      </c>
      <c r="M5" s="46">
        <v>2</v>
      </c>
      <c r="N5" s="46">
        <v>8</v>
      </c>
      <c r="O5" s="46">
        <v>4</v>
      </c>
      <c r="P5" s="46">
        <v>6</v>
      </c>
      <c r="Q5" s="306">
        <v>6</v>
      </c>
      <c r="R5" s="306">
        <v>6</v>
      </c>
      <c r="S5" s="306">
        <v>2</v>
      </c>
      <c r="T5" s="306">
        <v>0</v>
      </c>
      <c r="U5" s="306">
        <v>6</v>
      </c>
      <c r="V5" s="306">
        <v>8</v>
      </c>
      <c r="W5" s="306">
        <v>3</v>
      </c>
      <c r="X5" s="306">
        <v>4</v>
      </c>
      <c r="Y5" s="306">
        <v>8</v>
      </c>
      <c r="Z5" s="306">
        <v>2</v>
      </c>
      <c r="AA5" s="306">
        <v>6</v>
      </c>
      <c r="AB5" s="306">
        <v>6</v>
      </c>
      <c r="AC5" s="306">
        <v>6</v>
      </c>
      <c r="AD5" s="53">
        <v>6</v>
      </c>
      <c r="AE5" s="53"/>
      <c r="AF5" s="53"/>
      <c r="AG5" s="53"/>
      <c r="AH5" s="53"/>
      <c r="AI5" s="53"/>
      <c r="AJ5" s="53"/>
      <c r="AK5" s="53"/>
      <c r="AL5" s="53"/>
      <c r="AM5" s="53"/>
      <c r="AN5" s="53"/>
      <c r="AO5" s="53"/>
      <c r="AP5" s="53"/>
      <c r="AQ5" s="9">
        <f t="shared" si="1"/>
        <v>135</v>
      </c>
      <c r="AR5" s="9">
        <f t="shared" si="2"/>
        <v>81</v>
      </c>
      <c r="AS5" s="47" t="str">
        <f t="shared" si="3"/>
        <v>20th Century</v>
      </c>
      <c r="AT5" s="49">
        <v>1879</v>
      </c>
      <c r="AU5" s="49">
        <v>1799</v>
      </c>
      <c r="AV5" s="49">
        <v>1797</v>
      </c>
      <c r="AW5" s="49">
        <v>1934</v>
      </c>
      <c r="AX5" s="49">
        <v>1727</v>
      </c>
      <c r="AY5" s="49">
        <v>1994</v>
      </c>
      <c r="AZ5" s="49">
        <v>1824</v>
      </c>
      <c r="BA5" s="49">
        <v>1918</v>
      </c>
      <c r="BB5" s="49">
        <v>1864</v>
      </c>
      <c r="BC5" s="49">
        <v>1803</v>
      </c>
      <c r="BD5" s="49">
        <v>1848</v>
      </c>
      <c r="BE5" s="49">
        <v>1791</v>
      </c>
      <c r="BF5" s="49">
        <v>1768</v>
      </c>
      <c r="BG5" s="307">
        <v>1834</v>
      </c>
      <c r="BH5" s="307">
        <v>1807</v>
      </c>
      <c r="BI5" s="307">
        <v>1828</v>
      </c>
      <c r="BJ5" s="307">
        <v>1702</v>
      </c>
      <c r="BK5" s="307">
        <v>1789</v>
      </c>
      <c r="BL5" s="307">
        <v>1700</v>
      </c>
      <c r="BM5" s="307">
        <v>1817</v>
      </c>
      <c r="BN5" s="307">
        <v>1817</v>
      </c>
      <c r="BO5" s="307">
        <v>1751</v>
      </c>
      <c r="BP5" s="307">
        <v>1707</v>
      </c>
      <c r="BQ5" s="307">
        <v>1842</v>
      </c>
      <c r="BR5" s="307">
        <v>1830</v>
      </c>
      <c r="BS5" s="307">
        <v>1717</v>
      </c>
      <c r="BT5" s="54">
        <v>1754</v>
      </c>
      <c r="BU5" s="54"/>
      <c r="BV5" s="54"/>
      <c r="BW5" s="54"/>
      <c r="BX5" s="54"/>
      <c r="BY5" s="54"/>
      <c r="BZ5" s="54"/>
      <c r="CA5" s="54"/>
      <c r="CB5" s="54"/>
      <c r="CC5" s="54"/>
      <c r="CD5" s="54"/>
      <c r="CE5" s="54"/>
      <c r="CF5" s="54"/>
      <c r="CG5" s="50">
        <f t="shared" si="4"/>
        <v>48841</v>
      </c>
      <c r="CH5" s="9">
        <v>726</v>
      </c>
      <c r="CI5" s="9">
        <v>1994</v>
      </c>
      <c r="CJ5" s="11">
        <f t="shared" si="5"/>
        <v>602.97530864197529</v>
      </c>
      <c r="CK5" s="47" t="s">
        <v>193</v>
      </c>
    </row>
    <row r="6" spans="1:89" x14ac:dyDescent="0.25">
      <c r="A6" s="9">
        <f t="shared" si="0"/>
        <v>134</v>
      </c>
      <c r="B6" s="47" t="s">
        <v>174</v>
      </c>
      <c r="C6" s="10">
        <v>27</v>
      </c>
      <c r="D6" s="46">
        <v>8</v>
      </c>
      <c r="E6" s="46">
        <v>4</v>
      </c>
      <c r="F6" s="46">
        <v>8</v>
      </c>
      <c r="G6" s="46">
        <v>1</v>
      </c>
      <c r="H6" s="46">
        <v>6</v>
      </c>
      <c r="I6" s="46">
        <v>1</v>
      </c>
      <c r="J6" s="46">
        <v>8</v>
      </c>
      <c r="K6" s="46">
        <v>2</v>
      </c>
      <c r="L6" s="46">
        <v>0</v>
      </c>
      <c r="M6" s="46">
        <v>6</v>
      </c>
      <c r="N6" s="46">
        <v>8</v>
      </c>
      <c r="O6" s="46">
        <v>4</v>
      </c>
      <c r="P6" s="46">
        <v>6</v>
      </c>
      <c r="Q6" s="306">
        <v>6</v>
      </c>
      <c r="R6" s="306">
        <v>8</v>
      </c>
      <c r="S6" s="306">
        <v>4</v>
      </c>
      <c r="T6" s="306">
        <v>0</v>
      </c>
      <c r="U6" s="306">
        <v>6</v>
      </c>
      <c r="V6" s="306">
        <v>8</v>
      </c>
      <c r="W6" s="306">
        <v>6</v>
      </c>
      <c r="X6" s="306">
        <v>6</v>
      </c>
      <c r="Y6" s="306">
        <v>6</v>
      </c>
      <c r="Z6" s="306">
        <v>2</v>
      </c>
      <c r="AA6" s="306">
        <v>4</v>
      </c>
      <c r="AB6" s="306">
        <v>2</v>
      </c>
      <c r="AC6" s="306">
        <v>6</v>
      </c>
      <c r="AD6" s="53">
        <v>8</v>
      </c>
      <c r="AE6" s="53"/>
      <c r="AF6" s="53"/>
      <c r="AG6" s="53"/>
      <c r="AH6" s="53"/>
      <c r="AI6" s="53"/>
      <c r="AJ6" s="53"/>
      <c r="AK6" s="53"/>
      <c r="AL6" s="53"/>
      <c r="AM6" s="53"/>
      <c r="AN6" s="53"/>
      <c r="AO6" s="53"/>
      <c r="AP6" s="53"/>
      <c r="AQ6" s="9">
        <f t="shared" si="1"/>
        <v>134</v>
      </c>
      <c r="AR6" s="9">
        <f t="shared" si="2"/>
        <v>82</v>
      </c>
      <c r="AS6" s="47" t="str">
        <f t="shared" si="3"/>
        <v>Pilgrim 2</v>
      </c>
      <c r="AT6" s="49">
        <v>1836</v>
      </c>
      <c r="AU6" s="49">
        <v>1777</v>
      </c>
      <c r="AV6" s="49">
        <v>1882</v>
      </c>
      <c r="AW6" s="49">
        <v>1752</v>
      </c>
      <c r="AX6" s="49">
        <v>1976</v>
      </c>
      <c r="AY6" s="49">
        <v>1801</v>
      </c>
      <c r="AZ6" s="49">
        <v>1806</v>
      </c>
      <c r="BA6" s="49">
        <v>1845</v>
      </c>
      <c r="BB6" s="49">
        <v>1785</v>
      </c>
      <c r="BC6" s="49">
        <v>1859</v>
      </c>
      <c r="BD6" s="49">
        <v>1959</v>
      </c>
      <c r="BE6" s="49">
        <v>1797</v>
      </c>
      <c r="BF6" s="49">
        <v>1831</v>
      </c>
      <c r="BG6" s="307">
        <v>1739</v>
      </c>
      <c r="BH6" s="307">
        <v>1937</v>
      </c>
      <c r="BI6" s="307">
        <v>1734</v>
      </c>
      <c r="BJ6" s="307">
        <v>1742</v>
      </c>
      <c r="BK6" s="307">
        <v>1853</v>
      </c>
      <c r="BL6" s="307">
        <v>2010</v>
      </c>
      <c r="BM6" s="307">
        <v>1752</v>
      </c>
      <c r="BN6" s="307">
        <v>1828</v>
      </c>
      <c r="BO6" s="307">
        <v>1788</v>
      </c>
      <c r="BP6" s="307">
        <v>1737</v>
      </c>
      <c r="BQ6" s="307">
        <v>1824</v>
      </c>
      <c r="BR6" s="307">
        <v>1809</v>
      </c>
      <c r="BS6" s="307">
        <v>1953</v>
      </c>
      <c r="BT6" s="54">
        <v>1874</v>
      </c>
      <c r="BU6" s="54"/>
      <c r="BV6" s="54"/>
      <c r="BW6" s="54"/>
      <c r="BX6" s="54"/>
      <c r="BY6" s="54"/>
      <c r="BZ6" s="54"/>
      <c r="CA6" s="54"/>
      <c r="CB6" s="54"/>
      <c r="CC6" s="54"/>
      <c r="CD6" s="54"/>
      <c r="CE6" s="54"/>
      <c r="CF6" s="54"/>
      <c r="CG6" s="50">
        <f t="shared" si="4"/>
        <v>49486</v>
      </c>
      <c r="CH6" s="9">
        <v>702</v>
      </c>
      <c r="CI6" s="9">
        <v>1976</v>
      </c>
      <c r="CJ6" s="11">
        <f t="shared" si="5"/>
        <v>610.93827160493822</v>
      </c>
      <c r="CK6" s="47" t="s">
        <v>174</v>
      </c>
    </row>
    <row r="7" spans="1:89" x14ac:dyDescent="0.25">
      <c r="A7" s="9">
        <f t="shared" si="0"/>
        <v>118</v>
      </c>
      <c r="B7" s="47" t="s">
        <v>180</v>
      </c>
      <c r="C7" s="10">
        <v>27</v>
      </c>
      <c r="D7" s="46">
        <v>2</v>
      </c>
      <c r="E7" s="46">
        <v>2</v>
      </c>
      <c r="F7" s="46">
        <v>2</v>
      </c>
      <c r="G7" s="46">
        <v>6</v>
      </c>
      <c r="H7" s="46">
        <v>2</v>
      </c>
      <c r="I7" s="46">
        <v>8</v>
      </c>
      <c r="J7" s="46">
        <v>2</v>
      </c>
      <c r="K7" s="46">
        <v>8</v>
      </c>
      <c r="L7" s="46">
        <v>6</v>
      </c>
      <c r="M7" s="46">
        <v>6</v>
      </c>
      <c r="N7" s="46">
        <v>0</v>
      </c>
      <c r="O7" s="46">
        <v>6</v>
      </c>
      <c r="P7" s="46">
        <v>2</v>
      </c>
      <c r="Q7" s="306">
        <v>8</v>
      </c>
      <c r="R7" s="306">
        <v>2</v>
      </c>
      <c r="S7" s="306">
        <v>4</v>
      </c>
      <c r="T7" s="306">
        <v>6</v>
      </c>
      <c r="U7" s="306">
        <v>2</v>
      </c>
      <c r="V7" s="306">
        <v>2</v>
      </c>
      <c r="W7" s="306">
        <v>6</v>
      </c>
      <c r="X7" s="306">
        <v>8</v>
      </c>
      <c r="Y7" s="306">
        <v>4</v>
      </c>
      <c r="Z7" s="306">
        <v>6</v>
      </c>
      <c r="AA7" s="306">
        <v>4</v>
      </c>
      <c r="AB7" s="306">
        <v>6</v>
      </c>
      <c r="AC7" s="306">
        <v>2</v>
      </c>
      <c r="AD7" s="53">
        <v>6</v>
      </c>
      <c r="AE7" s="53"/>
      <c r="AF7" s="53"/>
      <c r="AG7" s="53"/>
      <c r="AH7" s="53"/>
      <c r="AI7" s="53"/>
      <c r="AJ7" s="53"/>
      <c r="AK7" s="53"/>
      <c r="AL7" s="53"/>
      <c r="AM7" s="53"/>
      <c r="AN7" s="53"/>
      <c r="AO7" s="53"/>
      <c r="AP7" s="53"/>
      <c r="AQ7" s="9">
        <f t="shared" si="1"/>
        <v>118</v>
      </c>
      <c r="AR7" s="9">
        <f t="shared" si="2"/>
        <v>98</v>
      </c>
      <c r="AS7" s="47" t="str">
        <f t="shared" si="3"/>
        <v>Academy 1</v>
      </c>
      <c r="AT7" s="49">
        <v>1787</v>
      </c>
      <c r="AU7" s="49">
        <v>1691</v>
      </c>
      <c r="AV7" s="49">
        <v>1875</v>
      </c>
      <c r="AW7" s="49">
        <v>1800</v>
      </c>
      <c r="AX7" s="49">
        <v>1733</v>
      </c>
      <c r="AY7" s="49">
        <v>1924</v>
      </c>
      <c r="AZ7" s="49">
        <v>1869</v>
      </c>
      <c r="BA7" s="49">
        <v>1918</v>
      </c>
      <c r="BB7" s="49">
        <v>1690</v>
      </c>
      <c r="BC7" s="49">
        <v>1821</v>
      </c>
      <c r="BD7" s="49">
        <v>1680</v>
      </c>
      <c r="BE7" s="49">
        <v>1884</v>
      </c>
      <c r="BF7" s="49">
        <v>1804</v>
      </c>
      <c r="BG7" s="307">
        <v>1916</v>
      </c>
      <c r="BH7" s="307">
        <v>1828</v>
      </c>
      <c r="BI7" s="307">
        <v>1799</v>
      </c>
      <c r="BJ7" s="307">
        <v>1881</v>
      </c>
      <c r="BK7" s="307">
        <v>1759</v>
      </c>
      <c r="BL7" s="307">
        <v>1810</v>
      </c>
      <c r="BM7" s="307">
        <v>1903</v>
      </c>
      <c r="BN7" s="307">
        <v>1816</v>
      </c>
      <c r="BO7" s="307">
        <v>1831</v>
      </c>
      <c r="BP7" s="307">
        <v>1747</v>
      </c>
      <c r="BQ7" s="307">
        <v>1859</v>
      </c>
      <c r="BR7" s="307">
        <v>1774</v>
      </c>
      <c r="BS7" s="307">
        <v>1844</v>
      </c>
      <c r="BT7" s="54">
        <v>1803</v>
      </c>
      <c r="BU7" s="54"/>
      <c r="BV7" s="54"/>
      <c r="BW7" s="54"/>
      <c r="BX7" s="54"/>
      <c r="BY7" s="54"/>
      <c r="BZ7" s="54"/>
      <c r="CA7" s="54"/>
      <c r="CB7" s="54"/>
      <c r="CC7" s="54"/>
      <c r="CD7" s="54"/>
      <c r="CE7" s="54"/>
      <c r="CF7" s="54"/>
      <c r="CG7" s="50">
        <f t="shared" si="4"/>
        <v>49046</v>
      </c>
      <c r="CH7" s="9">
        <v>676</v>
      </c>
      <c r="CI7" s="9">
        <v>1924</v>
      </c>
      <c r="CJ7" s="11">
        <f t="shared" si="5"/>
        <v>605.50617283950612</v>
      </c>
      <c r="CK7" s="47" t="s">
        <v>180</v>
      </c>
    </row>
    <row r="8" spans="1:89" x14ac:dyDescent="0.25">
      <c r="A8" s="9">
        <f t="shared" si="0"/>
        <v>113</v>
      </c>
      <c r="B8" s="47" t="s">
        <v>228</v>
      </c>
      <c r="C8" s="10">
        <v>27</v>
      </c>
      <c r="D8" s="46">
        <v>2</v>
      </c>
      <c r="E8" s="46">
        <v>0</v>
      </c>
      <c r="F8" s="46">
        <v>8</v>
      </c>
      <c r="G8" s="46">
        <v>2</v>
      </c>
      <c r="H8" s="46">
        <v>6</v>
      </c>
      <c r="I8" s="46">
        <v>7</v>
      </c>
      <c r="J8" s="46">
        <v>2</v>
      </c>
      <c r="K8" s="46">
        <v>6</v>
      </c>
      <c r="L8" s="46">
        <v>6</v>
      </c>
      <c r="M8" s="46">
        <v>2</v>
      </c>
      <c r="N8" s="46">
        <v>6</v>
      </c>
      <c r="O8" s="46">
        <v>2</v>
      </c>
      <c r="P8" s="46">
        <v>7</v>
      </c>
      <c r="Q8" s="306">
        <v>6</v>
      </c>
      <c r="R8" s="306">
        <v>2</v>
      </c>
      <c r="S8" s="306">
        <v>8</v>
      </c>
      <c r="T8" s="306">
        <v>2</v>
      </c>
      <c r="U8" s="306">
        <v>6</v>
      </c>
      <c r="V8" s="306">
        <v>0</v>
      </c>
      <c r="W8" s="306">
        <v>5</v>
      </c>
      <c r="X8" s="306">
        <v>6</v>
      </c>
      <c r="Y8" s="306">
        <v>6</v>
      </c>
      <c r="Z8" s="306">
        <v>6</v>
      </c>
      <c r="AA8" s="306">
        <v>2</v>
      </c>
      <c r="AB8" s="306">
        <v>2</v>
      </c>
      <c r="AC8" s="306">
        <v>2</v>
      </c>
      <c r="AD8" s="53">
        <v>4</v>
      </c>
      <c r="AE8" s="53"/>
      <c r="AF8" s="53"/>
      <c r="AG8" s="53"/>
      <c r="AH8" s="53"/>
      <c r="AI8" s="53"/>
      <c r="AJ8" s="53"/>
      <c r="AK8" s="53"/>
      <c r="AL8" s="53"/>
      <c r="AM8" s="53"/>
      <c r="AN8" s="53"/>
      <c r="AO8" s="53"/>
      <c r="AP8" s="53"/>
      <c r="AQ8" s="9">
        <f t="shared" si="1"/>
        <v>113</v>
      </c>
      <c r="AR8" s="9">
        <f t="shared" si="2"/>
        <v>103</v>
      </c>
      <c r="AS8" s="47" t="str">
        <f t="shared" si="3"/>
        <v>Park Place</v>
      </c>
      <c r="AT8" s="49">
        <v>1822</v>
      </c>
      <c r="AU8" s="49">
        <v>1721</v>
      </c>
      <c r="AV8" s="49">
        <v>1917</v>
      </c>
      <c r="AW8" s="49">
        <v>1722</v>
      </c>
      <c r="AX8" s="49">
        <v>1849</v>
      </c>
      <c r="AY8" s="49">
        <v>1908</v>
      </c>
      <c r="AZ8" s="49">
        <v>1768</v>
      </c>
      <c r="BA8" s="49">
        <v>1733</v>
      </c>
      <c r="BB8" s="49">
        <v>1764</v>
      </c>
      <c r="BC8" s="49">
        <v>1807</v>
      </c>
      <c r="BD8" s="49">
        <v>1760</v>
      </c>
      <c r="BE8" s="49">
        <v>1800</v>
      </c>
      <c r="BF8" s="49">
        <v>1857</v>
      </c>
      <c r="BG8" s="307">
        <v>1869</v>
      </c>
      <c r="BH8" s="307">
        <v>1804</v>
      </c>
      <c r="BI8" s="307">
        <v>1777</v>
      </c>
      <c r="BJ8" s="307">
        <v>1775</v>
      </c>
      <c r="BK8" s="307">
        <v>1783</v>
      </c>
      <c r="BL8" s="307">
        <v>1719</v>
      </c>
      <c r="BM8" s="307">
        <v>1817</v>
      </c>
      <c r="BN8" s="307">
        <v>1863</v>
      </c>
      <c r="BO8" s="307">
        <v>1864</v>
      </c>
      <c r="BP8" s="307">
        <v>1742</v>
      </c>
      <c r="BQ8" s="307">
        <v>1757</v>
      </c>
      <c r="BR8" s="307">
        <v>1785</v>
      </c>
      <c r="BS8" s="307">
        <v>1718</v>
      </c>
      <c r="BT8" s="54">
        <v>1772</v>
      </c>
      <c r="BU8" s="54"/>
      <c r="BV8" s="54"/>
      <c r="BW8" s="54"/>
      <c r="BX8" s="54"/>
      <c r="BY8" s="54"/>
      <c r="BZ8" s="54"/>
      <c r="CA8" s="54"/>
      <c r="CB8" s="54"/>
      <c r="CC8" s="54"/>
      <c r="CD8" s="54"/>
      <c r="CE8" s="54"/>
      <c r="CF8" s="54"/>
      <c r="CG8" s="50">
        <f t="shared" si="4"/>
        <v>48473</v>
      </c>
      <c r="CH8" s="9">
        <v>678</v>
      </c>
      <c r="CI8" s="9">
        <v>1869</v>
      </c>
      <c r="CJ8" s="11">
        <f t="shared" si="5"/>
        <v>598.4320987654321</v>
      </c>
      <c r="CK8" s="47" t="s">
        <v>228</v>
      </c>
    </row>
    <row r="9" spans="1:89" x14ac:dyDescent="0.25">
      <c r="A9" s="9">
        <f t="shared" si="0"/>
        <v>109</v>
      </c>
      <c r="B9" s="47" t="s">
        <v>175</v>
      </c>
      <c r="C9" s="10">
        <v>27</v>
      </c>
      <c r="D9" s="46">
        <v>4</v>
      </c>
      <c r="E9" s="46">
        <v>6</v>
      </c>
      <c r="F9" s="46">
        <v>4</v>
      </c>
      <c r="G9" s="46">
        <v>7</v>
      </c>
      <c r="H9" s="46">
        <v>0</v>
      </c>
      <c r="I9" s="46">
        <v>6</v>
      </c>
      <c r="J9" s="46">
        <v>8</v>
      </c>
      <c r="K9" s="46">
        <v>0</v>
      </c>
      <c r="L9" s="46">
        <v>3</v>
      </c>
      <c r="M9" s="46">
        <v>6</v>
      </c>
      <c r="N9" s="46">
        <v>2</v>
      </c>
      <c r="O9" s="46">
        <v>0</v>
      </c>
      <c r="P9" s="46">
        <v>2</v>
      </c>
      <c r="Q9" s="306">
        <v>2</v>
      </c>
      <c r="R9" s="306">
        <v>6</v>
      </c>
      <c r="S9" s="306">
        <v>8</v>
      </c>
      <c r="T9" s="306">
        <v>8</v>
      </c>
      <c r="U9" s="306">
        <v>4</v>
      </c>
      <c r="V9" s="306">
        <v>6</v>
      </c>
      <c r="W9" s="306">
        <v>4</v>
      </c>
      <c r="X9" s="306">
        <v>6</v>
      </c>
      <c r="Y9" s="306">
        <v>0</v>
      </c>
      <c r="Z9" s="306">
        <v>2</v>
      </c>
      <c r="AA9" s="306">
        <v>6</v>
      </c>
      <c r="AB9" s="306">
        <v>1</v>
      </c>
      <c r="AC9" s="306">
        <v>2</v>
      </c>
      <c r="AD9" s="53">
        <v>6</v>
      </c>
      <c r="AE9" s="53"/>
      <c r="AF9" s="53"/>
      <c r="AG9" s="53"/>
      <c r="AH9" s="53"/>
      <c r="AI9" s="53"/>
      <c r="AJ9" s="53"/>
      <c r="AK9" s="53"/>
      <c r="AL9" s="53"/>
      <c r="AM9" s="53"/>
      <c r="AN9" s="53"/>
      <c r="AO9" s="53"/>
      <c r="AP9" s="53"/>
      <c r="AQ9" s="9">
        <f t="shared" si="1"/>
        <v>109</v>
      </c>
      <c r="AR9" s="9">
        <f t="shared" si="2"/>
        <v>107</v>
      </c>
      <c r="AS9" s="47" t="str">
        <f t="shared" si="3"/>
        <v>Central 1</v>
      </c>
      <c r="AT9" s="49">
        <v>1706</v>
      </c>
      <c r="AU9" s="49">
        <v>1722</v>
      </c>
      <c r="AV9" s="49">
        <v>1906</v>
      </c>
      <c r="AW9" s="49">
        <v>1814</v>
      </c>
      <c r="AX9" s="49">
        <v>1779</v>
      </c>
      <c r="AY9" s="49">
        <v>1871</v>
      </c>
      <c r="AZ9" s="49">
        <v>1855</v>
      </c>
      <c r="BA9" s="49">
        <v>1775</v>
      </c>
      <c r="BB9" s="49">
        <v>1727</v>
      </c>
      <c r="BC9" s="49">
        <v>1769</v>
      </c>
      <c r="BD9" s="49">
        <v>1736</v>
      </c>
      <c r="BE9" s="49">
        <v>1835</v>
      </c>
      <c r="BF9" s="49">
        <v>1678</v>
      </c>
      <c r="BG9" s="307">
        <v>1598</v>
      </c>
      <c r="BH9" s="307">
        <v>1838</v>
      </c>
      <c r="BI9" s="307">
        <v>1983</v>
      </c>
      <c r="BJ9" s="307">
        <v>1785</v>
      </c>
      <c r="BK9" s="307">
        <v>1798</v>
      </c>
      <c r="BL9" s="307">
        <v>1806</v>
      </c>
      <c r="BM9" s="307">
        <v>1757</v>
      </c>
      <c r="BN9" s="307">
        <v>1723</v>
      </c>
      <c r="BO9" s="307">
        <v>1694</v>
      </c>
      <c r="BP9" s="307">
        <v>1709</v>
      </c>
      <c r="BQ9" s="307">
        <v>1833</v>
      </c>
      <c r="BR9" s="307">
        <v>1722</v>
      </c>
      <c r="BS9" s="307">
        <v>1711</v>
      </c>
      <c r="BT9" s="54">
        <v>1743</v>
      </c>
      <c r="BU9" s="54"/>
      <c r="BV9" s="54"/>
      <c r="BW9" s="54"/>
      <c r="BX9" s="54"/>
      <c r="BY9" s="54"/>
      <c r="BZ9" s="54"/>
      <c r="CA9" s="54"/>
      <c r="CB9" s="54"/>
      <c r="CC9" s="54"/>
      <c r="CD9" s="54"/>
      <c r="CE9" s="54"/>
      <c r="CF9" s="54"/>
      <c r="CG9" s="50">
        <f t="shared" si="4"/>
        <v>47873</v>
      </c>
      <c r="CH9" s="9">
        <v>676</v>
      </c>
      <c r="CI9" s="9">
        <v>1983</v>
      </c>
      <c r="CJ9" s="11">
        <f t="shared" si="5"/>
        <v>591.02469135802471</v>
      </c>
      <c r="CK9" s="47" t="s">
        <v>175</v>
      </c>
    </row>
    <row r="10" spans="1:89" x14ac:dyDescent="0.25">
      <c r="A10" s="9">
        <f t="shared" si="0"/>
        <v>93</v>
      </c>
      <c r="B10" s="47" t="s">
        <v>178</v>
      </c>
      <c r="C10" s="10">
        <v>27</v>
      </c>
      <c r="D10" s="46">
        <v>6</v>
      </c>
      <c r="E10" s="46">
        <v>4</v>
      </c>
      <c r="F10" s="46">
        <v>8</v>
      </c>
      <c r="G10" s="46">
        <v>6</v>
      </c>
      <c r="H10" s="46">
        <v>8</v>
      </c>
      <c r="I10" s="46">
        <v>2</v>
      </c>
      <c r="J10" s="46">
        <v>2</v>
      </c>
      <c r="K10" s="46">
        <v>8</v>
      </c>
      <c r="L10" s="46">
        <v>2</v>
      </c>
      <c r="M10" s="46">
        <v>6</v>
      </c>
      <c r="N10" s="46">
        <v>2</v>
      </c>
      <c r="O10" s="46">
        <v>2</v>
      </c>
      <c r="P10" s="46">
        <v>1</v>
      </c>
      <c r="Q10" s="306">
        <v>0</v>
      </c>
      <c r="R10" s="306">
        <v>0</v>
      </c>
      <c r="S10" s="306">
        <v>6</v>
      </c>
      <c r="T10" s="306">
        <v>2</v>
      </c>
      <c r="U10" s="306">
        <v>2</v>
      </c>
      <c r="V10" s="306">
        <v>2</v>
      </c>
      <c r="W10" s="306">
        <v>0</v>
      </c>
      <c r="X10" s="306">
        <v>6</v>
      </c>
      <c r="Y10" s="306">
        <v>0</v>
      </c>
      <c r="Z10" s="306">
        <v>4</v>
      </c>
      <c r="AA10" s="306">
        <v>6</v>
      </c>
      <c r="AB10" s="306">
        <v>0</v>
      </c>
      <c r="AC10" s="306">
        <v>6</v>
      </c>
      <c r="AD10" s="53">
        <v>2</v>
      </c>
      <c r="AE10" s="53"/>
      <c r="AF10" s="53"/>
      <c r="AG10" s="53"/>
      <c r="AH10" s="53"/>
      <c r="AI10" s="53"/>
      <c r="AJ10" s="53"/>
      <c r="AK10" s="53"/>
      <c r="AL10" s="53"/>
      <c r="AM10" s="53"/>
      <c r="AN10" s="53"/>
      <c r="AO10" s="53"/>
      <c r="AP10" s="53"/>
      <c r="AQ10" s="9">
        <f t="shared" si="1"/>
        <v>93</v>
      </c>
      <c r="AR10" s="9">
        <f t="shared" si="2"/>
        <v>123</v>
      </c>
      <c r="AS10" s="47" t="str">
        <f t="shared" si="3"/>
        <v>Academy 2</v>
      </c>
      <c r="AT10" s="49">
        <v>1788</v>
      </c>
      <c r="AU10" s="49">
        <v>1802</v>
      </c>
      <c r="AV10" s="49">
        <v>1724</v>
      </c>
      <c r="AW10" s="49">
        <v>1889</v>
      </c>
      <c r="AX10" s="49">
        <v>1883</v>
      </c>
      <c r="AY10" s="49">
        <v>1796</v>
      </c>
      <c r="AZ10" s="49">
        <v>1815</v>
      </c>
      <c r="BA10" s="49">
        <v>1907</v>
      </c>
      <c r="BB10" s="49">
        <v>1779</v>
      </c>
      <c r="BC10" s="49">
        <v>1857</v>
      </c>
      <c r="BD10" s="49">
        <v>1771</v>
      </c>
      <c r="BE10" s="49">
        <v>1780</v>
      </c>
      <c r="BF10" s="49">
        <v>1805</v>
      </c>
      <c r="BG10" s="307">
        <v>1804</v>
      </c>
      <c r="BH10" s="307">
        <v>1814</v>
      </c>
      <c r="BI10" s="307">
        <v>1883</v>
      </c>
      <c r="BJ10" s="307">
        <v>1798</v>
      </c>
      <c r="BK10" s="307">
        <v>1585</v>
      </c>
      <c r="BL10" s="307">
        <v>1747</v>
      </c>
      <c r="BM10" s="307">
        <v>1736</v>
      </c>
      <c r="BN10" s="307">
        <v>1769</v>
      </c>
      <c r="BO10" s="307">
        <v>1648</v>
      </c>
      <c r="BP10" s="307">
        <v>1818</v>
      </c>
      <c r="BQ10" s="307">
        <v>1718</v>
      </c>
      <c r="BR10" s="307">
        <v>1755</v>
      </c>
      <c r="BS10" s="307">
        <v>1738</v>
      </c>
      <c r="BT10" s="54">
        <v>1742</v>
      </c>
      <c r="BU10" s="54"/>
      <c r="BV10" s="54"/>
      <c r="BW10" s="54"/>
      <c r="BX10" s="54"/>
      <c r="BY10" s="54"/>
      <c r="BZ10" s="54"/>
      <c r="CA10" s="54"/>
      <c r="CB10" s="54"/>
      <c r="CC10" s="54"/>
      <c r="CD10" s="54"/>
      <c r="CE10" s="54"/>
      <c r="CF10" s="54"/>
      <c r="CG10" s="50">
        <f t="shared" si="4"/>
        <v>48151</v>
      </c>
      <c r="CH10" s="9">
        <v>660</v>
      </c>
      <c r="CI10" s="9">
        <v>1889</v>
      </c>
      <c r="CJ10" s="11">
        <f t="shared" si="5"/>
        <v>594.45679012345681</v>
      </c>
      <c r="CK10" s="47" t="s">
        <v>178</v>
      </c>
    </row>
    <row r="11" spans="1:89" x14ac:dyDescent="0.25">
      <c r="A11" s="9">
        <f t="shared" si="0"/>
        <v>89</v>
      </c>
      <c r="B11" s="47" t="s">
        <v>179</v>
      </c>
      <c r="C11" s="10">
        <v>27</v>
      </c>
      <c r="D11" s="46">
        <v>0</v>
      </c>
      <c r="E11" s="46">
        <v>6</v>
      </c>
      <c r="F11" s="46">
        <v>0</v>
      </c>
      <c r="G11" s="46">
        <v>0</v>
      </c>
      <c r="H11" s="46">
        <v>6</v>
      </c>
      <c r="I11" s="46">
        <v>6</v>
      </c>
      <c r="J11" s="46">
        <v>0</v>
      </c>
      <c r="K11" s="46">
        <v>0</v>
      </c>
      <c r="L11" s="46">
        <v>2</v>
      </c>
      <c r="M11" s="46">
        <v>2</v>
      </c>
      <c r="N11" s="46">
        <v>3</v>
      </c>
      <c r="O11" s="46">
        <v>2</v>
      </c>
      <c r="P11" s="46">
        <v>8</v>
      </c>
      <c r="Q11" s="306">
        <v>6</v>
      </c>
      <c r="R11" s="306">
        <v>2</v>
      </c>
      <c r="S11" s="306">
        <v>4</v>
      </c>
      <c r="T11" s="306">
        <v>6</v>
      </c>
      <c r="U11" s="306">
        <v>2</v>
      </c>
      <c r="V11" s="306">
        <v>8</v>
      </c>
      <c r="W11" s="306">
        <v>4</v>
      </c>
      <c r="X11" s="306">
        <v>4</v>
      </c>
      <c r="Y11" s="306">
        <v>2</v>
      </c>
      <c r="Z11" s="306">
        <v>4</v>
      </c>
      <c r="AA11" s="306">
        <v>8</v>
      </c>
      <c r="AB11" s="306">
        <v>2</v>
      </c>
      <c r="AC11" s="306">
        <v>2</v>
      </c>
      <c r="AD11" s="53">
        <v>0</v>
      </c>
      <c r="AE11" s="53"/>
      <c r="AF11" s="53"/>
      <c r="AG11" s="53"/>
      <c r="AH11" s="53"/>
      <c r="AI11" s="53"/>
      <c r="AJ11" s="53"/>
      <c r="AK11" s="53"/>
      <c r="AL11" s="53"/>
      <c r="AM11" s="53"/>
      <c r="AN11" s="53"/>
      <c r="AO11" s="53"/>
      <c r="AP11" s="53"/>
      <c r="AQ11" s="9">
        <f t="shared" si="1"/>
        <v>89</v>
      </c>
      <c r="AR11" s="9">
        <f t="shared" si="2"/>
        <v>127</v>
      </c>
      <c r="AS11" s="47" t="str">
        <f t="shared" si="3"/>
        <v>Pilgrim 1</v>
      </c>
      <c r="AT11" s="49">
        <v>1749</v>
      </c>
      <c r="AU11" s="49">
        <v>1734</v>
      </c>
      <c r="AV11" s="49">
        <v>1784</v>
      </c>
      <c r="AW11" s="49">
        <v>1699</v>
      </c>
      <c r="AX11" s="49">
        <v>1807</v>
      </c>
      <c r="AY11" s="49">
        <v>1788</v>
      </c>
      <c r="AZ11" s="49">
        <v>1779</v>
      </c>
      <c r="BA11" s="49">
        <v>1756</v>
      </c>
      <c r="BB11" s="49">
        <v>1739</v>
      </c>
      <c r="BC11" s="49">
        <v>1773</v>
      </c>
      <c r="BD11" s="49">
        <v>1809</v>
      </c>
      <c r="BE11" s="49">
        <v>1787</v>
      </c>
      <c r="BF11" s="49">
        <v>1890</v>
      </c>
      <c r="BG11" s="307">
        <v>1800</v>
      </c>
      <c r="BH11" s="307">
        <v>1711</v>
      </c>
      <c r="BI11" s="307">
        <v>1744</v>
      </c>
      <c r="BJ11" s="307">
        <v>1801</v>
      </c>
      <c r="BK11" s="307">
        <v>1727</v>
      </c>
      <c r="BL11" s="307">
        <v>1877</v>
      </c>
      <c r="BM11" s="307">
        <v>1738</v>
      </c>
      <c r="BN11" s="307">
        <v>1834</v>
      </c>
      <c r="BO11" s="307">
        <v>1848</v>
      </c>
      <c r="BP11" s="307">
        <v>1833</v>
      </c>
      <c r="BQ11" s="307">
        <v>1889</v>
      </c>
      <c r="BR11" s="307">
        <v>1692</v>
      </c>
      <c r="BS11" s="307">
        <v>1730</v>
      </c>
      <c r="BT11" s="54">
        <v>1712</v>
      </c>
      <c r="BU11" s="54"/>
      <c r="BV11" s="54"/>
      <c r="BW11" s="54"/>
      <c r="BX11" s="54"/>
      <c r="BY11" s="54"/>
      <c r="BZ11" s="54"/>
      <c r="CA11" s="54"/>
      <c r="CB11" s="54"/>
      <c r="CC11" s="54"/>
      <c r="CD11" s="54"/>
      <c r="CE11" s="54"/>
      <c r="CF11" s="54"/>
      <c r="CG11" s="50">
        <f t="shared" si="4"/>
        <v>48030</v>
      </c>
      <c r="CH11" s="9">
        <v>650</v>
      </c>
      <c r="CI11" s="9">
        <v>1889</v>
      </c>
      <c r="CJ11" s="11">
        <f t="shared" si="5"/>
        <v>592.96296296296293</v>
      </c>
      <c r="CK11" s="47" t="s">
        <v>179</v>
      </c>
    </row>
    <row r="12" spans="1:89" x14ac:dyDescent="0.25">
      <c r="A12" s="9">
        <f t="shared" si="0"/>
        <v>81</v>
      </c>
      <c r="B12" s="47" t="s">
        <v>171</v>
      </c>
      <c r="C12" s="10">
        <v>27</v>
      </c>
      <c r="D12" s="46">
        <v>0</v>
      </c>
      <c r="E12" s="46">
        <v>2</v>
      </c>
      <c r="F12" s="46">
        <v>6</v>
      </c>
      <c r="G12" s="46">
        <v>4</v>
      </c>
      <c r="H12" s="46">
        <v>0</v>
      </c>
      <c r="I12" s="46">
        <v>2</v>
      </c>
      <c r="J12" s="46">
        <v>8</v>
      </c>
      <c r="K12" s="46">
        <v>0</v>
      </c>
      <c r="L12" s="46">
        <v>5</v>
      </c>
      <c r="M12" s="46">
        <v>6</v>
      </c>
      <c r="N12" s="46">
        <v>0</v>
      </c>
      <c r="O12" s="46">
        <v>8</v>
      </c>
      <c r="P12" s="46">
        <v>2</v>
      </c>
      <c r="Q12" s="306">
        <v>2</v>
      </c>
      <c r="R12" s="306">
        <v>2</v>
      </c>
      <c r="S12" s="306">
        <v>4</v>
      </c>
      <c r="T12" s="306">
        <v>4</v>
      </c>
      <c r="U12" s="306">
        <v>2</v>
      </c>
      <c r="V12" s="306">
        <v>0</v>
      </c>
      <c r="W12" s="306">
        <v>2</v>
      </c>
      <c r="X12" s="306">
        <v>2</v>
      </c>
      <c r="Y12" s="306">
        <v>8</v>
      </c>
      <c r="Z12" s="306">
        <v>2</v>
      </c>
      <c r="AA12" s="306">
        <v>2</v>
      </c>
      <c r="AB12" s="306">
        <v>6</v>
      </c>
      <c r="AC12" s="306">
        <v>2</v>
      </c>
      <c r="AD12" s="53">
        <v>0</v>
      </c>
      <c r="AE12" s="53"/>
      <c r="AF12" s="53"/>
      <c r="AG12" s="53"/>
      <c r="AH12" s="53"/>
      <c r="AI12" s="53"/>
      <c r="AJ12" s="53"/>
      <c r="AK12" s="53"/>
      <c r="AL12" s="53"/>
      <c r="AM12" s="53"/>
      <c r="AN12" s="53"/>
      <c r="AO12" s="53"/>
      <c r="AP12" s="53"/>
      <c r="AQ12" s="9">
        <f t="shared" si="1"/>
        <v>81</v>
      </c>
      <c r="AR12" s="9">
        <f t="shared" si="2"/>
        <v>135</v>
      </c>
      <c r="AS12" s="47" t="str">
        <f t="shared" si="3"/>
        <v>Lucky 2</v>
      </c>
      <c r="AT12" s="49">
        <v>1728</v>
      </c>
      <c r="AU12" s="49">
        <v>1675</v>
      </c>
      <c r="AV12" s="49">
        <v>1901</v>
      </c>
      <c r="AW12" s="49">
        <v>1728</v>
      </c>
      <c r="AX12" s="49">
        <v>1629</v>
      </c>
      <c r="AY12" s="49">
        <v>1671</v>
      </c>
      <c r="AZ12" s="49">
        <v>1731</v>
      </c>
      <c r="BA12" s="49">
        <v>1725</v>
      </c>
      <c r="BB12" s="49">
        <v>1790</v>
      </c>
      <c r="BC12" s="49">
        <v>1833</v>
      </c>
      <c r="BD12" s="49">
        <v>1662</v>
      </c>
      <c r="BE12" s="49">
        <v>1752</v>
      </c>
      <c r="BF12" s="49">
        <v>1676</v>
      </c>
      <c r="BG12" s="307">
        <v>1688</v>
      </c>
      <c r="BH12" s="307">
        <v>1753</v>
      </c>
      <c r="BI12" s="307">
        <v>1820</v>
      </c>
      <c r="BJ12" s="307">
        <v>1639</v>
      </c>
      <c r="BK12" s="307">
        <v>1763</v>
      </c>
      <c r="BL12" s="307">
        <v>1694</v>
      </c>
      <c r="BM12" s="307">
        <v>1865</v>
      </c>
      <c r="BN12" s="307">
        <v>1625</v>
      </c>
      <c r="BO12" s="307">
        <v>1743</v>
      </c>
      <c r="BP12" s="307">
        <v>1620</v>
      </c>
      <c r="BQ12" s="307">
        <v>1756</v>
      </c>
      <c r="BR12" s="307">
        <v>1772</v>
      </c>
      <c r="BS12" s="307">
        <v>1632</v>
      </c>
      <c r="BT12" s="54">
        <v>1775</v>
      </c>
      <c r="BU12" s="54"/>
      <c r="BV12" s="54"/>
      <c r="BW12" s="54"/>
      <c r="BX12" s="54"/>
      <c r="BY12" s="54"/>
      <c r="BZ12" s="54"/>
      <c r="CA12" s="54"/>
      <c r="CB12" s="54"/>
      <c r="CC12" s="54"/>
      <c r="CD12" s="54"/>
      <c r="CE12" s="54"/>
      <c r="CF12" s="54"/>
      <c r="CG12" s="50">
        <f t="shared" si="4"/>
        <v>46646</v>
      </c>
      <c r="CH12" s="9">
        <v>659</v>
      </c>
      <c r="CI12" s="9">
        <v>1865</v>
      </c>
      <c r="CJ12" s="11">
        <f t="shared" si="5"/>
        <v>575.87654320987656</v>
      </c>
      <c r="CK12" s="47" t="s">
        <v>171</v>
      </c>
    </row>
    <row r="13" spans="1:89" x14ac:dyDescent="0.25">
      <c r="A13" s="9">
        <f t="shared" si="0"/>
        <v>78</v>
      </c>
      <c r="B13" s="47" t="s">
        <v>125</v>
      </c>
      <c r="C13" s="10">
        <v>27</v>
      </c>
      <c r="D13" s="46">
        <v>0</v>
      </c>
      <c r="E13" s="46">
        <v>2</v>
      </c>
      <c r="F13" s="46">
        <v>0</v>
      </c>
      <c r="G13" s="46">
        <v>4</v>
      </c>
      <c r="H13" s="46">
        <v>0</v>
      </c>
      <c r="I13" s="46">
        <v>8</v>
      </c>
      <c r="J13" s="46">
        <v>0</v>
      </c>
      <c r="K13" s="46">
        <v>8</v>
      </c>
      <c r="L13" s="46">
        <v>2</v>
      </c>
      <c r="M13" s="46">
        <v>6</v>
      </c>
      <c r="N13" s="46">
        <v>2</v>
      </c>
      <c r="O13" s="46">
        <v>4</v>
      </c>
      <c r="P13" s="46">
        <v>2</v>
      </c>
      <c r="Q13" s="306">
        <v>2</v>
      </c>
      <c r="R13" s="306">
        <v>6</v>
      </c>
      <c r="S13" s="306">
        <v>0</v>
      </c>
      <c r="T13" s="306">
        <v>4</v>
      </c>
      <c r="U13" s="306">
        <v>6</v>
      </c>
      <c r="V13" s="306">
        <v>2</v>
      </c>
      <c r="W13" s="306">
        <v>2</v>
      </c>
      <c r="X13" s="306">
        <v>2</v>
      </c>
      <c r="Y13" s="306">
        <v>4</v>
      </c>
      <c r="Z13" s="306">
        <v>2</v>
      </c>
      <c r="AA13" s="306">
        <v>0</v>
      </c>
      <c r="AB13" s="306">
        <v>6</v>
      </c>
      <c r="AC13" s="306">
        <v>2</v>
      </c>
      <c r="AD13" s="53">
        <v>2</v>
      </c>
      <c r="AE13" s="53"/>
      <c r="AF13" s="53"/>
      <c r="AG13" s="53"/>
      <c r="AH13" s="53"/>
      <c r="AI13" s="53"/>
      <c r="AJ13" s="53"/>
      <c r="AK13" s="53"/>
      <c r="AL13" s="53"/>
      <c r="AM13" s="53"/>
      <c r="AN13" s="53"/>
      <c r="AO13" s="53"/>
      <c r="AP13" s="53"/>
      <c r="AQ13" s="9">
        <f t="shared" si="1"/>
        <v>78</v>
      </c>
      <c r="AR13" s="9">
        <f t="shared" si="2"/>
        <v>138</v>
      </c>
      <c r="AS13" s="47" t="str">
        <f t="shared" si="3"/>
        <v>Candlewood</v>
      </c>
      <c r="AT13" s="49">
        <v>1701</v>
      </c>
      <c r="AU13" s="49">
        <v>1586</v>
      </c>
      <c r="AV13" s="49">
        <v>1702</v>
      </c>
      <c r="AW13" s="49">
        <v>1732</v>
      </c>
      <c r="AX13" s="49">
        <v>1772</v>
      </c>
      <c r="AY13" s="49">
        <v>1715</v>
      </c>
      <c r="AZ13" s="49">
        <v>1667</v>
      </c>
      <c r="BA13" s="49">
        <v>1863</v>
      </c>
      <c r="BB13" s="49">
        <v>1644</v>
      </c>
      <c r="BC13" s="49">
        <v>1790</v>
      </c>
      <c r="BD13" s="49">
        <v>1810</v>
      </c>
      <c r="BE13" s="49">
        <v>1684</v>
      </c>
      <c r="BF13" s="49">
        <v>1707</v>
      </c>
      <c r="BG13" s="307">
        <v>1771</v>
      </c>
      <c r="BH13" s="307">
        <v>1716</v>
      </c>
      <c r="BI13" s="307">
        <v>1641</v>
      </c>
      <c r="BJ13" s="307">
        <v>1716</v>
      </c>
      <c r="BK13" s="307">
        <v>1649</v>
      </c>
      <c r="BL13" s="307">
        <v>1676</v>
      </c>
      <c r="BM13" s="307">
        <v>1667</v>
      </c>
      <c r="BN13" s="307">
        <v>1700</v>
      </c>
      <c r="BO13" s="307">
        <v>1757</v>
      </c>
      <c r="BP13" s="307">
        <v>1693</v>
      </c>
      <c r="BQ13" s="307">
        <v>1731</v>
      </c>
      <c r="BR13" s="307">
        <v>1813</v>
      </c>
      <c r="BS13" s="307">
        <v>1761</v>
      </c>
      <c r="BT13" s="54">
        <v>1752</v>
      </c>
      <c r="BU13" s="54"/>
      <c r="BV13" s="54"/>
      <c r="BW13" s="54"/>
      <c r="BX13" s="54"/>
      <c r="BY13" s="54"/>
      <c r="BZ13" s="54"/>
      <c r="CA13" s="54"/>
      <c r="CB13" s="54"/>
      <c r="CC13" s="54"/>
      <c r="CD13" s="54"/>
      <c r="CE13" s="54"/>
      <c r="CF13" s="54"/>
      <c r="CG13" s="50">
        <f t="shared" si="4"/>
        <v>46416</v>
      </c>
      <c r="CH13" s="9">
        <v>657</v>
      </c>
      <c r="CI13" s="9">
        <v>1863</v>
      </c>
      <c r="CJ13" s="11">
        <f t="shared" si="5"/>
        <v>573.03703703703707</v>
      </c>
      <c r="CK13" s="47" t="s">
        <v>125</v>
      </c>
    </row>
    <row r="14" spans="1:89" x14ac:dyDescent="0.25">
      <c r="A14" s="9">
        <f t="shared" si="0"/>
        <v>72</v>
      </c>
      <c r="B14" s="47" t="s">
        <v>229</v>
      </c>
      <c r="C14" s="10">
        <v>27</v>
      </c>
      <c r="D14" s="46">
        <v>2</v>
      </c>
      <c r="E14" s="46">
        <v>8</v>
      </c>
      <c r="F14" s="46">
        <v>2</v>
      </c>
      <c r="G14" s="46">
        <v>2</v>
      </c>
      <c r="H14" s="46">
        <v>2</v>
      </c>
      <c r="I14" s="46">
        <v>2</v>
      </c>
      <c r="J14" s="46">
        <v>0</v>
      </c>
      <c r="K14" s="46">
        <v>2</v>
      </c>
      <c r="L14" s="46">
        <v>0</v>
      </c>
      <c r="M14" s="46">
        <v>2</v>
      </c>
      <c r="N14" s="46">
        <v>6</v>
      </c>
      <c r="O14" s="46">
        <v>4</v>
      </c>
      <c r="P14" s="46">
        <v>0</v>
      </c>
      <c r="Q14" s="306">
        <v>0</v>
      </c>
      <c r="R14" s="306">
        <v>4</v>
      </c>
      <c r="S14" s="306">
        <v>0</v>
      </c>
      <c r="T14" s="306">
        <v>2</v>
      </c>
      <c r="U14" s="306">
        <v>2</v>
      </c>
      <c r="V14" s="306">
        <v>0</v>
      </c>
      <c r="W14" s="306">
        <v>6</v>
      </c>
      <c r="X14" s="306">
        <v>2</v>
      </c>
      <c r="Y14" s="306">
        <v>4</v>
      </c>
      <c r="Z14" s="306">
        <v>6</v>
      </c>
      <c r="AA14" s="306">
        <v>2</v>
      </c>
      <c r="AB14" s="306">
        <v>2</v>
      </c>
      <c r="AC14" s="306">
        <v>6</v>
      </c>
      <c r="AD14" s="53">
        <v>4</v>
      </c>
      <c r="AE14" s="53"/>
      <c r="AF14" s="53"/>
      <c r="AG14" s="53"/>
      <c r="AH14" s="53"/>
      <c r="AI14" s="53"/>
      <c r="AJ14" s="53"/>
      <c r="AK14" s="53"/>
      <c r="AL14" s="53"/>
      <c r="AM14" s="53"/>
      <c r="AN14" s="53"/>
      <c r="AO14" s="53"/>
      <c r="AP14" s="53"/>
      <c r="AQ14" s="9">
        <f t="shared" si="1"/>
        <v>72</v>
      </c>
      <c r="AR14" s="9">
        <f t="shared" si="2"/>
        <v>144</v>
      </c>
      <c r="AS14" s="47" t="str">
        <f t="shared" si="3"/>
        <v>Metro</v>
      </c>
      <c r="AT14" s="49">
        <v>1754</v>
      </c>
      <c r="AU14" s="49">
        <v>1811</v>
      </c>
      <c r="AV14" s="49">
        <v>1830</v>
      </c>
      <c r="AW14" s="49">
        <v>1744</v>
      </c>
      <c r="AX14" s="49">
        <v>1828</v>
      </c>
      <c r="AY14" s="49">
        <v>1875</v>
      </c>
      <c r="AZ14" s="49">
        <v>1615</v>
      </c>
      <c r="BA14" s="49">
        <v>1683</v>
      </c>
      <c r="BB14" s="49">
        <v>1664</v>
      </c>
      <c r="BC14" s="49">
        <v>1761</v>
      </c>
      <c r="BD14" s="49">
        <v>1850</v>
      </c>
      <c r="BE14" s="49">
        <v>1687</v>
      </c>
      <c r="BF14" s="49">
        <v>1714</v>
      </c>
      <c r="BG14" s="307">
        <v>1702</v>
      </c>
      <c r="BH14" s="307">
        <v>1629</v>
      </c>
      <c r="BI14" s="307">
        <v>1771</v>
      </c>
      <c r="BJ14" s="307">
        <v>1855</v>
      </c>
      <c r="BK14" s="307">
        <v>1739</v>
      </c>
      <c r="BL14" s="307">
        <v>1577</v>
      </c>
      <c r="BM14" s="307">
        <v>1894</v>
      </c>
      <c r="BN14" s="307">
        <v>1744</v>
      </c>
      <c r="BO14" s="307">
        <v>1850</v>
      </c>
      <c r="BP14" s="307">
        <v>1710</v>
      </c>
      <c r="BQ14" s="307">
        <v>1715</v>
      </c>
      <c r="BR14" s="307">
        <v>1763</v>
      </c>
      <c r="BS14" s="307">
        <v>1763</v>
      </c>
      <c r="BT14" s="54">
        <v>1842</v>
      </c>
      <c r="BU14" s="54"/>
      <c r="BV14" s="54"/>
      <c r="BW14" s="54"/>
      <c r="BX14" s="54"/>
      <c r="BY14" s="54"/>
      <c r="BZ14" s="54"/>
      <c r="CA14" s="54"/>
      <c r="CB14" s="54"/>
      <c r="CC14" s="54"/>
      <c r="CD14" s="54"/>
      <c r="CE14" s="54"/>
      <c r="CF14" s="54"/>
      <c r="CG14" s="50">
        <f t="shared" si="4"/>
        <v>47370</v>
      </c>
      <c r="CH14" s="9">
        <v>650</v>
      </c>
      <c r="CI14" s="9">
        <v>1855</v>
      </c>
      <c r="CJ14" s="11">
        <f t="shared" si="5"/>
        <v>584.81481481481478</v>
      </c>
      <c r="CK14" s="47" t="s">
        <v>229</v>
      </c>
    </row>
    <row r="15" spans="1:89" x14ac:dyDescent="0.25">
      <c r="A15" s="9">
        <f t="shared" si="0"/>
        <v>64</v>
      </c>
      <c r="B15" s="47" t="s">
        <v>172</v>
      </c>
      <c r="C15" s="10">
        <v>27</v>
      </c>
      <c r="D15" s="46">
        <v>4</v>
      </c>
      <c r="E15" s="46">
        <v>0</v>
      </c>
      <c r="F15" s="46">
        <v>0</v>
      </c>
      <c r="G15" s="46">
        <v>6</v>
      </c>
      <c r="H15" s="46">
        <v>7</v>
      </c>
      <c r="I15" s="46">
        <v>0</v>
      </c>
      <c r="J15" s="46">
        <v>0</v>
      </c>
      <c r="K15" s="46">
        <v>0</v>
      </c>
      <c r="L15" s="46">
        <v>0</v>
      </c>
      <c r="M15" s="46">
        <v>2</v>
      </c>
      <c r="N15" s="46">
        <v>5</v>
      </c>
      <c r="O15" s="46">
        <v>0</v>
      </c>
      <c r="P15" s="46">
        <v>0</v>
      </c>
      <c r="Q15" s="306">
        <v>6</v>
      </c>
      <c r="R15" s="306">
        <v>4</v>
      </c>
      <c r="S15" s="306">
        <v>2</v>
      </c>
      <c r="T15" s="306">
        <v>6</v>
      </c>
      <c r="U15" s="306">
        <v>2</v>
      </c>
      <c r="V15" s="306">
        <v>6</v>
      </c>
      <c r="W15" s="306">
        <v>2</v>
      </c>
      <c r="X15" s="306">
        <v>0</v>
      </c>
      <c r="Y15" s="306">
        <v>2</v>
      </c>
      <c r="Z15" s="306">
        <v>6</v>
      </c>
      <c r="AA15" s="306">
        <v>0</v>
      </c>
      <c r="AB15" s="306">
        <v>2</v>
      </c>
      <c r="AC15" s="306">
        <v>0</v>
      </c>
      <c r="AD15" s="53">
        <v>2</v>
      </c>
      <c r="AE15" s="53"/>
      <c r="AF15" s="53"/>
      <c r="AG15" s="53"/>
      <c r="AH15" s="53"/>
      <c r="AI15" s="53"/>
      <c r="AJ15" s="53"/>
      <c r="AK15" s="53"/>
      <c r="AL15" s="53"/>
      <c r="AM15" s="53"/>
      <c r="AN15" s="53"/>
      <c r="AO15" s="53"/>
      <c r="AP15" s="53"/>
      <c r="AQ15" s="9">
        <f t="shared" si="1"/>
        <v>64</v>
      </c>
      <c r="AR15" s="9">
        <f t="shared" si="2"/>
        <v>152</v>
      </c>
      <c r="AS15" s="47" t="str">
        <f t="shared" si="3"/>
        <v>Woburn 2</v>
      </c>
      <c r="AT15" s="49">
        <v>1678</v>
      </c>
      <c r="AU15" s="49">
        <v>1661</v>
      </c>
      <c r="AV15" s="49">
        <v>1601</v>
      </c>
      <c r="AW15" s="49">
        <v>1746</v>
      </c>
      <c r="AX15" s="49">
        <v>1770</v>
      </c>
      <c r="AY15" s="49">
        <v>1656</v>
      </c>
      <c r="AZ15" s="49">
        <v>1651</v>
      </c>
      <c r="BA15" s="49">
        <v>1756</v>
      </c>
      <c r="BB15" s="49">
        <v>1706</v>
      </c>
      <c r="BC15" s="49">
        <v>1808</v>
      </c>
      <c r="BD15" s="49">
        <v>1809</v>
      </c>
      <c r="BE15" s="49">
        <v>1661</v>
      </c>
      <c r="BF15" s="49">
        <v>1704</v>
      </c>
      <c r="BG15" s="307">
        <v>1642</v>
      </c>
      <c r="BH15" s="307">
        <v>1670</v>
      </c>
      <c r="BI15" s="307">
        <v>1848</v>
      </c>
      <c r="BJ15" s="307">
        <v>1826</v>
      </c>
      <c r="BK15" s="307">
        <v>1745</v>
      </c>
      <c r="BL15" s="307">
        <v>1783</v>
      </c>
      <c r="BM15" s="307">
        <v>1718</v>
      </c>
      <c r="BN15" s="307">
        <v>1611</v>
      </c>
      <c r="BO15" s="307">
        <v>1746</v>
      </c>
      <c r="BP15" s="307">
        <v>1794</v>
      </c>
      <c r="BQ15" s="307">
        <v>1686</v>
      </c>
      <c r="BR15" s="307">
        <v>1645</v>
      </c>
      <c r="BS15" s="307">
        <v>1761</v>
      </c>
      <c r="BT15" s="54">
        <v>1672</v>
      </c>
      <c r="BU15" s="54"/>
      <c r="BV15" s="54"/>
      <c r="BW15" s="54"/>
      <c r="BX15" s="54"/>
      <c r="BY15" s="54"/>
      <c r="BZ15" s="54"/>
      <c r="CA15" s="54"/>
      <c r="CB15" s="54"/>
      <c r="CC15" s="54"/>
      <c r="CD15" s="54"/>
      <c r="CE15" s="54"/>
      <c r="CF15" s="54"/>
      <c r="CG15" s="50">
        <f t="shared" si="4"/>
        <v>46354</v>
      </c>
      <c r="CH15" s="9">
        <v>639</v>
      </c>
      <c r="CI15" s="9">
        <v>1848</v>
      </c>
      <c r="CJ15" s="11">
        <f t="shared" si="5"/>
        <v>572.27160493827159</v>
      </c>
      <c r="CK15" s="47" t="s">
        <v>172</v>
      </c>
    </row>
    <row r="16" spans="1:89" x14ac:dyDescent="0.25">
      <c r="A16" s="13"/>
      <c r="B16" s="14"/>
      <c r="C16" s="1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4"/>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51"/>
      <c r="CH16" s="13"/>
      <c r="CI16" s="51"/>
      <c r="CJ16" s="16"/>
    </row>
    <row r="18" spans="1:87" x14ac:dyDescent="0.25">
      <c r="B18" s="18" t="s">
        <v>148</v>
      </c>
      <c r="C18" s="18"/>
      <c r="AS18" s="18" t="s">
        <v>147</v>
      </c>
      <c r="AT18" s="18"/>
    </row>
    <row r="19" spans="1:87" s="80" customFormat="1" ht="15" customHeight="1" x14ac:dyDescent="0.2">
      <c r="A19" s="74"/>
      <c r="B19" s="75" t="s">
        <v>403</v>
      </c>
      <c r="C19" s="76">
        <v>197</v>
      </c>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5" t="s">
        <v>398</v>
      </c>
      <c r="AT19" s="76">
        <v>472</v>
      </c>
      <c r="AU19" s="79"/>
      <c r="AV19" s="79"/>
      <c r="CI19" s="74"/>
    </row>
    <row r="20" spans="1:87" s="80" customFormat="1" ht="15" customHeight="1" x14ac:dyDescent="0.2">
      <c r="A20" s="74"/>
      <c r="B20" s="75" t="s">
        <v>385</v>
      </c>
      <c r="C20" s="76">
        <v>190</v>
      </c>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7" t="s">
        <v>448</v>
      </c>
      <c r="AT20" s="78">
        <v>464</v>
      </c>
      <c r="AU20" s="79"/>
      <c r="AV20" s="79"/>
      <c r="AY20" s="82"/>
      <c r="CI20" s="74"/>
    </row>
    <row r="21" spans="1:87" s="80" customFormat="1" ht="15" customHeight="1" x14ac:dyDescent="0.2">
      <c r="A21" s="74"/>
      <c r="B21" s="75" t="s">
        <v>418</v>
      </c>
      <c r="C21" s="76">
        <v>189</v>
      </c>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7" t="s">
        <v>385</v>
      </c>
      <c r="AT21" s="78">
        <v>458</v>
      </c>
      <c r="AU21" s="79"/>
      <c r="AV21" s="79"/>
      <c r="CI21" s="74"/>
    </row>
    <row r="22" spans="1:87" s="80" customFormat="1" ht="15" customHeight="1" x14ac:dyDescent="0.2">
      <c r="A22" s="74"/>
      <c r="B22" s="75" t="s">
        <v>376</v>
      </c>
      <c r="C22" s="76">
        <v>186</v>
      </c>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5" t="s">
        <v>415</v>
      </c>
      <c r="AT22" s="76">
        <v>450</v>
      </c>
      <c r="AU22" s="79"/>
      <c r="AV22" s="79"/>
      <c r="CI22" s="74"/>
    </row>
    <row r="23" spans="1:87" s="80" customFormat="1" ht="15" customHeight="1" x14ac:dyDescent="0.2">
      <c r="A23" s="74"/>
      <c r="B23" s="75" t="s">
        <v>377</v>
      </c>
      <c r="C23" s="76">
        <v>184</v>
      </c>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5" t="s">
        <v>377</v>
      </c>
      <c r="AT23" s="76">
        <v>449</v>
      </c>
      <c r="AU23" s="79"/>
      <c r="AV23" s="79"/>
      <c r="CI23" s="74"/>
    </row>
    <row r="24" spans="1:87" s="80" customFormat="1" ht="15" customHeight="1" x14ac:dyDescent="0.2">
      <c r="A24" s="74"/>
      <c r="B24" s="75" t="s">
        <v>415</v>
      </c>
      <c r="C24" s="76">
        <v>184</v>
      </c>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399" t="s">
        <v>376</v>
      </c>
      <c r="AT24" s="76">
        <v>445</v>
      </c>
      <c r="AU24" s="79"/>
      <c r="AV24" s="79"/>
      <c r="CI24" s="74"/>
    </row>
    <row r="25" spans="1:87" s="80" customFormat="1" ht="15" customHeight="1" x14ac:dyDescent="0.2">
      <c r="A25" s="74"/>
      <c r="B25" s="75" t="s">
        <v>408</v>
      </c>
      <c r="C25" s="76">
        <v>183</v>
      </c>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5" t="s">
        <v>420</v>
      </c>
      <c r="AT25" s="76">
        <v>445</v>
      </c>
      <c r="AU25" s="79"/>
      <c r="AV25" s="79"/>
      <c r="CI25" s="74"/>
    </row>
    <row r="26" spans="1:87" s="80" customFormat="1" ht="15" customHeight="1" x14ac:dyDescent="0.2">
      <c r="A26" s="74"/>
      <c r="B26" s="75" t="s">
        <v>382</v>
      </c>
      <c r="C26" s="76">
        <v>181</v>
      </c>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7" t="s">
        <v>399</v>
      </c>
      <c r="AT26" s="78">
        <v>443</v>
      </c>
      <c r="AU26" s="79"/>
      <c r="AV26" s="79"/>
      <c r="CI26" s="74"/>
    </row>
    <row r="27" spans="1:87" s="80" customFormat="1" ht="15" customHeight="1" x14ac:dyDescent="0.2">
      <c r="A27" s="74"/>
      <c r="B27" s="75" t="s">
        <v>420</v>
      </c>
      <c r="C27" s="76">
        <v>181</v>
      </c>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5" t="s">
        <v>409</v>
      </c>
      <c r="AT27" s="81">
        <v>442</v>
      </c>
      <c r="AU27" s="79"/>
      <c r="AV27" s="79"/>
      <c r="CI27" s="74"/>
    </row>
    <row r="28" spans="1:87" s="80" customFormat="1" ht="15" customHeight="1" x14ac:dyDescent="0.2">
      <c r="A28" s="74"/>
      <c r="B28" s="75" t="s">
        <v>413</v>
      </c>
      <c r="C28" s="76">
        <v>177</v>
      </c>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5" t="s">
        <v>438</v>
      </c>
      <c r="AT28" s="76">
        <v>439</v>
      </c>
      <c r="AU28" s="79"/>
      <c r="AV28" s="79"/>
      <c r="CI28" s="74"/>
    </row>
    <row r="29" spans="1:87" s="80" customFormat="1" ht="15" customHeight="1" x14ac:dyDescent="0.2">
      <c r="A29" s="74"/>
      <c r="B29" s="75" t="s">
        <v>434</v>
      </c>
      <c r="C29" s="76">
        <v>176</v>
      </c>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5" t="s">
        <v>442</v>
      </c>
      <c r="AT29" s="76">
        <v>438</v>
      </c>
      <c r="CI29" s="74"/>
    </row>
    <row r="30" spans="1:87" s="80" customFormat="1" ht="15" customHeight="1" x14ac:dyDescent="0.2">
      <c r="A30" s="74"/>
      <c r="B30" s="84" t="s">
        <v>430</v>
      </c>
      <c r="C30" s="76">
        <v>175</v>
      </c>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5" t="s">
        <v>390</v>
      </c>
      <c r="AT30" s="76">
        <v>436</v>
      </c>
      <c r="CI30" s="74"/>
    </row>
    <row r="31" spans="1:87" s="80" customFormat="1" ht="15" customHeight="1" x14ac:dyDescent="0.2">
      <c r="A31" s="74"/>
      <c r="B31" s="75" t="s">
        <v>388</v>
      </c>
      <c r="C31" s="76">
        <v>173</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5" t="s">
        <v>427</v>
      </c>
      <c r="AT31" s="76">
        <v>436</v>
      </c>
      <c r="CI31" s="74"/>
    </row>
    <row r="32" spans="1:87" s="80" customFormat="1" ht="15" customHeight="1" x14ac:dyDescent="0.2">
      <c r="A32" s="74"/>
      <c r="B32" s="75" t="s">
        <v>399</v>
      </c>
      <c r="C32" s="76">
        <v>173</v>
      </c>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5" t="s">
        <v>430</v>
      </c>
      <c r="AT32" s="76">
        <v>436</v>
      </c>
      <c r="CI32" s="74"/>
    </row>
    <row r="33" spans="1:87" s="80" customFormat="1" ht="15" customHeight="1" x14ac:dyDescent="0.2">
      <c r="A33" s="74"/>
      <c r="B33" s="75" t="s">
        <v>373</v>
      </c>
      <c r="C33" s="76">
        <v>172</v>
      </c>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5" t="s">
        <v>391</v>
      </c>
      <c r="AT33" s="76">
        <v>432</v>
      </c>
      <c r="CI33" s="74"/>
    </row>
    <row r="34" spans="1:87" s="80" customFormat="1" ht="15" customHeight="1" x14ac:dyDescent="0.2">
      <c r="A34" s="74"/>
      <c r="B34" s="75" t="s">
        <v>562</v>
      </c>
      <c r="C34" s="76">
        <v>171</v>
      </c>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5" t="s">
        <v>374</v>
      </c>
      <c r="AT34" s="76">
        <v>430</v>
      </c>
      <c r="CI34" s="74"/>
    </row>
    <row r="35" spans="1:87" s="80" customFormat="1" ht="15" customHeight="1" x14ac:dyDescent="0.2">
      <c r="A35" s="74"/>
      <c r="B35" s="75" t="s">
        <v>391</v>
      </c>
      <c r="C35" s="76">
        <v>170</v>
      </c>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5" t="s">
        <v>431</v>
      </c>
      <c r="AT35" s="76">
        <v>429</v>
      </c>
      <c r="CI35" s="74"/>
    </row>
    <row r="36" spans="1:87" s="80" customFormat="1" ht="15" customHeight="1" x14ac:dyDescent="0.2">
      <c r="A36" s="74"/>
      <c r="B36" s="75" t="s">
        <v>440</v>
      </c>
      <c r="C36" s="76">
        <v>168</v>
      </c>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5" t="s">
        <v>413</v>
      </c>
      <c r="AT36" s="76">
        <v>428</v>
      </c>
      <c r="AU36" s="79"/>
      <c r="AV36" s="79"/>
      <c r="CI36" s="74"/>
    </row>
    <row r="37" spans="1:87" s="80" customFormat="1" ht="15" customHeight="1" x14ac:dyDescent="0.2">
      <c r="A37" s="74"/>
      <c r="B37" s="75" t="s">
        <v>383</v>
      </c>
      <c r="C37" s="76">
        <v>168</v>
      </c>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5" t="s">
        <v>382</v>
      </c>
      <c r="AT37" s="76">
        <v>428</v>
      </c>
      <c r="AU37" s="79"/>
      <c r="AV37" s="79"/>
      <c r="CI37" s="74"/>
    </row>
    <row r="38" spans="1:87" x14ac:dyDescent="0.25">
      <c r="B38" s="75" t="s">
        <v>442</v>
      </c>
      <c r="C38" s="76">
        <v>168</v>
      </c>
      <c r="AS38" s="77" t="s">
        <v>441</v>
      </c>
      <c r="AT38" s="78">
        <v>427</v>
      </c>
    </row>
    <row r="39" spans="1:87" x14ac:dyDescent="0.25">
      <c r="B39" s="75" t="s">
        <v>436</v>
      </c>
      <c r="C39" s="76">
        <v>166</v>
      </c>
      <c r="AS39" s="75" t="s">
        <v>562</v>
      </c>
      <c r="AT39" s="76">
        <v>427</v>
      </c>
    </row>
    <row r="40" spans="1:87" x14ac:dyDescent="0.25">
      <c r="B40" s="75" t="s">
        <v>386</v>
      </c>
      <c r="C40" s="76">
        <v>166</v>
      </c>
      <c r="AS40" s="75" t="s">
        <v>375</v>
      </c>
      <c r="AT40" s="76">
        <v>426</v>
      </c>
    </row>
    <row r="41" spans="1:87" x14ac:dyDescent="0.25">
      <c r="B41" s="75" t="s">
        <v>374</v>
      </c>
      <c r="C41" s="76">
        <v>165</v>
      </c>
      <c r="AS41" s="75" t="s">
        <v>384</v>
      </c>
      <c r="AT41" s="76">
        <v>425</v>
      </c>
    </row>
    <row r="42" spans="1:87" x14ac:dyDescent="0.25">
      <c r="B42" s="75" t="s">
        <v>409</v>
      </c>
      <c r="C42" s="76">
        <v>165</v>
      </c>
      <c r="AS42" s="75" t="s">
        <v>408</v>
      </c>
      <c r="AT42" s="76">
        <v>425</v>
      </c>
    </row>
    <row r="43" spans="1:87" x14ac:dyDescent="0.25">
      <c r="B43" s="75" t="s">
        <v>375</v>
      </c>
      <c r="C43" s="76">
        <v>165</v>
      </c>
      <c r="AS43" s="77" t="s">
        <v>403</v>
      </c>
      <c r="AT43" s="78">
        <v>421</v>
      </c>
    </row>
    <row r="44" spans="1:87" x14ac:dyDescent="0.25">
      <c r="B44" s="75" t="s">
        <v>426</v>
      </c>
      <c r="C44" s="76">
        <v>165</v>
      </c>
      <c r="AS44" s="77" t="s">
        <v>436</v>
      </c>
      <c r="AT44" s="83">
        <v>420</v>
      </c>
    </row>
    <row r="45" spans="1:87" x14ac:dyDescent="0.25">
      <c r="B45" s="75" t="s">
        <v>389</v>
      </c>
      <c r="C45" s="76">
        <v>165</v>
      </c>
      <c r="AS45" s="75" t="s">
        <v>396</v>
      </c>
      <c r="AT45" s="76">
        <v>420</v>
      </c>
    </row>
    <row r="46" spans="1:87" x14ac:dyDescent="0.25">
      <c r="B46" s="75" t="s">
        <v>438</v>
      </c>
      <c r="C46" s="76">
        <v>164</v>
      </c>
      <c r="AS46" s="75" t="s">
        <v>394</v>
      </c>
      <c r="AT46" s="76">
        <v>424</v>
      </c>
    </row>
    <row r="47" spans="1:87" x14ac:dyDescent="0.25">
      <c r="B47" s="75" t="s">
        <v>390</v>
      </c>
      <c r="C47" s="76">
        <v>164</v>
      </c>
      <c r="AS47" s="75" t="s">
        <v>389</v>
      </c>
      <c r="AT47" s="76">
        <v>419</v>
      </c>
    </row>
    <row r="48" spans="1:87" x14ac:dyDescent="0.25">
      <c r="B48" s="75" t="s">
        <v>498</v>
      </c>
      <c r="C48" s="76">
        <v>163</v>
      </c>
      <c r="AS48" s="75" t="s">
        <v>419</v>
      </c>
      <c r="AT48" s="76">
        <v>419</v>
      </c>
    </row>
    <row r="49" spans="2:46" x14ac:dyDescent="0.25">
      <c r="B49" s="75" t="s">
        <v>398</v>
      </c>
      <c r="C49" s="76">
        <v>162</v>
      </c>
      <c r="AS49" s="77" t="s">
        <v>609</v>
      </c>
      <c r="AT49" s="78">
        <v>418</v>
      </c>
    </row>
    <row r="50" spans="2:46" x14ac:dyDescent="0.25">
      <c r="B50" s="75" t="s">
        <v>406</v>
      </c>
      <c r="C50" s="76">
        <v>162</v>
      </c>
      <c r="AS50" s="75" t="s">
        <v>383</v>
      </c>
      <c r="AT50" s="76">
        <v>418</v>
      </c>
    </row>
    <row r="51" spans="2:46" x14ac:dyDescent="0.25">
      <c r="B51" s="75" t="s">
        <v>431</v>
      </c>
      <c r="C51" s="76">
        <v>161</v>
      </c>
      <c r="AS51" s="75" t="s">
        <v>432</v>
      </c>
      <c r="AT51" s="81">
        <v>417</v>
      </c>
    </row>
    <row r="52" spans="2:46" x14ac:dyDescent="0.25">
      <c r="B52" s="75" t="s">
        <v>441</v>
      </c>
      <c r="C52" s="76">
        <v>160</v>
      </c>
      <c r="AS52" s="75" t="s">
        <v>373</v>
      </c>
      <c r="AT52" s="76">
        <v>417</v>
      </c>
    </row>
    <row r="53" spans="2:46" x14ac:dyDescent="0.25">
      <c r="B53" s="75" t="s">
        <v>387</v>
      </c>
      <c r="C53" s="76">
        <v>160</v>
      </c>
      <c r="AS53" s="75" t="s">
        <v>445</v>
      </c>
      <c r="AT53" s="83">
        <v>416</v>
      </c>
    </row>
    <row r="54" spans="2:46" x14ac:dyDescent="0.25">
      <c r="B54" s="75" t="s">
        <v>447</v>
      </c>
      <c r="C54" s="76">
        <v>159</v>
      </c>
      <c r="AS54" s="75" t="s">
        <v>453</v>
      </c>
      <c r="AT54" s="76">
        <v>416</v>
      </c>
    </row>
    <row r="55" spans="2:46" x14ac:dyDescent="0.25">
      <c r="B55" s="75" t="s">
        <v>396</v>
      </c>
      <c r="C55" s="76">
        <v>158</v>
      </c>
      <c r="AS55" s="75" t="s">
        <v>388</v>
      </c>
      <c r="AT55" s="76">
        <v>415</v>
      </c>
    </row>
    <row r="56" spans="2:46" x14ac:dyDescent="0.25">
      <c r="B56" s="75" t="s">
        <v>448</v>
      </c>
      <c r="C56" s="76">
        <v>158</v>
      </c>
      <c r="AS56" s="75" t="s">
        <v>443</v>
      </c>
      <c r="AT56" s="76">
        <v>414</v>
      </c>
    </row>
    <row r="57" spans="2:46" x14ac:dyDescent="0.25">
      <c r="B57" s="75" t="s">
        <v>433</v>
      </c>
      <c r="C57" s="76">
        <v>158</v>
      </c>
      <c r="AS57" s="75" t="s">
        <v>437</v>
      </c>
      <c r="AT57" s="76">
        <v>411</v>
      </c>
    </row>
    <row r="58" spans="2:46" x14ac:dyDescent="0.25">
      <c r="B58" s="75" t="s">
        <v>394</v>
      </c>
      <c r="C58" s="76">
        <v>158</v>
      </c>
      <c r="AS58" s="75" t="s">
        <v>434</v>
      </c>
      <c r="AT58" s="76">
        <v>410</v>
      </c>
    </row>
    <row r="59" spans="2:46" x14ac:dyDescent="0.25">
      <c r="B59" s="75" t="s">
        <v>453</v>
      </c>
      <c r="C59" s="76">
        <v>158</v>
      </c>
      <c r="AS59" s="75" t="s">
        <v>418</v>
      </c>
      <c r="AT59" s="76">
        <v>410</v>
      </c>
    </row>
    <row r="60" spans="2:46" x14ac:dyDescent="0.25">
      <c r="B60" s="75" t="s">
        <v>384</v>
      </c>
      <c r="C60" s="76">
        <v>157</v>
      </c>
      <c r="AS60" s="77" t="s">
        <v>426</v>
      </c>
      <c r="AT60" s="78">
        <v>408</v>
      </c>
    </row>
    <row r="61" spans="2:46" x14ac:dyDescent="0.25">
      <c r="B61" s="75" t="s">
        <v>422</v>
      </c>
      <c r="C61" s="76">
        <v>157</v>
      </c>
      <c r="AS61" s="75" t="s">
        <v>439</v>
      </c>
      <c r="AT61" s="76">
        <v>407</v>
      </c>
    </row>
    <row r="62" spans="2:46" x14ac:dyDescent="0.25">
      <c r="B62" s="75" t="s">
        <v>439</v>
      </c>
      <c r="C62" s="76">
        <v>157</v>
      </c>
      <c r="AS62" s="75" t="s">
        <v>433</v>
      </c>
      <c r="AT62" s="81">
        <v>406</v>
      </c>
    </row>
    <row r="63" spans="2:46" x14ac:dyDescent="0.25">
      <c r="B63" s="75" t="s">
        <v>609</v>
      </c>
      <c r="C63" s="76">
        <v>157</v>
      </c>
      <c r="AS63" s="75" t="s">
        <v>446</v>
      </c>
      <c r="AT63" s="76">
        <v>406</v>
      </c>
    </row>
    <row r="64" spans="2:46" x14ac:dyDescent="0.25">
      <c r="B64" s="75" t="s">
        <v>459</v>
      </c>
      <c r="C64" s="76">
        <v>157</v>
      </c>
      <c r="AS64" s="77" t="s">
        <v>386</v>
      </c>
      <c r="AT64" s="78">
        <v>403</v>
      </c>
    </row>
    <row r="65" spans="2:47" x14ac:dyDescent="0.25">
      <c r="B65" s="75" t="s">
        <v>381</v>
      </c>
      <c r="C65" s="76">
        <v>156</v>
      </c>
      <c r="AS65" s="77" t="s">
        <v>421</v>
      </c>
      <c r="AT65" s="78">
        <v>400</v>
      </c>
    </row>
    <row r="66" spans="2:47" x14ac:dyDescent="0.25">
      <c r="B66" s="75" t="s">
        <v>427</v>
      </c>
      <c r="C66" s="76">
        <v>156</v>
      </c>
      <c r="AS66" s="75"/>
      <c r="AT66" s="83"/>
    </row>
    <row r="67" spans="2:47" x14ac:dyDescent="0.25">
      <c r="B67" s="75" t="s">
        <v>419</v>
      </c>
      <c r="C67" s="76">
        <v>156</v>
      </c>
      <c r="AS67" s="75"/>
      <c r="AT67" s="76"/>
    </row>
    <row r="68" spans="2:47" x14ac:dyDescent="0.25">
      <c r="B68" s="75" t="s">
        <v>450</v>
      </c>
      <c r="C68" s="76">
        <v>155</v>
      </c>
      <c r="AS68" s="75"/>
      <c r="AT68" s="76"/>
    </row>
    <row r="69" spans="2:47" x14ac:dyDescent="0.25">
      <c r="B69" s="75" t="s">
        <v>410</v>
      </c>
      <c r="C69" s="76">
        <v>155</v>
      </c>
      <c r="AS69" s="75"/>
      <c r="AT69" s="76"/>
    </row>
    <row r="70" spans="2:47" x14ac:dyDescent="0.25">
      <c r="B70" s="75" t="s">
        <v>443</v>
      </c>
      <c r="C70" s="76">
        <v>154</v>
      </c>
      <c r="AS70" s="75"/>
      <c r="AT70" s="76"/>
    </row>
    <row r="71" spans="2:47" x14ac:dyDescent="0.25">
      <c r="B71" s="75" t="s">
        <v>411</v>
      </c>
      <c r="C71" s="76">
        <v>153</v>
      </c>
      <c r="AS71" s="77"/>
      <c r="AT71" s="78"/>
    </row>
    <row r="72" spans="2:47" x14ac:dyDescent="0.25">
      <c r="B72" s="75" t="s">
        <v>437</v>
      </c>
      <c r="C72" s="76">
        <v>152</v>
      </c>
      <c r="AS72" s="75"/>
      <c r="AT72" s="76"/>
    </row>
    <row r="73" spans="2:47" x14ac:dyDescent="0.25">
      <c r="B73" s="75" t="s">
        <v>405</v>
      </c>
      <c r="C73" s="76">
        <v>150</v>
      </c>
      <c r="AS73" s="75"/>
      <c r="AT73" s="76"/>
    </row>
    <row r="74" spans="2:47" x14ac:dyDescent="0.25">
      <c r="B74" s="75" t="s">
        <v>395</v>
      </c>
      <c r="C74" s="76">
        <v>150</v>
      </c>
      <c r="AS74" s="75"/>
      <c r="AT74" s="81"/>
    </row>
    <row r="75" spans="2:47" x14ac:dyDescent="0.25">
      <c r="B75" s="75" t="s">
        <v>446</v>
      </c>
      <c r="C75" s="76">
        <v>150</v>
      </c>
      <c r="AS75" s="75"/>
      <c r="AT75" s="76"/>
    </row>
    <row r="76" spans="2:47" x14ac:dyDescent="0.25">
      <c r="B76" s="75"/>
      <c r="C76" s="76"/>
      <c r="AS76" s="75"/>
      <c r="AT76" s="76"/>
    </row>
    <row r="77" spans="2:47" x14ac:dyDescent="0.25">
      <c r="B77" s="75"/>
      <c r="C77" s="76"/>
      <c r="AS77" s="75"/>
      <c r="AT77" s="76"/>
    </row>
    <row r="78" spans="2:47" x14ac:dyDescent="0.25">
      <c r="B78" s="75"/>
      <c r="C78" s="76"/>
      <c r="AS78" s="75"/>
      <c r="AT78" s="76"/>
      <c r="AU78" s="76"/>
    </row>
    <row r="79" spans="2:47" x14ac:dyDescent="0.25">
      <c r="B79" s="75"/>
      <c r="C79" s="76"/>
      <c r="AS79" s="75"/>
      <c r="AT79" s="76"/>
    </row>
  </sheetData>
  <mergeCells count="6">
    <mergeCell ref="BT1:CF1"/>
    <mergeCell ref="D1:P1"/>
    <mergeCell ref="AT1:BF1"/>
    <mergeCell ref="Q1:AC1"/>
    <mergeCell ref="AD1:AP1"/>
    <mergeCell ref="BG1:BS1"/>
  </mergeCells>
  <phoneticPr fontId="53" type="noConversion"/>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M78"/>
  <sheetViews>
    <sheetView showGridLines="0" workbookViewId="0">
      <selection activeCell="B80" sqref="B80"/>
    </sheetView>
  </sheetViews>
  <sheetFormatPr defaultRowHeight="15.75" x14ac:dyDescent="0.25"/>
  <cols>
    <col min="1" max="1" width="2.140625" style="55" customWidth="1"/>
    <col min="2" max="2" width="21.7109375" style="55" bestFit="1" customWidth="1"/>
    <col min="3" max="3" width="2.140625" style="56" customWidth="1"/>
    <col min="4" max="4" width="22.42578125" style="55" customWidth="1"/>
    <col min="5" max="5" width="2.140625" style="56" customWidth="1"/>
    <col min="6" max="6" width="20.85546875" style="55" bestFit="1" customWidth="1"/>
    <col min="7" max="7" width="2.140625" style="55" customWidth="1"/>
    <col min="8" max="8" width="19.85546875" style="55" bestFit="1" customWidth="1"/>
    <col min="9" max="9" width="2.140625" style="55" customWidth="1"/>
    <col min="10" max="10" width="20" style="55" bestFit="1" customWidth="1"/>
    <col min="11" max="11" width="2.140625" style="55" customWidth="1"/>
    <col min="12" max="12" width="19.5703125" style="55" customWidth="1"/>
    <col min="13" max="13" width="2.28515625" style="55" customWidth="1"/>
    <col min="14" max="16384" width="9.140625" style="55"/>
  </cols>
  <sheetData>
    <row r="1" spans="2:12" ht="35.25" customHeight="1" x14ac:dyDescent="0.25">
      <c r="B1" s="452" t="s">
        <v>232</v>
      </c>
      <c r="C1" s="452"/>
      <c r="D1" s="452"/>
      <c r="E1" s="452"/>
      <c r="F1" s="452"/>
      <c r="G1" s="452"/>
      <c r="H1" s="452"/>
      <c r="I1" s="452"/>
      <c r="J1" s="452"/>
      <c r="K1" s="452"/>
      <c r="L1" s="452"/>
    </row>
    <row r="2" spans="2:12" ht="7.5" customHeight="1" x14ac:dyDescent="0.25"/>
    <row r="3" spans="2:12" s="60" customFormat="1" x14ac:dyDescent="0.25">
      <c r="B3" s="57" t="s">
        <v>176</v>
      </c>
      <c r="C3" s="58"/>
      <c r="D3" s="57" t="s">
        <v>228</v>
      </c>
      <c r="E3" s="58"/>
      <c r="F3" s="57" t="s">
        <v>193</v>
      </c>
      <c r="G3" s="58"/>
      <c r="H3" s="57" t="s">
        <v>125</v>
      </c>
      <c r="I3" s="59"/>
      <c r="J3" s="57" t="s">
        <v>174</v>
      </c>
      <c r="L3" s="57" t="s">
        <v>171</v>
      </c>
    </row>
    <row r="4" spans="2:12" x14ac:dyDescent="0.25">
      <c r="B4" s="61" t="s">
        <v>235</v>
      </c>
      <c r="C4" s="55"/>
      <c r="D4" s="61" t="s">
        <v>255</v>
      </c>
      <c r="E4" s="55"/>
      <c r="F4" s="61" t="s">
        <v>237</v>
      </c>
      <c r="H4" s="61" t="s">
        <v>247</v>
      </c>
      <c r="I4" s="62"/>
      <c r="J4" s="61" t="s">
        <v>261</v>
      </c>
      <c r="L4" s="61" t="s">
        <v>258</v>
      </c>
    </row>
    <row r="5" spans="2:12" x14ac:dyDescent="0.25">
      <c r="B5" s="61" t="s">
        <v>79</v>
      </c>
      <c r="C5" s="55"/>
      <c r="D5" s="61" t="s">
        <v>161</v>
      </c>
      <c r="E5" s="55"/>
      <c r="F5" s="61" t="s">
        <v>77</v>
      </c>
      <c r="H5" s="61" t="s">
        <v>42</v>
      </c>
      <c r="I5" s="62"/>
      <c r="J5" s="61" t="s">
        <v>73</v>
      </c>
      <c r="L5" s="61" t="s">
        <v>187</v>
      </c>
    </row>
    <row r="6" spans="2:12" x14ac:dyDescent="0.25">
      <c r="B6" s="61" t="s">
        <v>81</v>
      </c>
      <c r="C6" s="55"/>
      <c r="D6" s="61" t="s">
        <v>163</v>
      </c>
      <c r="E6" s="55"/>
      <c r="F6" s="61" t="s">
        <v>75</v>
      </c>
      <c r="H6" s="61" t="s">
        <v>160</v>
      </c>
      <c r="I6" s="62"/>
      <c r="J6" s="61" t="s">
        <v>72</v>
      </c>
      <c r="L6" s="61" t="s">
        <v>123</v>
      </c>
    </row>
    <row r="7" spans="2:12" x14ac:dyDescent="0.25">
      <c r="B7" s="61" t="s">
        <v>82</v>
      </c>
      <c r="C7" s="55"/>
      <c r="D7" s="61" t="s">
        <v>723</v>
      </c>
      <c r="E7" s="55"/>
      <c r="F7" s="61" t="s">
        <v>76</v>
      </c>
      <c r="H7" s="61" t="s">
        <v>214</v>
      </c>
      <c r="I7" s="62"/>
      <c r="J7" s="61" t="s">
        <v>64</v>
      </c>
      <c r="L7" s="61" t="s">
        <v>259</v>
      </c>
    </row>
    <row r="8" spans="2:12" x14ac:dyDescent="0.25">
      <c r="B8" s="61" t="s">
        <v>145</v>
      </c>
      <c r="C8" s="55"/>
      <c r="D8" s="61" t="s">
        <v>223</v>
      </c>
      <c r="E8" s="55"/>
      <c r="F8" s="61" t="s">
        <v>192</v>
      </c>
      <c r="H8" s="61" t="s">
        <v>368</v>
      </c>
      <c r="I8" s="62"/>
      <c r="J8" s="61" t="s">
        <v>87</v>
      </c>
      <c r="L8" s="61" t="s">
        <v>607</v>
      </c>
    </row>
    <row r="9" spans="2:12" x14ac:dyDescent="0.25">
      <c r="B9" s="61"/>
      <c r="C9" s="55"/>
      <c r="D9" s="61"/>
      <c r="E9" s="55"/>
      <c r="F9" s="61"/>
      <c r="H9" s="61"/>
      <c r="I9" s="62"/>
      <c r="J9" s="61"/>
      <c r="L9" s="61"/>
    </row>
    <row r="10" spans="2:12" s="60" customFormat="1" x14ac:dyDescent="0.25">
      <c r="B10" s="63" t="s">
        <v>55</v>
      </c>
      <c r="C10" s="58"/>
      <c r="D10" s="63" t="s">
        <v>55</v>
      </c>
      <c r="E10" s="58"/>
      <c r="F10" s="63" t="s">
        <v>55</v>
      </c>
      <c r="G10" s="58"/>
      <c r="H10" s="63" t="s">
        <v>55</v>
      </c>
      <c r="I10" s="59"/>
      <c r="J10" s="63" t="s">
        <v>55</v>
      </c>
      <c r="L10" s="63" t="s">
        <v>55</v>
      </c>
    </row>
    <row r="11" spans="2:12" x14ac:dyDescent="0.25">
      <c r="B11" s="61" t="s">
        <v>80</v>
      </c>
      <c r="C11" s="55"/>
      <c r="D11" s="61" t="s">
        <v>256</v>
      </c>
      <c r="E11" s="55"/>
      <c r="F11" s="61" t="s">
        <v>61</v>
      </c>
      <c r="H11" s="61" t="s">
        <v>164</v>
      </c>
      <c r="I11" s="62"/>
      <c r="J11" s="61" t="s">
        <v>215</v>
      </c>
      <c r="L11" s="61" t="s">
        <v>364</v>
      </c>
    </row>
    <row r="12" spans="2:12" x14ac:dyDescent="0.25">
      <c r="B12" s="61" t="s">
        <v>83</v>
      </c>
      <c r="C12" s="55"/>
      <c r="D12" s="61" t="s">
        <v>257</v>
      </c>
      <c r="E12" s="55"/>
      <c r="F12" s="61" t="s">
        <v>78</v>
      </c>
      <c r="H12" s="61" t="s">
        <v>249</v>
      </c>
      <c r="I12" s="62"/>
      <c r="J12" s="61" t="s">
        <v>371</v>
      </c>
      <c r="L12" s="61" t="s">
        <v>70</v>
      </c>
    </row>
    <row r="13" spans="2:12" x14ac:dyDescent="0.25">
      <c r="B13" s="61" t="s">
        <v>236</v>
      </c>
      <c r="C13" s="55"/>
      <c r="D13" s="61" t="s">
        <v>454</v>
      </c>
      <c r="E13" s="55"/>
      <c r="F13" s="61" t="s">
        <v>86</v>
      </c>
      <c r="H13" s="61" t="s">
        <v>162</v>
      </c>
      <c r="I13" s="62"/>
      <c r="J13" s="61" t="s">
        <v>552</v>
      </c>
      <c r="L13" s="61" t="s">
        <v>136</v>
      </c>
    </row>
    <row r="14" spans="2:12" x14ac:dyDescent="0.25">
      <c r="B14" s="61" t="s">
        <v>154</v>
      </c>
      <c r="C14" s="55"/>
      <c r="D14" s="61" t="s">
        <v>692</v>
      </c>
      <c r="E14" s="55"/>
      <c r="F14" s="61" t="s">
        <v>238</v>
      </c>
      <c r="H14" s="61" t="s">
        <v>248</v>
      </c>
      <c r="I14" s="62"/>
      <c r="J14" s="61"/>
      <c r="L14" s="61" t="s">
        <v>152</v>
      </c>
    </row>
    <row r="15" spans="2:12" x14ac:dyDescent="0.25">
      <c r="B15" s="64" t="s">
        <v>217</v>
      </c>
      <c r="C15" s="55"/>
      <c r="D15" s="64"/>
      <c r="E15" s="55"/>
      <c r="F15" s="64" t="s">
        <v>673</v>
      </c>
      <c r="H15" s="64"/>
      <c r="I15" s="62"/>
      <c r="J15" s="64"/>
      <c r="L15" s="64"/>
    </row>
    <row r="16" spans="2:12" ht="9" customHeight="1" x14ac:dyDescent="0.25"/>
    <row r="17" spans="2:13" s="60" customFormat="1" x14ac:dyDescent="0.25">
      <c r="B17" s="57" t="s">
        <v>180</v>
      </c>
      <c r="C17" s="65"/>
      <c r="D17" s="57" t="s">
        <v>178</v>
      </c>
      <c r="E17" s="58"/>
      <c r="F17" s="57" t="s">
        <v>172</v>
      </c>
      <c r="G17" s="58"/>
      <c r="H17" s="57" t="s">
        <v>175</v>
      </c>
      <c r="I17" s="59"/>
      <c r="J17" s="57" t="s">
        <v>173</v>
      </c>
      <c r="K17" s="65"/>
      <c r="L17" s="57" t="s">
        <v>229</v>
      </c>
      <c r="M17" s="58"/>
    </row>
    <row r="18" spans="2:13" x14ac:dyDescent="0.25">
      <c r="B18" s="61" t="s">
        <v>242</v>
      </c>
      <c r="D18" s="61" t="s">
        <v>240</v>
      </c>
      <c r="E18" s="55"/>
      <c r="F18" s="61" t="s">
        <v>239</v>
      </c>
      <c r="H18" s="61" t="s">
        <v>260</v>
      </c>
      <c r="I18" s="62"/>
      <c r="J18" s="61" t="s">
        <v>233</v>
      </c>
      <c r="K18" s="56"/>
      <c r="L18" s="61" t="s">
        <v>250</v>
      </c>
    </row>
    <row r="19" spans="2:13" x14ac:dyDescent="0.25">
      <c r="B19" s="61" t="s">
        <v>60</v>
      </c>
      <c r="D19" s="61" t="s">
        <v>67</v>
      </c>
      <c r="E19" s="55"/>
      <c r="F19" s="61" t="s">
        <v>157</v>
      </c>
      <c r="H19" s="61" t="s">
        <v>119</v>
      </c>
      <c r="I19" s="62"/>
      <c r="J19" s="61" t="s">
        <v>74</v>
      </c>
      <c r="K19" s="56"/>
      <c r="L19" s="61" t="s">
        <v>224</v>
      </c>
    </row>
    <row r="20" spans="2:13" x14ac:dyDescent="0.25">
      <c r="B20" s="61" t="s">
        <v>57</v>
      </c>
      <c r="D20" s="61" t="s">
        <v>216</v>
      </c>
      <c r="E20" s="55"/>
      <c r="F20" s="61" t="s">
        <v>218</v>
      </c>
      <c r="H20" s="61" t="s">
        <v>140</v>
      </c>
      <c r="I20" s="62"/>
      <c r="J20" s="61" t="s">
        <v>234</v>
      </c>
      <c r="K20" s="56"/>
      <c r="L20" s="61" t="s">
        <v>141</v>
      </c>
    </row>
    <row r="21" spans="2:13" x14ac:dyDescent="0.25">
      <c r="B21" s="61" t="s">
        <v>58</v>
      </c>
      <c r="D21" s="61" t="s">
        <v>241</v>
      </c>
      <c r="E21" s="55"/>
      <c r="F21" s="61" t="s">
        <v>156</v>
      </c>
      <c r="H21" s="61" t="s">
        <v>138</v>
      </c>
      <c r="I21" s="62"/>
      <c r="J21" s="61" t="s">
        <v>63</v>
      </c>
      <c r="K21" s="56"/>
      <c r="L21" s="61" t="s">
        <v>166</v>
      </c>
    </row>
    <row r="22" spans="2:13" x14ac:dyDescent="0.25">
      <c r="B22" s="61" t="s">
        <v>69</v>
      </c>
      <c r="D22" s="61" t="s">
        <v>146</v>
      </c>
      <c r="E22" s="55"/>
      <c r="F22" s="61" t="s">
        <v>118</v>
      </c>
      <c r="H22" s="61" t="s">
        <v>137</v>
      </c>
      <c r="I22" s="62"/>
      <c r="J22" s="61" t="s">
        <v>65</v>
      </c>
      <c r="K22" s="56"/>
      <c r="L22" s="61" t="s">
        <v>165</v>
      </c>
    </row>
    <row r="23" spans="2:13" x14ac:dyDescent="0.25">
      <c r="B23" s="61"/>
      <c r="D23" s="61"/>
      <c r="E23" s="55"/>
      <c r="F23" s="61"/>
      <c r="H23" s="61"/>
      <c r="I23" s="62"/>
      <c r="J23" s="61"/>
      <c r="K23" s="56"/>
      <c r="L23" s="61"/>
    </row>
    <row r="24" spans="2:13" s="60" customFormat="1" x14ac:dyDescent="0.25">
      <c r="B24" s="63" t="s">
        <v>55</v>
      </c>
      <c r="C24" s="65"/>
      <c r="D24" s="63" t="s">
        <v>55</v>
      </c>
      <c r="E24" s="58"/>
      <c r="F24" s="63" t="s">
        <v>55</v>
      </c>
      <c r="G24" s="58"/>
      <c r="H24" s="63" t="s">
        <v>55</v>
      </c>
      <c r="I24" s="59"/>
      <c r="J24" s="63" t="s">
        <v>55</v>
      </c>
      <c r="K24" s="65"/>
      <c r="L24" s="63" t="s">
        <v>55</v>
      </c>
      <c r="M24" s="58"/>
    </row>
    <row r="25" spans="2:13" x14ac:dyDescent="0.25">
      <c r="B25" s="61" t="s">
        <v>62</v>
      </c>
      <c r="D25" s="61" t="s">
        <v>68</v>
      </c>
      <c r="E25" s="55"/>
      <c r="F25" s="61" t="s">
        <v>142</v>
      </c>
      <c r="H25" s="61" t="s">
        <v>139</v>
      </c>
      <c r="I25" s="62"/>
      <c r="J25" s="61" t="s">
        <v>222</v>
      </c>
      <c r="K25" s="56"/>
      <c r="L25" s="61" t="s">
        <v>532</v>
      </c>
    </row>
    <row r="26" spans="2:13" x14ac:dyDescent="0.25">
      <c r="B26" s="61" t="s">
        <v>59</v>
      </c>
      <c r="D26" s="61" t="s">
        <v>85</v>
      </c>
      <c r="E26" s="55"/>
      <c r="F26" s="61" t="s">
        <v>155</v>
      </c>
      <c r="H26" s="61" t="s">
        <v>153</v>
      </c>
      <c r="I26" s="62"/>
      <c r="J26" s="61" t="s">
        <v>564</v>
      </c>
      <c r="K26" s="56"/>
      <c r="L26" s="61" t="s">
        <v>251</v>
      </c>
    </row>
    <row r="27" spans="2:13" x14ac:dyDescent="0.25">
      <c r="B27" s="61" t="s">
        <v>143</v>
      </c>
      <c r="D27" s="61" t="s">
        <v>499</v>
      </c>
      <c r="E27" s="55"/>
      <c r="F27" s="61" t="s">
        <v>221</v>
      </c>
      <c r="H27" s="61" t="s">
        <v>120</v>
      </c>
      <c r="I27" s="62"/>
      <c r="J27" s="61"/>
      <c r="K27" s="56"/>
      <c r="L27" s="61" t="s">
        <v>66</v>
      </c>
    </row>
    <row r="28" spans="2:13" x14ac:dyDescent="0.25">
      <c r="B28" s="61" t="s">
        <v>243</v>
      </c>
      <c r="D28" s="61"/>
      <c r="E28" s="55"/>
      <c r="F28" s="61"/>
      <c r="H28" s="61"/>
      <c r="I28" s="62"/>
      <c r="J28" s="61"/>
      <c r="K28" s="56"/>
      <c r="L28" s="61" t="s">
        <v>151</v>
      </c>
    </row>
    <row r="29" spans="2:13" x14ac:dyDescent="0.25">
      <c r="B29" s="64"/>
      <c r="D29" s="64"/>
      <c r="E29" s="55"/>
      <c r="F29" s="64"/>
      <c r="H29" s="64"/>
      <c r="I29" s="62"/>
      <c r="J29" s="64"/>
      <c r="K29" s="56"/>
      <c r="L29" s="64" t="s">
        <v>618</v>
      </c>
    </row>
    <row r="31" spans="2:13" x14ac:dyDescent="0.25">
      <c r="B31" s="57" t="s">
        <v>177</v>
      </c>
      <c r="C31" s="65"/>
      <c r="D31" s="57" t="s">
        <v>179</v>
      </c>
    </row>
    <row r="32" spans="2:13" x14ac:dyDescent="0.25">
      <c r="B32" s="61" t="s">
        <v>244</v>
      </c>
      <c r="D32" s="61" t="s">
        <v>252</v>
      </c>
    </row>
    <row r="33" spans="2:4" x14ac:dyDescent="0.25">
      <c r="B33" s="61" t="s">
        <v>56</v>
      </c>
      <c r="D33" s="61" t="s">
        <v>71</v>
      </c>
    </row>
    <row r="34" spans="2:4" x14ac:dyDescent="0.25">
      <c r="B34" s="61" t="s">
        <v>149</v>
      </c>
      <c r="D34" s="61" t="s">
        <v>124</v>
      </c>
    </row>
    <row r="35" spans="2:4" x14ac:dyDescent="0.25">
      <c r="B35" s="61" t="s">
        <v>126</v>
      </c>
      <c r="D35" s="61" t="s">
        <v>54</v>
      </c>
    </row>
    <row r="36" spans="2:4" x14ac:dyDescent="0.25">
      <c r="B36" s="61" t="s">
        <v>150</v>
      </c>
      <c r="D36" s="61" t="s">
        <v>53</v>
      </c>
    </row>
    <row r="37" spans="2:4" x14ac:dyDescent="0.25">
      <c r="B37" s="61"/>
      <c r="D37" s="61"/>
    </row>
    <row r="38" spans="2:4" x14ac:dyDescent="0.25">
      <c r="B38" s="63" t="s">
        <v>55</v>
      </c>
      <c r="C38" s="65"/>
      <c r="D38" s="63" t="s">
        <v>55</v>
      </c>
    </row>
    <row r="39" spans="2:4" x14ac:dyDescent="0.25">
      <c r="B39" s="61" t="s">
        <v>158</v>
      </c>
      <c r="D39" s="61" t="s">
        <v>144</v>
      </c>
    </row>
    <row r="40" spans="2:4" x14ac:dyDescent="0.25">
      <c r="B40" s="61" t="s">
        <v>159</v>
      </c>
      <c r="D40" s="61" t="s">
        <v>253</v>
      </c>
    </row>
    <row r="41" spans="2:4" x14ac:dyDescent="0.25">
      <c r="B41" s="61" t="s">
        <v>245</v>
      </c>
      <c r="D41" s="61" t="s">
        <v>254</v>
      </c>
    </row>
    <row r="42" spans="2:4" x14ac:dyDescent="0.25">
      <c r="B42" s="61" t="s">
        <v>246</v>
      </c>
      <c r="D42" s="61" t="s">
        <v>365</v>
      </c>
    </row>
    <row r="43" spans="2:4" x14ac:dyDescent="0.25">
      <c r="B43" s="64" t="s">
        <v>369</v>
      </c>
      <c r="D43" s="64"/>
    </row>
    <row r="45" spans="2:4" x14ac:dyDescent="0.25">
      <c r="B45" s="100" t="s">
        <v>189</v>
      </c>
      <c r="D45" s="99" t="s">
        <v>188</v>
      </c>
    </row>
    <row r="46" spans="2:4" x14ac:dyDescent="0.25">
      <c r="B46" s="98">
        <v>41131</v>
      </c>
      <c r="D46" s="55" t="s">
        <v>363</v>
      </c>
    </row>
    <row r="47" spans="2:4" x14ac:dyDescent="0.25">
      <c r="B47" s="98">
        <v>41142</v>
      </c>
      <c r="D47" s="55" t="s">
        <v>366</v>
      </c>
    </row>
    <row r="48" spans="2:4" x14ac:dyDescent="0.25">
      <c r="B48" s="98">
        <v>41143</v>
      </c>
      <c r="D48" s="55" t="s">
        <v>372</v>
      </c>
    </row>
    <row r="49" spans="2:5" x14ac:dyDescent="0.25">
      <c r="B49" s="98">
        <v>41148</v>
      </c>
      <c r="D49" s="55" t="s">
        <v>367</v>
      </c>
    </row>
    <row r="50" spans="2:5" x14ac:dyDescent="0.25">
      <c r="B50" s="98">
        <v>41149</v>
      </c>
      <c r="D50" s="55" t="s">
        <v>370</v>
      </c>
    </row>
    <row r="51" spans="2:5" x14ac:dyDescent="0.25">
      <c r="B51" s="98">
        <v>41173</v>
      </c>
      <c r="D51" s="55" t="s">
        <v>500</v>
      </c>
    </row>
    <row r="52" spans="2:5" x14ac:dyDescent="0.25">
      <c r="B52" s="98">
        <v>41197</v>
      </c>
      <c r="D52" s="55" t="s">
        <v>531</v>
      </c>
      <c r="E52" s="55"/>
    </row>
    <row r="53" spans="2:5" x14ac:dyDescent="0.25">
      <c r="B53" s="98">
        <v>41209</v>
      </c>
      <c r="D53" s="55" t="s">
        <v>551</v>
      </c>
      <c r="E53" s="55"/>
    </row>
    <row r="54" spans="2:5" x14ac:dyDescent="0.25">
      <c r="B54" s="98">
        <v>41214</v>
      </c>
      <c r="D54" s="55" t="s">
        <v>565</v>
      </c>
      <c r="E54" s="55"/>
    </row>
    <row r="55" spans="2:5" x14ac:dyDescent="0.25">
      <c r="B55" s="98">
        <v>41250</v>
      </c>
      <c r="D55" s="55" t="s">
        <v>619</v>
      </c>
      <c r="E55" s="55"/>
    </row>
    <row r="56" spans="2:5" x14ac:dyDescent="0.25">
      <c r="B56" s="98">
        <v>41252</v>
      </c>
      <c r="D56" s="55" t="s">
        <v>596</v>
      </c>
    </row>
    <row r="57" spans="2:5" x14ac:dyDescent="0.25">
      <c r="B57" s="98">
        <v>41253</v>
      </c>
      <c r="D57" s="55" t="s">
        <v>597</v>
      </c>
    </row>
    <row r="58" spans="2:5" x14ac:dyDescent="0.25">
      <c r="B58" s="98">
        <v>41255</v>
      </c>
      <c r="D58" s="55" t="s">
        <v>608</v>
      </c>
    </row>
    <row r="59" spans="2:5" x14ac:dyDescent="0.25">
      <c r="B59" s="98">
        <v>41255</v>
      </c>
      <c r="D59" s="55" t="s">
        <v>617</v>
      </c>
    </row>
    <row r="60" spans="2:5" x14ac:dyDescent="0.25">
      <c r="B60" s="98">
        <v>41271</v>
      </c>
      <c r="D60" s="55" t="s">
        <v>641</v>
      </c>
    </row>
    <row r="61" spans="2:5" x14ac:dyDescent="0.25">
      <c r="B61" s="98">
        <v>41300</v>
      </c>
      <c r="D61" s="55" t="s">
        <v>693</v>
      </c>
    </row>
    <row r="62" spans="2:5" x14ac:dyDescent="0.25">
      <c r="B62" s="98">
        <v>41332</v>
      </c>
      <c r="D62" s="55" t="s">
        <v>724</v>
      </c>
    </row>
    <row r="63" spans="2:5" x14ac:dyDescent="0.25">
      <c r="B63" s="98">
        <v>41332</v>
      </c>
      <c r="D63" s="55" t="s">
        <v>725</v>
      </c>
    </row>
    <row r="64" spans="2:5" x14ac:dyDescent="0.25">
      <c r="B64" s="98">
        <v>41336</v>
      </c>
      <c r="D64" s="55" t="s">
        <v>721</v>
      </c>
    </row>
    <row r="65" spans="2:4" x14ac:dyDescent="0.25">
      <c r="B65" s="98">
        <v>41336</v>
      </c>
      <c r="D65" s="55" t="s">
        <v>722</v>
      </c>
    </row>
    <row r="66" spans="2:4" x14ac:dyDescent="0.25">
      <c r="B66" s="98"/>
    </row>
    <row r="67" spans="2:4" x14ac:dyDescent="0.25">
      <c r="B67" s="98"/>
    </row>
    <row r="68" spans="2:4" x14ac:dyDescent="0.25">
      <c r="B68" s="98"/>
    </row>
    <row r="69" spans="2:4" x14ac:dyDescent="0.25">
      <c r="B69" s="98"/>
    </row>
    <row r="70" spans="2:4" x14ac:dyDescent="0.25">
      <c r="B70" s="98"/>
    </row>
    <row r="71" spans="2:4" x14ac:dyDescent="0.25">
      <c r="B71" s="98"/>
    </row>
    <row r="72" spans="2:4" x14ac:dyDescent="0.25">
      <c r="B72" s="98"/>
    </row>
    <row r="73" spans="2:4" x14ac:dyDescent="0.25">
      <c r="B73" s="98"/>
    </row>
    <row r="74" spans="2:4" x14ac:dyDescent="0.25">
      <c r="B74" s="98"/>
    </row>
    <row r="75" spans="2:4" x14ac:dyDescent="0.25">
      <c r="B75" s="98"/>
    </row>
    <row r="76" spans="2:4" x14ac:dyDescent="0.25">
      <c r="B76" s="98"/>
    </row>
    <row r="77" spans="2:4" x14ac:dyDescent="0.25">
      <c r="B77" s="98"/>
    </row>
    <row r="78" spans="2:4" x14ac:dyDescent="0.25">
      <c r="B78" s="98"/>
    </row>
  </sheetData>
  <mergeCells count="1">
    <mergeCell ref="B1:L1"/>
  </mergeCells>
  <phoneticPr fontId="53" type="noConversion"/>
  <printOptions horizontalCentered="1"/>
  <pageMargins left="0.7" right="0.7" top="0.75" bottom="0.75" header="0.3" footer="0.3"/>
  <pageSetup scale="6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31"/>
  <sheetViews>
    <sheetView showGridLines="0" workbookViewId="0">
      <selection activeCell="B48" sqref="B48"/>
    </sheetView>
  </sheetViews>
  <sheetFormatPr defaultRowHeight="12.75" x14ac:dyDescent="0.2"/>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x14ac:dyDescent="0.25">
      <c r="A1" s="461" t="s">
        <v>194</v>
      </c>
      <c r="B1" s="462"/>
      <c r="C1" s="462"/>
      <c r="D1" s="462"/>
      <c r="E1" s="462"/>
      <c r="F1" s="462"/>
      <c r="G1" s="462"/>
      <c r="H1" s="462"/>
      <c r="I1" s="463"/>
      <c r="J1" s="101"/>
      <c r="K1" s="461" t="s">
        <v>88</v>
      </c>
      <c r="L1" s="462"/>
      <c r="M1" s="462"/>
      <c r="N1" s="462"/>
      <c r="O1" s="462"/>
      <c r="P1" s="462"/>
      <c r="Q1" s="462"/>
      <c r="R1" s="462"/>
      <c r="S1" s="462"/>
      <c r="T1" s="462"/>
      <c r="U1" s="462"/>
      <c r="V1" s="462"/>
      <c r="W1" s="462"/>
      <c r="X1" s="462"/>
      <c r="Y1" s="463"/>
    </row>
    <row r="2" spans="1:25" ht="15" x14ac:dyDescent="0.2">
      <c r="A2" s="464"/>
      <c r="B2" s="465"/>
      <c r="C2" s="465"/>
      <c r="D2" s="465"/>
      <c r="E2" s="465"/>
      <c r="F2" s="465"/>
      <c r="G2" s="465"/>
      <c r="H2" s="465"/>
      <c r="I2" s="466"/>
      <c r="J2" s="102"/>
      <c r="K2" s="458" t="s">
        <v>92</v>
      </c>
      <c r="L2" s="459"/>
      <c r="M2" s="459"/>
      <c r="N2" s="102"/>
      <c r="O2" s="459" t="s">
        <v>2</v>
      </c>
      <c r="P2" s="459"/>
      <c r="Q2" s="459"/>
      <c r="R2" s="102"/>
      <c r="S2" s="459" t="s">
        <v>90</v>
      </c>
      <c r="T2" s="459"/>
      <c r="U2" s="459"/>
      <c r="V2" s="102"/>
      <c r="W2" s="459" t="s">
        <v>91</v>
      </c>
      <c r="X2" s="459"/>
      <c r="Y2" s="460"/>
    </row>
    <row r="3" spans="1:25" ht="15" x14ac:dyDescent="0.25">
      <c r="A3" s="103"/>
      <c r="B3" s="104" t="s">
        <v>95</v>
      </c>
      <c r="C3" s="101"/>
      <c r="D3" s="101"/>
      <c r="E3" s="101"/>
      <c r="F3" s="101"/>
      <c r="G3" s="101"/>
      <c r="H3" s="105"/>
      <c r="I3" s="106"/>
      <c r="J3" s="107"/>
      <c r="K3" s="108"/>
      <c r="L3" s="109" t="s">
        <v>0</v>
      </c>
      <c r="M3" s="109" t="s">
        <v>1</v>
      </c>
      <c r="N3" s="107"/>
      <c r="O3" s="109"/>
      <c r="P3" s="109" t="s">
        <v>0</v>
      </c>
      <c r="Q3" s="109" t="s">
        <v>1</v>
      </c>
      <c r="R3" s="107"/>
      <c r="S3" s="109"/>
      <c r="T3" s="109" t="s">
        <v>0</v>
      </c>
      <c r="U3" s="109" t="s">
        <v>1</v>
      </c>
      <c r="V3" s="107"/>
      <c r="W3" s="109"/>
      <c r="X3" s="109" t="s">
        <v>0</v>
      </c>
      <c r="Y3" s="110" t="s">
        <v>1</v>
      </c>
    </row>
    <row r="4" spans="1:25" ht="15" x14ac:dyDescent="0.25">
      <c r="A4" s="103"/>
      <c r="B4" s="111" t="s">
        <v>108</v>
      </c>
      <c r="C4" s="101"/>
      <c r="D4" s="101"/>
      <c r="E4" s="101"/>
      <c r="F4" s="101"/>
      <c r="G4" s="101"/>
      <c r="H4" s="112">
        <f>14*5*26*39</f>
        <v>70980</v>
      </c>
      <c r="I4" s="106"/>
      <c r="J4" s="101"/>
      <c r="K4" s="113">
        <v>1</v>
      </c>
      <c r="L4" s="114">
        <v>6500</v>
      </c>
      <c r="M4" s="114">
        <f>L4/5</f>
        <v>1300</v>
      </c>
      <c r="N4" s="101"/>
      <c r="O4" s="115">
        <v>1</v>
      </c>
      <c r="P4" s="114">
        <v>2500</v>
      </c>
      <c r="Q4" s="114">
        <f>P4/5</f>
        <v>500</v>
      </c>
      <c r="R4" s="101"/>
      <c r="S4" s="115">
        <v>1</v>
      </c>
      <c r="T4" s="114">
        <v>625</v>
      </c>
      <c r="U4" s="114">
        <f>T4/5</f>
        <v>125</v>
      </c>
      <c r="V4" s="101"/>
      <c r="W4" s="115">
        <v>1</v>
      </c>
      <c r="X4" s="114">
        <v>375</v>
      </c>
      <c r="Y4" s="116">
        <f>X4/5</f>
        <v>75</v>
      </c>
    </row>
    <row r="5" spans="1:25" ht="15" x14ac:dyDescent="0.25">
      <c r="A5" s="103"/>
      <c r="B5" s="111" t="s">
        <v>3</v>
      </c>
      <c r="C5" s="101"/>
      <c r="D5" s="101"/>
      <c r="E5" s="101"/>
      <c r="F5" s="101"/>
      <c r="G5" s="101"/>
      <c r="H5" s="112">
        <f>200*14</f>
        <v>2800</v>
      </c>
      <c r="I5" s="106"/>
      <c r="J5" s="101"/>
      <c r="K5" s="113">
        <v>2</v>
      </c>
      <c r="L5" s="114">
        <v>5750</v>
      </c>
      <c r="M5" s="114">
        <f t="shared" ref="M5:M17" si="0">L5/5</f>
        <v>1150</v>
      </c>
      <c r="N5" s="101"/>
      <c r="O5" s="115">
        <v>2</v>
      </c>
      <c r="P5" s="114">
        <v>2000</v>
      </c>
      <c r="Q5" s="114">
        <f t="shared" ref="Q5:Q11" si="1">P5/5</f>
        <v>400</v>
      </c>
      <c r="R5" s="101"/>
      <c r="S5" s="115">
        <v>2</v>
      </c>
      <c r="T5" s="114">
        <v>500</v>
      </c>
      <c r="U5" s="114">
        <f>T5/5</f>
        <v>100</v>
      </c>
      <c r="V5" s="101"/>
      <c r="W5" s="115">
        <v>2</v>
      </c>
      <c r="X5" s="114">
        <v>325</v>
      </c>
      <c r="Y5" s="116">
        <f>X5/5</f>
        <v>65</v>
      </c>
    </row>
    <row r="6" spans="1:25" ht="15" x14ac:dyDescent="0.25">
      <c r="A6" s="103"/>
      <c r="B6" s="117" t="s">
        <v>106</v>
      </c>
      <c r="C6" s="101"/>
      <c r="D6" s="101"/>
      <c r="E6" s="101"/>
      <c r="F6" s="101"/>
      <c r="G6" s="101"/>
      <c r="H6" s="118">
        <f>SUM(H4:H5)</f>
        <v>73780</v>
      </c>
      <c r="I6" s="106"/>
      <c r="J6" s="101"/>
      <c r="K6" s="113">
        <v>3</v>
      </c>
      <c r="L6" s="114">
        <v>5000</v>
      </c>
      <c r="M6" s="114">
        <f t="shared" si="0"/>
        <v>1000</v>
      </c>
      <c r="N6" s="101"/>
      <c r="O6" s="115">
        <v>3</v>
      </c>
      <c r="P6" s="114">
        <v>1500</v>
      </c>
      <c r="Q6" s="114">
        <f t="shared" si="1"/>
        <v>300</v>
      </c>
      <c r="R6" s="101"/>
      <c r="S6" s="115">
        <v>3</v>
      </c>
      <c r="T6" s="114">
        <v>450</v>
      </c>
      <c r="U6" s="114">
        <f>T6/5</f>
        <v>90</v>
      </c>
      <c r="V6" s="101"/>
      <c r="W6" s="115">
        <v>3</v>
      </c>
      <c r="X6" s="114">
        <v>275</v>
      </c>
      <c r="Y6" s="116">
        <f>X6/5</f>
        <v>55</v>
      </c>
    </row>
    <row r="7" spans="1:25" ht="15" x14ac:dyDescent="0.25">
      <c r="A7" s="103"/>
      <c r="B7" s="101"/>
      <c r="C7" s="101"/>
      <c r="D7" s="101"/>
      <c r="E7" s="101"/>
      <c r="F7" s="101"/>
      <c r="G7" s="101"/>
      <c r="H7" s="112"/>
      <c r="I7" s="106"/>
      <c r="J7" s="101"/>
      <c r="K7" s="113">
        <v>4</v>
      </c>
      <c r="L7" s="114">
        <v>4500</v>
      </c>
      <c r="M7" s="114">
        <f t="shared" si="0"/>
        <v>900</v>
      </c>
      <c r="N7" s="101"/>
      <c r="O7" s="115">
        <v>4</v>
      </c>
      <c r="P7" s="114">
        <v>1500</v>
      </c>
      <c r="Q7" s="114">
        <f t="shared" si="1"/>
        <v>300</v>
      </c>
      <c r="R7" s="101"/>
      <c r="S7" s="119">
        <v>4</v>
      </c>
      <c r="T7" s="114">
        <v>400</v>
      </c>
      <c r="U7" s="114">
        <f>T7/5</f>
        <v>80</v>
      </c>
      <c r="V7" s="101"/>
      <c r="W7" s="119">
        <v>4</v>
      </c>
      <c r="X7" s="114">
        <v>200</v>
      </c>
      <c r="Y7" s="116">
        <f>X7/5</f>
        <v>40</v>
      </c>
    </row>
    <row r="8" spans="1:25" ht="15" x14ac:dyDescent="0.25">
      <c r="A8" s="103"/>
      <c r="B8" s="104" t="s">
        <v>96</v>
      </c>
      <c r="C8" s="101"/>
      <c r="D8" s="101"/>
      <c r="E8" s="101"/>
      <c r="F8" s="101"/>
      <c r="G8" s="101"/>
      <c r="H8" s="112"/>
      <c r="I8" s="106"/>
      <c r="J8" s="101"/>
      <c r="K8" s="113">
        <v>5</v>
      </c>
      <c r="L8" s="114">
        <v>4000</v>
      </c>
      <c r="M8" s="114">
        <f t="shared" si="0"/>
        <v>800</v>
      </c>
      <c r="N8" s="101"/>
      <c r="O8" s="115">
        <v>5</v>
      </c>
      <c r="P8" s="114">
        <v>1000</v>
      </c>
      <c r="Q8" s="114">
        <f t="shared" si="1"/>
        <v>200</v>
      </c>
      <c r="R8" s="101"/>
      <c r="S8" s="119"/>
      <c r="T8" s="114"/>
      <c r="U8" s="114"/>
      <c r="V8" s="101"/>
      <c r="W8" s="119"/>
      <c r="X8" s="114"/>
      <c r="Y8" s="116"/>
    </row>
    <row r="9" spans="1:25" ht="15" x14ac:dyDescent="0.25">
      <c r="A9" s="103"/>
      <c r="B9" s="111" t="s">
        <v>105</v>
      </c>
      <c r="C9" s="101"/>
      <c r="D9" s="101"/>
      <c r="E9" s="101"/>
      <c r="F9" s="101"/>
      <c r="G9" s="101"/>
      <c r="H9" s="120">
        <v>-600</v>
      </c>
      <c r="I9" s="106"/>
      <c r="J9" s="121"/>
      <c r="K9" s="113">
        <v>6</v>
      </c>
      <c r="L9" s="114">
        <v>3750</v>
      </c>
      <c r="M9" s="114">
        <f t="shared" si="0"/>
        <v>750</v>
      </c>
      <c r="N9" s="101"/>
      <c r="O9" s="115">
        <v>6</v>
      </c>
      <c r="P9" s="114">
        <v>1000</v>
      </c>
      <c r="Q9" s="114">
        <f t="shared" si="1"/>
        <v>200</v>
      </c>
      <c r="R9" s="101"/>
      <c r="S9" s="119"/>
      <c r="T9" s="114"/>
      <c r="U9" s="114"/>
      <c r="V9" s="101"/>
      <c r="W9" s="119"/>
      <c r="X9" s="114"/>
      <c r="Y9" s="116"/>
    </row>
    <row r="10" spans="1:25" ht="15" x14ac:dyDescent="0.25">
      <c r="A10" s="103"/>
      <c r="B10" s="111" t="s">
        <v>104</v>
      </c>
      <c r="C10" s="101"/>
      <c r="D10" s="101"/>
      <c r="E10" s="101"/>
      <c r="F10" s="101"/>
      <c r="G10" s="101"/>
      <c r="H10" s="120">
        <v>-500</v>
      </c>
      <c r="I10" s="106"/>
      <c r="J10" s="101"/>
      <c r="K10" s="113">
        <v>7</v>
      </c>
      <c r="L10" s="114">
        <v>3625</v>
      </c>
      <c r="M10" s="114">
        <f t="shared" si="0"/>
        <v>725</v>
      </c>
      <c r="N10" s="101"/>
      <c r="O10" s="115">
        <v>7</v>
      </c>
      <c r="P10" s="114">
        <v>1000</v>
      </c>
      <c r="Q10" s="114">
        <f t="shared" si="1"/>
        <v>200</v>
      </c>
      <c r="R10" s="101"/>
      <c r="S10" s="119"/>
      <c r="T10" s="114"/>
      <c r="U10" s="114"/>
      <c r="V10" s="101"/>
      <c r="W10" s="119"/>
      <c r="X10" s="114"/>
      <c r="Y10" s="116"/>
    </row>
    <row r="11" spans="1:25" ht="15" x14ac:dyDescent="0.25">
      <c r="A11" s="103"/>
      <c r="B11" s="111" t="s">
        <v>103</v>
      </c>
      <c r="C11" s="101"/>
      <c r="D11" s="101"/>
      <c r="E11" s="101"/>
      <c r="F11" s="101"/>
      <c r="G11" s="101"/>
      <c r="H11" s="120">
        <v>-130</v>
      </c>
      <c r="I11" s="106"/>
      <c r="J11" s="101"/>
      <c r="K11" s="113">
        <v>8</v>
      </c>
      <c r="L11" s="114">
        <v>3500</v>
      </c>
      <c r="M11" s="114">
        <f t="shared" si="0"/>
        <v>700</v>
      </c>
      <c r="N11" s="101"/>
      <c r="O11" s="115">
        <v>8</v>
      </c>
      <c r="P11" s="114">
        <v>1000</v>
      </c>
      <c r="Q11" s="114">
        <f t="shared" si="1"/>
        <v>200</v>
      </c>
      <c r="R11" s="101"/>
      <c r="S11" s="119"/>
      <c r="T11" s="114"/>
      <c r="U11" s="114"/>
      <c r="V11" s="101"/>
      <c r="W11" s="119"/>
      <c r="X11" s="114"/>
      <c r="Y11" s="116"/>
    </row>
    <row r="12" spans="1:25" ht="15" x14ac:dyDescent="0.25">
      <c r="A12" s="103"/>
      <c r="B12" s="111" t="s">
        <v>97</v>
      </c>
      <c r="C12" s="101"/>
      <c r="D12" s="101"/>
      <c r="E12" s="101"/>
      <c r="F12" s="101"/>
      <c r="G12" s="101"/>
      <c r="H12" s="120">
        <v>-190</v>
      </c>
      <c r="I12" s="106"/>
      <c r="J12" s="101"/>
      <c r="K12" s="113">
        <v>9</v>
      </c>
      <c r="L12" s="114">
        <v>3375</v>
      </c>
      <c r="M12" s="114">
        <f t="shared" si="0"/>
        <v>675</v>
      </c>
      <c r="N12" s="101"/>
      <c r="O12" s="119"/>
      <c r="P12" s="122"/>
      <c r="Q12" s="114"/>
      <c r="R12" s="101"/>
      <c r="S12" s="101"/>
      <c r="T12" s="101"/>
      <c r="U12" s="101"/>
      <c r="V12" s="101"/>
      <c r="W12" s="101"/>
      <c r="X12" s="101"/>
      <c r="Y12" s="106"/>
    </row>
    <row r="13" spans="1:25" ht="15" x14ac:dyDescent="0.25">
      <c r="A13" s="103"/>
      <c r="B13" s="111" t="s">
        <v>102</v>
      </c>
      <c r="C13" s="101"/>
      <c r="D13" s="101"/>
      <c r="E13" s="101"/>
      <c r="F13" s="101"/>
      <c r="G13" s="101"/>
      <c r="H13" s="120">
        <v>-855</v>
      </c>
      <c r="I13" s="106"/>
      <c r="J13" s="101"/>
      <c r="K13" s="113">
        <v>10</v>
      </c>
      <c r="L13" s="114">
        <v>3250</v>
      </c>
      <c r="M13" s="114">
        <f t="shared" si="0"/>
        <v>650</v>
      </c>
      <c r="N13" s="101"/>
      <c r="O13" s="119"/>
      <c r="P13" s="122"/>
      <c r="Q13" s="114"/>
      <c r="R13" s="101"/>
      <c r="S13" s="101"/>
      <c r="T13" s="101"/>
      <c r="U13" s="101"/>
      <c r="V13" s="101"/>
      <c r="W13" s="101"/>
      <c r="X13" s="101"/>
      <c r="Y13" s="106"/>
    </row>
    <row r="14" spans="1:25" ht="15" x14ac:dyDescent="0.25">
      <c r="A14" s="103"/>
      <c r="B14" s="117" t="s">
        <v>107</v>
      </c>
      <c r="C14" s="101"/>
      <c r="D14" s="101"/>
      <c r="E14" s="101"/>
      <c r="F14" s="101"/>
      <c r="G14" s="101"/>
      <c r="H14" s="123">
        <f>SUM(H9:H13)</f>
        <v>-2275</v>
      </c>
      <c r="I14" s="106"/>
      <c r="J14" s="101"/>
      <c r="K14" s="113">
        <v>11</v>
      </c>
      <c r="L14" s="114">
        <v>3125</v>
      </c>
      <c r="M14" s="114">
        <f t="shared" si="0"/>
        <v>625</v>
      </c>
      <c r="N14" s="101"/>
      <c r="O14" s="119"/>
      <c r="P14" s="122"/>
      <c r="Q14" s="114"/>
      <c r="R14" s="101"/>
      <c r="S14" s="101"/>
      <c r="T14" s="101"/>
      <c r="U14" s="101"/>
      <c r="V14" s="101"/>
      <c r="W14" s="101"/>
      <c r="X14" s="101"/>
      <c r="Y14" s="106"/>
    </row>
    <row r="15" spans="1:25" ht="15" x14ac:dyDescent="0.25">
      <c r="A15" s="103"/>
      <c r="B15" s="101"/>
      <c r="C15" s="101"/>
      <c r="D15" s="101"/>
      <c r="E15" s="101"/>
      <c r="F15" s="101"/>
      <c r="G15" s="101"/>
      <c r="H15" s="123"/>
      <c r="I15" s="106"/>
      <c r="J15" s="101"/>
      <c r="K15" s="113">
        <v>12</v>
      </c>
      <c r="L15" s="114">
        <v>3000</v>
      </c>
      <c r="M15" s="114">
        <f t="shared" si="0"/>
        <v>600</v>
      </c>
      <c r="N15" s="101"/>
      <c r="O15" s="119"/>
      <c r="P15" s="122"/>
      <c r="Q15" s="114"/>
      <c r="R15" s="101"/>
      <c r="S15" s="101"/>
      <c r="T15" s="101"/>
      <c r="U15" s="101"/>
      <c r="V15" s="101"/>
      <c r="W15" s="101"/>
      <c r="X15" s="101"/>
      <c r="Y15" s="106"/>
    </row>
    <row r="16" spans="1:25" ht="15.75" thickBot="1" x14ac:dyDescent="0.3">
      <c r="A16" s="103"/>
      <c r="B16" s="124" t="s">
        <v>98</v>
      </c>
      <c r="C16" s="101"/>
      <c r="D16" s="101"/>
      <c r="E16" s="101"/>
      <c r="F16" s="101"/>
      <c r="G16" s="101"/>
      <c r="H16" s="125">
        <f>SUM(H6,H14)</f>
        <v>71505</v>
      </c>
      <c r="I16" s="106"/>
      <c r="J16" s="101"/>
      <c r="K16" s="113">
        <v>13</v>
      </c>
      <c r="L16" s="114">
        <v>2875</v>
      </c>
      <c r="M16" s="114">
        <f t="shared" si="0"/>
        <v>575</v>
      </c>
      <c r="N16" s="101"/>
      <c r="O16" s="119"/>
      <c r="P16" s="122"/>
      <c r="Q16" s="114"/>
      <c r="R16" s="101"/>
      <c r="S16" s="101"/>
      <c r="T16" s="101"/>
      <c r="U16" s="101"/>
      <c r="V16" s="101"/>
      <c r="W16" s="101"/>
      <c r="X16" s="101"/>
      <c r="Y16" s="106"/>
    </row>
    <row r="17" spans="1:25" ht="15.75" thickTop="1" x14ac:dyDescent="0.25">
      <c r="A17" s="103"/>
      <c r="B17" s="101"/>
      <c r="C17" s="101"/>
      <c r="D17" s="101"/>
      <c r="E17" s="101"/>
      <c r="F17" s="101"/>
      <c r="G17" s="101"/>
      <c r="H17" s="123"/>
      <c r="I17" s="106"/>
      <c r="J17" s="101"/>
      <c r="K17" s="113">
        <v>14</v>
      </c>
      <c r="L17" s="114">
        <v>2750</v>
      </c>
      <c r="M17" s="114">
        <f t="shared" si="0"/>
        <v>550</v>
      </c>
      <c r="N17" s="101"/>
      <c r="O17" s="119"/>
      <c r="P17" s="122"/>
      <c r="Q17" s="114"/>
      <c r="R17" s="101"/>
      <c r="S17" s="101"/>
      <c r="T17" s="101"/>
      <c r="U17" s="101"/>
      <c r="V17" s="101"/>
      <c r="W17" s="101"/>
      <c r="X17" s="101"/>
      <c r="Y17" s="106"/>
    </row>
    <row r="18" spans="1:25" ht="15" x14ac:dyDescent="0.25">
      <c r="A18" s="103"/>
      <c r="I18" s="106"/>
      <c r="J18" s="101"/>
      <c r="K18" s="126"/>
      <c r="L18" s="127"/>
      <c r="M18" s="128"/>
      <c r="N18" s="129"/>
      <c r="O18" s="130"/>
      <c r="P18" s="127"/>
      <c r="Q18" s="128"/>
      <c r="R18" s="129"/>
      <c r="S18" s="129"/>
      <c r="T18" s="129"/>
      <c r="U18" s="129"/>
      <c r="V18" s="129"/>
      <c r="W18" s="129"/>
      <c r="X18" s="129"/>
      <c r="Y18" s="131"/>
    </row>
    <row r="19" spans="1:25" ht="15" x14ac:dyDescent="0.25">
      <c r="A19" s="103"/>
      <c r="B19" s="124"/>
      <c r="C19" s="101"/>
      <c r="D19" s="101"/>
      <c r="E19" s="101"/>
      <c r="F19" s="101"/>
      <c r="G19" s="101"/>
      <c r="H19" s="123"/>
      <c r="I19" s="106"/>
      <c r="J19" s="101"/>
      <c r="K19" s="132"/>
      <c r="L19" s="133"/>
      <c r="M19" s="134"/>
      <c r="N19" s="121"/>
      <c r="O19" s="132"/>
      <c r="P19" s="134"/>
      <c r="Q19" s="134"/>
      <c r="R19" s="121"/>
      <c r="S19" s="121"/>
      <c r="T19" s="121"/>
      <c r="U19" s="121"/>
      <c r="V19" s="121"/>
      <c r="W19" s="121"/>
      <c r="X19" s="121"/>
      <c r="Y19" s="121"/>
    </row>
    <row r="20" spans="1:25" ht="21" x14ac:dyDescent="0.35">
      <c r="A20" s="103"/>
      <c r="B20" s="124" t="s">
        <v>109</v>
      </c>
      <c r="C20" s="101"/>
      <c r="D20" s="101"/>
      <c r="E20" s="101"/>
      <c r="F20" s="101"/>
      <c r="G20" s="101"/>
      <c r="H20" s="123"/>
      <c r="I20" s="106"/>
      <c r="J20" s="101"/>
      <c r="K20" s="455" t="s">
        <v>89</v>
      </c>
      <c r="L20" s="456"/>
      <c r="M20" s="456"/>
      <c r="N20" s="456"/>
      <c r="O20" s="456"/>
      <c r="P20" s="456"/>
      <c r="Q20" s="456"/>
      <c r="R20" s="456"/>
      <c r="S20" s="456"/>
      <c r="T20" s="457"/>
      <c r="U20" s="121"/>
      <c r="V20" s="121"/>
      <c r="W20" s="121"/>
      <c r="X20" s="122"/>
      <c r="Y20" s="114"/>
    </row>
    <row r="21" spans="1:25" ht="15" x14ac:dyDescent="0.25">
      <c r="A21" s="103"/>
      <c r="B21" s="111" t="s">
        <v>92</v>
      </c>
      <c r="C21" s="101"/>
      <c r="D21" s="101"/>
      <c r="E21" s="101"/>
      <c r="F21" s="101"/>
      <c r="G21" s="101"/>
      <c r="H21" s="123">
        <f>-SUM(L4:L17)</f>
        <v>-55000</v>
      </c>
      <c r="I21" s="106"/>
      <c r="J21" s="101"/>
      <c r="K21" s="458" t="s">
        <v>93</v>
      </c>
      <c r="L21" s="459"/>
      <c r="M21" s="102"/>
      <c r="N21" s="459" t="s">
        <v>90</v>
      </c>
      <c r="O21" s="459"/>
      <c r="P21" s="459"/>
      <c r="Q21" s="459"/>
      <c r="R21" s="459"/>
      <c r="S21" s="459" t="s">
        <v>94</v>
      </c>
      <c r="T21" s="460"/>
      <c r="U21" s="121"/>
      <c r="V21" s="121"/>
      <c r="W21" s="121"/>
      <c r="X21" s="122"/>
      <c r="Y21" s="114"/>
    </row>
    <row r="22" spans="1:25" ht="15" x14ac:dyDescent="0.25">
      <c r="A22" s="103"/>
      <c r="B22" s="111" t="s">
        <v>2</v>
      </c>
      <c r="C22" s="101"/>
      <c r="D22" s="101"/>
      <c r="E22" s="101"/>
      <c r="F22" s="101"/>
      <c r="G22" s="101"/>
      <c r="H22" s="123">
        <f>-SUM(P4:P11)</f>
        <v>-11500</v>
      </c>
      <c r="I22" s="106"/>
      <c r="J22" s="101"/>
      <c r="K22" s="113">
        <v>1</v>
      </c>
      <c r="L22" s="119">
        <v>220</v>
      </c>
      <c r="M22" s="101"/>
      <c r="N22" s="101"/>
      <c r="O22" s="115">
        <v>1</v>
      </c>
      <c r="P22" s="119">
        <v>130</v>
      </c>
      <c r="Q22" s="115"/>
      <c r="R22" s="119"/>
      <c r="S22" s="115">
        <v>1</v>
      </c>
      <c r="T22" s="135">
        <v>105</v>
      </c>
      <c r="U22" s="121"/>
      <c r="V22" s="121"/>
      <c r="W22" s="121"/>
      <c r="X22" s="122"/>
      <c r="Y22" s="114"/>
    </row>
    <row r="23" spans="1:25" ht="15" x14ac:dyDescent="0.25">
      <c r="A23" s="103"/>
      <c r="B23" s="111" t="s">
        <v>99</v>
      </c>
      <c r="C23" s="101"/>
      <c r="D23" s="101"/>
      <c r="E23" s="101"/>
      <c r="F23" s="101"/>
      <c r="G23" s="101"/>
      <c r="H23" s="123">
        <f>-SUM(T4:T7)</f>
        <v>-1975</v>
      </c>
      <c r="I23" s="106"/>
      <c r="J23" s="101"/>
      <c r="K23" s="113">
        <v>2</v>
      </c>
      <c r="L23" s="119">
        <v>175</v>
      </c>
      <c r="M23" s="101"/>
      <c r="N23" s="101"/>
      <c r="O23" s="115">
        <v>2</v>
      </c>
      <c r="P23" s="119">
        <v>125</v>
      </c>
      <c r="Q23" s="115"/>
      <c r="R23" s="119"/>
      <c r="S23" s="115">
        <v>2</v>
      </c>
      <c r="T23" s="135">
        <v>95</v>
      </c>
      <c r="U23" s="121"/>
      <c r="V23" s="121"/>
      <c r="W23" s="121"/>
      <c r="X23" s="122"/>
      <c r="Y23" s="114"/>
    </row>
    <row r="24" spans="1:25" ht="15" x14ac:dyDescent="0.25">
      <c r="A24" s="103"/>
      <c r="B24" s="111" t="s">
        <v>100</v>
      </c>
      <c r="C24" s="101"/>
      <c r="D24" s="101"/>
      <c r="E24" s="101"/>
      <c r="F24" s="101"/>
      <c r="G24" s="101"/>
      <c r="H24" s="123">
        <f>-SUM(X4:X7)</f>
        <v>-1175</v>
      </c>
      <c r="I24" s="106"/>
      <c r="J24" s="101"/>
      <c r="K24" s="113">
        <v>3</v>
      </c>
      <c r="L24" s="119">
        <v>155</v>
      </c>
      <c r="M24" s="101"/>
      <c r="N24" s="101"/>
      <c r="O24" s="115">
        <v>3</v>
      </c>
      <c r="P24" s="119">
        <v>120</v>
      </c>
      <c r="Q24" s="115"/>
      <c r="R24" s="119"/>
      <c r="S24" s="115">
        <v>3</v>
      </c>
      <c r="T24" s="135">
        <v>85</v>
      </c>
      <c r="U24" s="121"/>
      <c r="V24" s="121"/>
      <c r="W24" s="121"/>
      <c r="X24" s="122"/>
      <c r="Y24" s="114"/>
    </row>
    <row r="25" spans="1:25" ht="15" x14ac:dyDescent="0.25">
      <c r="A25" s="103"/>
      <c r="B25" s="111" t="s">
        <v>101</v>
      </c>
      <c r="C25" s="101"/>
      <c r="D25" s="101"/>
      <c r="E25" s="101"/>
      <c r="F25" s="101"/>
      <c r="G25" s="101"/>
      <c r="H25" s="123">
        <f>-SUM(L22:L26)</f>
        <v>-830</v>
      </c>
      <c r="I25" s="106"/>
      <c r="J25" s="101"/>
      <c r="K25" s="113">
        <v>4</v>
      </c>
      <c r="L25" s="119">
        <v>145</v>
      </c>
      <c r="M25" s="101"/>
      <c r="N25" s="101"/>
      <c r="O25" s="115">
        <v>4</v>
      </c>
      <c r="P25" s="119">
        <v>115</v>
      </c>
      <c r="Q25" s="115"/>
      <c r="R25" s="119"/>
      <c r="S25" s="115">
        <v>4</v>
      </c>
      <c r="T25" s="135">
        <v>75</v>
      </c>
      <c r="U25" s="121"/>
      <c r="V25" s="121"/>
      <c r="W25" s="121"/>
      <c r="X25" s="122"/>
      <c r="Y25" s="114"/>
    </row>
    <row r="26" spans="1:25" ht="15" x14ac:dyDescent="0.25">
      <c r="A26" s="103"/>
      <c r="B26" s="111" t="s">
        <v>110</v>
      </c>
      <c r="C26" s="101"/>
      <c r="D26" s="101"/>
      <c r="E26" s="101"/>
      <c r="F26" s="101"/>
      <c r="G26" s="101"/>
      <c r="H26" s="123">
        <f>-SUM(P22:P26)</f>
        <v>-600</v>
      </c>
      <c r="I26" s="106"/>
      <c r="J26" s="101"/>
      <c r="K26" s="126">
        <v>5</v>
      </c>
      <c r="L26" s="130">
        <v>135</v>
      </c>
      <c r="M26" s="129"/>
      <c r="N26" s="129"/>
      <c r="O26" s="136">
        <v>5</v>
      </c>
      <c r="P26" s="130">
        <v>110</v>
      </c>
      <c r="Q26" s="136"/>
      <c r="R26" s="130"/>
      <c r="S26" s="136">
        <v>5</v>
      </c>
      <c r="T26" s="137">
        <v>65</v>
      </c>
      <c r="U26" s="121"/>
      <c r="V26" s="121"/>
      <c r="W26" s="121"/>
      <c r="X26" s="122"/>
      <c r="Y26" s="114"/>
    </row>
    <row r="27" spans="1:25" ht="15" x14ac:dyDescent="0.25">
      <c r="A27" s="103"/>
      <c r="B27" s="111" t="s">
        <v>111</v>
      </c>
      <c r="C27" s="101"/>
      <c r="D27" s="101"/>
      <c r="E27" s="101"/>
      <c r="F27" s="101"/>
      <c r="G27" s="101"/>
      <c r="H27" s="123">
        <f>-SUM(T22:T26)</f>
        <v>-425</v>
      </c>
      <c r="I27" s="106"/>
      <c r="J27" s="101"/>
      <c r="K27" s="132"/>
      <c r="L27" s="133"/>
      <c r="M27" s="134"/>
      <c r="N27" s="121"/>
      <c r="O27" s="132"/>
      <c r="P27" s="134"/>
      <c r="Q27" s="134"/>
      <c r="R27" s="121"/>
      <c r="S27" s="121"/>
      <c r="T27" s="121"/>
      <c r="U27" s="121"/>
      <c r="V27" s="121"/>
      <c r="W27" s="121"/>
      <c r="X27" s="122"/>
      <c r="Y27" s="114"/>
    </row>
    <row r="28" spans="1:25" ht="15" x14ac:dyDescent="0.25">
      <c r="A28" s="103"/>
      <c r="B28" s="111"/>
      <c r="C28" s="101"/>
      <c r="D28" s="101"/>
      <c r="E28" s="101"/>
      <c r="F28" s="101"/>
      <c r="G28" s="101"/>
      <c r="H28" s="123"/>
      <c r="I28" s="106"/>
      <c r="J28" s="101"/>
      <c r="K28" s="454" t="s">
        <v>195</v>
      </c>
      <c r="L28" s="454"/>
      <c r="M28" s="454"/>
      <c r="N28" s="454"/>
      <c r="O28" s="454"/>
      <c r="P28" s="454"/>
      <c r="Q28" s="454"/>
      <c r="R28" s="454"/>
      <c r="S28" s="454"/>
      <c r="T28" s="454"/>
      <c r="U28" s="139"/>
      <c r="V28" s="139"/>
      <c r="W28" s="139"/>
      <c r="X28" s="140"/>
      <c r="Y28" s="141"/>
    </row>
    <row r="29" spans="1:25" ht="15.75" thickBot="1" x14ac:dyDescent="0.3">
      <c r="A29" s="103"/>
      <c r="B29" s="117" t="s">
        <v>112</v>
      </c>
      <c r="C29" s="101"/>
      <c r="D29" s="101"/>
      <c r="E29" s="101"/>
      <c r="F29" s="101"/>
      <c r="G29" s="101"/>
      <c r="H29" s="125">
        <f>SUM(H21:H27)</f>
        <v>-71505</v>
      </c>
      <c r="I29" s="106"/>
      <c r="J29" s="101"/>
      <c r="K29" s="454" t="s">
        <v>196</v>
      </c>
      <c r="L29" s="454"/>
      <c r="M29" s="454"/>
      <c r="N29" s="454"/>
      <c r="O29" s="454"/>
      <c r="P29" s="454"/>
      <c r="Q29" s="454"/>
      <c r="R29" s="454"/>
      <c r="S29" s="454"/>
      <c r="T29" s="454"/>
      <c r="U29" s="139"/>
      <c r="V29" s="139"/>
      <c r="W29" s="139"/>
      <c r="X29" s="140"/>
      <c r="Y29" s="141"/>
    </row>
    <row r="30" spans="1:25" ht="15.75" thickTop="1" x14ac:dyDescent="0.25">
      <c r="A30" s="138"/>
      <c r="B30" s="129"/>
      <c r="C30" s="129"/>
      <c r="D30" s="129"/>
      <c r="E30" s="129"/>
      <c r="F30" s="129"/>
      <c r="G30" s="129"/>
      <c r="H30" s="129"/>
      <c r="I30" s="131"/>
      <c r="J30" s="101"/>
      <c r="K30" s="454" t="s">
        <v>197</v>
      </c>
      <c r="L30" s="454"/>
      <c r="M30" s="454"/>
      <c r="N30" s="454"/>
      <c r="O30" s="454"/>
      <c r="P30" s="454"/>
      <c r="Q30" s="454"/>
      <c r="R30" s="454"/>
      <c r="S30" s="454"/>
      <c r="T30" s="454"/>
      <c r="U30" s="454"/>
      <c r="V30" s="454"/>
      <c r="W30" s="454"/>
      <c r="X30" s="454"/>
      <c r="Y30" s="454"/>
    </row>
    <row r="31" spans="1:25" ht="15" x14ac:dyDescent="0.25">
      <c r="K31" s="453" t="s">
        <v>220</v>
      </c>
      <c r="L31" s="453"/>
      <c r="M31" s="453"/>
      <c r="N31" s="453"/>
      <c r="O31" s="453"/>
      <c r="P31" s="453"/>
      <c r="Q31" s="453"/>
      <c r="R31" s="453"/>
      <c r="S31" s="453"/>
      <c r="T31" s="453"/>
      <c r="U31" s="142"/>
      <c r="V31" s="142"/>
      <c r="W31" s="142"/>
      <c r="X31" s="142"/>
      <c r="Y31" s="142"/>
    </row>
  </sheetData>
  <mergeCells count="15">
    <mergeCell ref="A1:I2"/>
    <mergeCell ref="K1:Y1"/>
    <mergeCell ref="K2:M2"/>
    <mergeCell ref="O2:Q2"/>
    <mergeCell ref="S2:U2"/>
    <mergeCell ref="W2:Y2"/>
    <mergeCell ref="K31:T31"/>
    <mergeCell ref="K29:T29"/>
    <mergeCell ref="K28:T28"/>
    <mergeCell ref="K20:T20"/>
    <mergeCell ref="K21:L21"/>
    <mergeCell ref="N21:P21"/>
    <mergeCell ref="Q21:R21"/>
    <mergeCell ref="S21:T21"/>
    <mergeCell ref="K30:Y30"/>
  </mergeCells>
  <phoneticPr fontId="53" type="noConversion"/>
  <pageMargins left="0.7" right="0.7" top="0.75" bottom="0.75" header="0.3" footer="0.3"/>
  <pageSetup scale="78"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123"/>
  <sheetViews>
    <sheetView workbookViewId="0">
      <selection activeCell="B148" sqref="B148"/>
    </sheetView>
  </sheetViews>
  <sheetFormatPr defaultRowHeight="15.75" x14ac:dyDescent="0.25"/>
  <cols>
    <col min="1" max="1" width="15.42578125" style="87" customWidth="1"/>
    <col min="2" max="2" width="3.140625" style="85" customWidth="1"/>
    <col min="3" max="3" width="15.42578125" style="87" customWidth="1"/>
    <col min="4" max="4" width="15.42578125" style="85" customWidth="1"/>
    <col min="5" max="5" width="3.140625" style="85" customWidth="1"/>
    <col min="6" max="7" width="15.42578125" style="85" customWidth="1"/>
    <col min="8" max="8" width="3.140625" style="85" customWidth="1"/>
    <col min="9" max="10" width="15.42578125" style="85" customWidth="1"/>
    <col min="11" max="11" width="3.140625" style="85" customWidth="1"/>
    <col min="12" max="12" width="15.42578125" style="85" customWidth="1"/>
    <col min="13" max="13" width="3.42578125" style="85" customWidth="1"/>
    <col min="14" max="14" width="14.7109375" style="85" bestFit="1" customWidth="1"/>
    <col min="15" max="15" width="2.5703125" style="86" bestFit="1" customWidth="1"/>
    <col min="16" max="16" width="11.5703125" style="85" customWidth="1"/>
    <col min="17" max="30" width="9.42578125" style="85" customWidth="1"/>
    <col min="31" max="31" width="9.42578125" style="87" customWidth="1"/>
    <col min="32" max="41" width="9.42578125" style="85" customWidth="1"/>
    <col min="42" max="16384" width="9.140625" style="85"/>
  </cols>
  <sheetData>
    <row r="1" spans="1:31" x14ac:dyDescent="0.25">
      <c r="A1" s="473" t="s">
        <v>84</v>
      </c>
      <c r="B1" s="473"/>
      <c r="C1" s="473"/>
      <c r="D1" s="473"/>
      <c r="E1" s="473"/>
      <c r="F1" s="473"/>
      <c r="G1" s="473"/>
      <c r="H1" s="473"/>
      <c r="I1" s="473"/>
      <c r="J1" s="473"/>
      <c r="K1" s="473"/>
      <c r="L1" s="473"/>
    </row>
    <row r="2" spans="1:31" x14ac:dyDescent="0.25">
      <c r="A2" s="473"/>
      <c r="B2" s="473"/>
      <c r="C2" s="473"/>
      <c r="D2" s="473"/>
      <c r="E2" s="473"/>
      <c r="F2" s="473"/>
      <c r="G2" s="473"/>
      <c r="H2" s="473"/>
      <c r="I2" s="473"/>
      <c r="J2" s="473"/>
      <c r="K2" s="473"/>
      <c r="L2" s="473"/>
    </row>
    <row r="3" spans="1:31" x14ac:dyDescent="0.25">
      <c r="A3" s="474" t="s">
        <v>227</v>
      </c>
      <c r="B3" s="474"/>
      <c r="C3" s="474"/>
      <c r="D3" s="474"/>
      <c r="E3" s="474"/>
      <c r="F3" s="474"/>
      <c r="G3" s="474"/>
      <c r="H3" s="474"/>
      <c r="I3" s="474"/>
      <c r="J3" s="474"/>
      <c r="K3" s="474"/>
      <c r="L3" s="474"/>
    </row>
    <row r="4" spans="1:31" ht="5.25" customHeight="1" x14ac:dyDescent="0.25">
      <c r="A4" s="474"/>
      <c r="B4" s="474"/>
      <c r="C4" s="474"/>
      <c r="D4" s="474"/>
      <c r="E4" s="474"/>
      <c r="F4" s="474"/>
      <c r="G4" s="474"/>
      <c r="H4" s="474"/>
      <c r="I4" s="474"/>
      <c r="J4" s="474"/>
      <c r="K4" s="474"/>
      <c r="L4" s="474"/>
    </row>
    <row r="5" spans="1:31" ht="6.75" customHeight="1" thickBot="1" x14ac:dyDescent="0.3"/>
    <row r="6" spans="1:31" x14ac:dyDescent="0.25">
      <c r="A6" s="467" t="s">
        <v>5</v>
      </c>
      <c r="B6" s="468"/>
      <c r="C6" s="469"/>
      <c r="D6" s="467" t="s">
        <v>7</v>
      </c>
      <c r="E6" s="468"/>
      <c r="F6" s="468"/>
      <c r="G6" s="467" t="s">
        <v>8</v>
      </c>
      <c r="H6" s="468"/>
      <c r="I6" s="468"/>
      <c r="J6" s="467" t="s">
        <v>9</v>
      </c>
      <c r="K6" s="468"/>
      <c r="L6" s="469"/>
      <c r="N6" s="494" t="s">
        <v>181</v>
      </c>
      <c r="O6" s="495"/>
      <c r="P6" s="496"/>
    </row>
    <row r="7" spans="1:31" ht="16.5" thickBot="1" x14ac:dyDescent="0.3">
      <c r="A7" s="470">
        <v>41152</v>
      </c>
      <c r="B7" s="471"/>
      <c r="C7" s="472"/>
      <c r="D7" s="470">
        <f>A7+7</f>
        <v>41159</v>
      </c>
      <c r="E7" s="471"/>
      <c r="F7" s="471"/>
      <c r="G7" s="470">
        <f>D7+7</f>
        <v>41166</v>
      </c>
      <c r="H7" s="471"/>
      <c r="I7" s="471"/>
      <c r="J7" s="470">
        <f>G7+7</f>
        <v>41173</v>
      </c>
      <c r="K7" s="471"/>
      <c r="L7" s="472"/>
      <c r="N7" s="497"/>
      <c r="O7" s="498"/>
      <c r="P7" s="499"/>
      <c r="Q7" s="183"/>
      <c r="R7" s="183"/>
      <c r="S7" s="183"/>
      <c r="T7" s="183"/>
      <c r="U7" s="183"/>
      <c r="V7" s="183"/>
      <c r="W7" s="183"/>
      <c r="X7" s="183"/>
      <c r="Y7" s="183"/>
      <c r="Z7" s="183"/>
      <c r="AA7" s="183"/>
      <c r="AB7" s="183"/>
      <c r="AC7" s="183"/>
      <c r="AD7" s="183"/>
      <c r="AE7" s="183"/>
    </row>
    <row r="8" spans="1:31" x14ac:dyDescent="0.25">
      <c r="A8" s="258" t="s">
        <v>176</v>
      </c>
      <c r="B8" s="259" t="s">
        <v>6</v>
      </c>
      <c r="C8" s="260" t="s">
        <v>228</v>
      </c>
      <c r="D8" s="258" t="s">
        <v>178</v>
      </c>
      <c r="E8" s="259" t="s">
        <v>6</v>
      </c>
      <c r="F8" s="267" t="s">
        <v>174</v>
      </c>
      <c r="G8" s="258" t="s">
        <v>180</v>
      </c>
      <c r="H8" s="259" t="s">
        <v>6</v>
      </c>
      <c r="I8" s="267" t="s">
        <v>171</v>
      </c>
      <c r="J8" s="258" t="s">
        <v>228</v>
      </c>
      <c r="K8" s="259" t="s">
        <v>6</v>
      </c>
      <c r="L8" s="260" t="s">
        <v>172</v>
      </c>
      <c r="N8" s="91"/>
      <c r="Q8" s="87"/>
      <c r="R8" s="87"/>
      <c r="S8" s="87"/>
      <c r="T8" s="87"/>
      <c r="U8" s="87"/>
      <c r="V8" s="87"/>
      <c r="W8" s="87"/>
      <c r="X8" s="87"/>
      <c r="Y8" s="87"/>
      <c r="Z8" s="87"/>
      <c r="AA8" s="87"/>
      <c r="AB8" s="87"/>
      <c r="AC8" s="87"/>
      <c r="AD8" s="87"/>
      <c r="AE8" s="183"/>
    </row>
    <row r="9" spans="1:31" x14ac:dyDescent="0.25">
      <c r="A9" s="258" t="s">
        <v>193</v>
      </c>
      <c r="B9" s="259" t="s">
        <v>6</v>
      </c>
      <c r="C9" s="260" t="s">
        <v>125</v>
      </c>
      <c r="D9" s="258" t="s">
        <v>180</v>
      </c>
      <c r="E9" s="259" t="s">
        <v>6</v>
      </c>
      <c r="F9" s="267" t="s">
        <v>175</v>
      </c>
      <c r="G9" s="258" t="s">
        <v>178</v>
      </c>
      <c r="H9" s="259" t="s">
        <v>6</v>
      </c>
      <c r="I9" s="267" t="s">
        <v>172</v>
      </c>
      <c r="J9" s="258" t="s">
        <v>176</v>
      </c>
      <c r="K9" s="259" t="s">
        <v>6</v>
      </c>
      <c r="L9" s="260" t="s">
        <v>179</v>
      </c>
      <c r="N9" s="196"/>
      <c r="Q9" s="87"/>
      <c r="R9" s="87"/>
      <c r="S9" s="87"/>
      <c r="T9" s="87"/>
      <c r="U9" s="87"/>
      <c r="V9" s="87"/>
      <c r="W9" s="87"/>
      <c r="X9" s="87"/>
      <c r="Y9" s="87"/>
      <c r="Z9" s="87"/>
      <c r="AA9" s="87"/>
      <c r="AB9" s="87"/>
      <c r="AC9" s="87"/>
      <c r="AD9" s="87"/>
      <c r="AE9" s="183"/>
    </row>
    <row r="10" spans="1:31" x14ac:dyDescent="0.25">
      <c r="A10" s="258" t="s">
        <v>174</v>
      </c>
      <c r="B10" s="259" t="s">
        <v>6</v>
      </c>
      <c r="C10" s="260" t="s">
        <v>171</v>
      </c>
      <c r="D10" s="258" t="s">
        <v>228</v>
      </c>
      <c r="E10" s="259" t="s">
        <v>6</v>
      </c>
      <c r="F10" s="267" t="s">
        <v>173</v>
      </c>
      <c r="G10" s="258" t="s">
        <v>176</v>
      </c>
      <c r="H10" s="259" t="s">
        <v>6</v>
      </c>
      <c r="I10" s="267" t="s">
        <v>229</v>
      </c>
      <c r="J10" s="258" t="s">
        <v>178</v>
      </c>
      <c r="K10" s="259" t="s">
        <v>6</v>
      </c>
      <c r="L10" s="260" t="s">
        <v>177</v>
      </c>
      <c r="N10" s="196"/>
      <c r="Q10" s="87"/>
      <c r="R10" s="87"/>
      <c r="S10" s="87"/>
      <c r="T10" s="87"/>
      <c r="U10" s="87"/>
      <c r="V10" s="87"/>
      <c r="W10" s="87"/>
      <c r="X10" s="87"/>
      <c r="Y10" s="87"/>
      <c r="Z10" s="87"/>
      <c r="AA10" s="87"/>
      <c r="AB10" s="87"/>
      <c r="AC10" s="87"/>
      <c r="AD10" s="87"/>
      <c r="AE10" s="183"/>
    </row>
    <row r="11" spans="1:31" x14ac:dyDescent="0.25">
      <c r="A11" s="258" t="s">
        <v>180</v>
      </c>
      <c r="B11" s="259" t="s">
        <v>6</v>
      </c>
      <c r="C11" s="260" t="s">
        <v>178</v>
      </c>
      <c r="D11" s="258" t="s">
        <v>193</v>
      </c>
      <c r="E11" s="259" t="s">
        <v>6</v>
      </c>
      <c r="F11" s="267" t="s">
        <v>176</v>
      </c>
      <c r="G11" s="258" t="s">
        <v>125</v>
      </c>
      <c r="H11" s="259" t="s">
        <v>6</v>
      </c>
      <c r="I11" s="267" t="s">
        <v>228</v>
      </c>
      <c r="J11" s="258" t="s">
        <v>175</v>
      </c>
      <c r="K11" s="259" t="s">
        <v>6</v>
      </c>
      <c r="L11" s="260" t="s">
        <v>174</v>
      </c>
      <c r="N11" s="196"/>
      <c r="Q11" s="87"/>
      <c r="R11" s="87"/>
      <c r="S11" s="87"/>
      <c r="T11" s="87"/>
      <c r="U11" s="87"/>
      <c r="V11" s="87"/>
      <c r="W11" s="87"/>
      <c r="X11" s="87"/>
      <c r="Y11" s="87"/>
      <c r="Z11" s="87"/>
      <c r="AA11" s="87"/>
      <c r="AB11" s="87"/>
      <c r="AC11" s="87"/>
      <c r="AD11" s="87"/>
      <c r="AE11" s="183"/>
    </row>
    <row r="12" spans="1:31" x14ac:dyDescent="0.25">
      <c r="A12" s="258" t="s">
        <v>172</v>
      </c>
      <c r="B12" s="259" t="s">
        <v>6</v>
      </c>
      <c r="C12" s="260" t="s">
        <v>175</v>
      </c>
      <c r="D12" s="258" t="s">
        <v>179</v>
      </c>
      <c r="E12" s="259" t="s">
        <v>6</v>
      </c>
      <c r="F12" s="267" t="s">
        <v>125</v>
      </c>
      <c r="G12" s="258" t="s">
        <v>177</v>
      </c>
      <c r="H12" s="259" t="s">
        <v>6</v>
      </c>
      <c r="I12" s="267" t="s">
        <v>193</v>
      </c>
      <c r="J12" s="258" t="s">
        <v>229</v>
      </c>
      <c r="K12" s="259" t="s">
        <v>6</v>
      </c>
      <c r="L12" s="260" t="s">
        <v>180</v>
      </c>
      <c r="N12" s="196"/>
      <c r="Q12" s="87"/>
      <c r="R12" s="87"/>
      <c r="S12" s="87"/>
      <c r="T12" s="87"/>
      <c r="U12" s="87"/>
      <c r="V12" s="87"/>
      <c r="W12" s="87"/>
      <c r="X12" s="87"/>
      <c r="Y12" s="87"/>
      <c r="Z12" s="87"/>
      <c r="AA12" s="87"/>
      <c r="AB12" s="87"/>
      <c r="AC12" s="87"/>
      <c r="AD12" s="87"/>
      <c r="AE12" s="183"/>
    </row>
    <row r="13" spans="1:31" x14ac:dyDescent="0.25">
      <c r="A13" s="258" t="s">
        <v>173</v>
      </c>
      <c r="B13" s="259" t="s">
        <v>6</v>
      </c>
      <c r="C13" s="260" t="s">
        <v>229</v>
      </c>
      <c r="D13" s="258" t="s">
        <v>171</v>
      </c>
      <c r="E13" s="259" t="s">
        <v>6</v>
      </c>
      <c r="F13" s="267" t="s">
        <v>177</v>
      </c>
      <c r="G13" s="258" t="s">
        <v>174</v>
      </c>
      <c r="H13" s="259" t="s">
        <v>6</v>
      </c>
      <c r="I13" s="267" t="s">
        <v>179</v>
      </c>
      <c r="J13" s="258" t="s">
        <v>193</v>
      </c>
      <c r="K13" s="259" t="s">
        <v>6</v>
      </c>
      <c r="L13" s="260" t="s">
        <v>173</v>
      </c>
      <c r="N13" s="196"/>
      <c r="Q13" s="87"/>
      <c r="R13" s="87"/>
      <c r="S13" s="87"/>
      <c r="T13" s="87"/>
      <c r="U13" s="87"/>
      <c r="V13" s="87"/>
      <c r="W13" s="87"/>
      <c r="X13" s="87"/>
      <c r="Y13" s="87"/>
      <c r="Z13" s="87"/>
      <c r="AA13" s="87"/>
      <c r="AB13" s="87"/>
      <c r="AC13" s="87"/>
      <c r="AD13" s="87"/>
      <c r="AE13" s="183"/>
    </row>
    <row r="14" spans="1:31" x14ac:dyDescent="0.25">
      <c r="A14" s="258" t="s">
        <v>177</v>
      </c>
      <c r="B14" s="259" t="s">
        <v>6</v>
      </c>
      <c r="C14" s="260" t="s">
        <v>179</v>
      </c>
      <c r="D14" s="258" t="s">
        <v>172</v>
      </c>
      <c r="E14" s="259" t="s">
        <v>6</v>
      </c>
      <c r="F14" s="267" t="s">
        <v>229</v>
      </c>
      <c r="G14" s="268" t="s">
        <v>173</v>
      </c>
      <c r="H14" s="269" t="s">
        <v>6</v>
      </c>
      <c r="I14" s="270" t="s">
        <v>175</v>
      </c>
      <c r="J14" s="268" t="s">
        <v>125</v>
      </c>
      <c r="K14" s="269" t="s">
        <v>6</v>
      </c>
      <c r="L14" s="281" t="s">
        <v>171</v>
      </c>
      <c r="N14" s="196"/>
      <c r="Q14" s="87"/>
      <c r="R14" s="87"/>
      <c r="S14" s="87"/>
      <c r="T14" s="87"/>
      <c r="U14" s="87"/>
      <c r="V14" s="87"/>
      <c r="W14" s="87"/>
      <c r="X14" s="87"/>
      <c r="Y14" s="87"/>
      <c r="Z14" s="87"/>
      <c r="AA14" s="87"/>
      <c r="AB14" s="87"/>
      <c r="AC14" s="87"/>
      <c r="AD14" s="87"/>
      <c r="AE14" s="183"/>
    </row>
    <row r="15" spans="1:31" x14ac:dyDescent="0.25">
      <c r="A15" s="467" t="s">
        <v>10</v>
      </c>
      <c r="B15" s="468"/>
      <c r="C15" s="469"/>
      <c r="D15" s="467" t="s">
        <v>11</v>
      </c>
      <c r="E15" s="468"/>
      <c r="F15" s="469"/>
      <c r="G15" s="491" t="s">
        <v>12</v>
      </c>
      <c r="H15" s="492"/>
      <c r="I15" s="493"/>
      <c r="J15" s="491" t="s">
        <v>13</v>
      </c>
      <c r="K15" s="492"/>
      <c r="L15" s="493"/>
      <c r="N15" s="91"/>
      <c r="Q15" s="87"/>
      <c r="R15" s="87"/>
      <c r="S15" s="87"/>
      <c r="T15" s="87"/>
      <c r="U15" s="87"/>
      <c r="V15" s="87"/>
      <c r="W15" s="87"/>
      <c r="X15" s="87"/>
      <c r="Y15" s="87"/>
      <c r="Z15" s="87"/>
      <c r="AA15" s="87"/>
      <c r="AB15" s="87"/>
      <c r="AC15" s="87"/>
      <c r="AD15" s="87"/>
      <c r="AE15" s="183"/>
    </row>
    <row r="16" spans="1:31" x14ac:dyDescent="0.25">
      <c r="A16" s="470">
        <f>J7+7</f>
        <v>41180</v>
      </c>
      <c r="B16" s="471"/>
      <c r="C16" s="472"/>
      <c r="D16" s="470">
        <f>A16+7</f>
        <v>41187</v>
      </c>
      <c r="E16" s="471"/>
      <c r="F16" s="472"/>
      <c r="G16" s="470">
        <f>D16+7</f>
        <v>41194</v>
      </c>
      <c r="H16" s="471"/>
      <c r="I16" s="472"/>
      <c r="J16" s="470">
        <f>G16+7</f>
        <v>41201</v>
      </c>
      <c r="K16" s="471"/>
      <c r="L16" s="472"/>
      <c r="N16" s="196"/>
      <c r="Q16" s="87"/>
      <c r="R16" s="87"/>
      <c r="S16" s="87"/>
      <c r="T16" s="87"/>
      <c r="U16" s="87"/>
      <c r="V16" s="87"/>
      <c r="W16" s="87"/>
      <c r="X16" s="87"/>
      <c r="Y16" s="87"/>
      <c r="Z16" s="87"/>
      <c r="AA16" s="87"/>
      <c r="AB16" s="87"/>
      <c r="AC16" s="87"/>
      <c r="AD16" s="87"/>
      <c r="AE16" s="183"/>
    </row>
    <row r="17" spans="1:31" x14ac:dyDescent="0.25">
      <c r="A17" s="258" t="s">
        <v>177</v>
      </c>
      <c r="B17" s="259" t="s">
        <v>6</v>
      </c>
      <c r="C17" s="260" t="s">
        <v>175</v>
      </c>
      <c r="D17" s="258" t="s">
        <v>193</v>
      </c>
      <c r="E17" s="259" t="s">
        <v>6</v>
      </c>
      <c r="F17" s="260" t="s">
        <v>229</v>
      </c>
      <c r="G17" s="258" t="s">
        <v>173</v>
      </c>
      <c r="H17" s="259" t="s">
        <v>6</v>
      </c>
      <c r="I17" s="260" t="s">
        <v>180</v>
      </c>
      <c r="J17" s="258" t="s">
        <v>171</v>
      </c>
      <c r="K17" s="259" t="s">
        <v>6</v>
      </c>
      <c r="L17" s="260" t="s">
        <v>178</v>
      </c>
      <c r="N17" s="196"/>
      <c r="Q17" s="87"/>
      <c r="R17" s="87"/>
      <c r="S17" s="87"/>
      <c r="T17" s="87"/>
      <c r="U17" s="87"/>
      <c r="V17" s="87"/>
      <c r="W17" s="87"/>
      <c r="X17" s="87"/>
      <c r="Y17" s="87"/>
      <c r="Z17" s="87"/>
      <c r="AA17" s="87"/>
      <c r="AB17" s="87"/>
      <c r="AC17" s="87"/>
      <c r="AD17" s="87"/>
      <c r="AE17" s="183"/>
    </row>
    <row r="18" spans="1:31" x14ac:dyDescent="0.25">
      <c r="A18" s="258" t="s">
        <v>174</v>
      </c>
      <c r="B18" s="259" t="s">
        <v>6</v>
      </c>
      <c r="C18" s="260" t="s">
        <v>229</v>
      </c>
      <c r="D18" s="258" t="s">
        <v>173</v>
      </c>
      <c r="E18" s="259" t="s">
        <v>6</v>
      </c>
      <c r="F18" s="260" t="s">
        <v>177</v>
      </c>
      <c r="G18" s="258" t="s">
        <v>228</v>
      </c>
      <c r="H18" s="259" t="s">
        <v>6</v>
      </c>
      <c r="I18" s="260" t="s">
        <v>193</v>
      </c>
      <c r="J18" s="258" t="s">
        <v>172</v>
      </c>
      <c r="K18" s="259" t="s">
        <v>6</v>
      </c>
      <c r="L18" s="260" t="s">
        <v>180</v>
      </c>
      <c r="N18" s="196"/>
      <c r="Q18" s="87"/>
      <c r="R18" s="87"/>
      <c r="S18" s="87"/>
      <c r="T18" s="87"/>
      <c r="U18" s="87"/>
      <c r="V18" s="87"/>
      <c r="W18" s="87"/>
      <c r="X18" s="87"/>
      <c r="Y18" s="87"/>
      <c r="Z18" s="87"/>
      <c r="AA18" s="87"/>
      <c r="AB18" s="87"/>
      <c r="AC18" s="87"/>
      <c r="AD18" s="87"/>
      <c r="AE18" s="183"/>
    </row>
    <row r="19" spans="1:31" x14ac:dyDescent="0.25">
      <c r="A19" s="258" t="s">
        <v>172</v>
      </c>
      <c r="B19" s="259" t="s">
        <v>6</v>
      </c>
      <c r="C19" s="260" t="s">
        <v>193</v>
      </c>
      <c r="D19" s="258" t="s">
        <v>180</v>
      </c>
      <c r="E19" s="259" t="s">
        <v>6</v>
      </c>
      <c r="F19" s="260" t="s">
        <v>176</v>
      </c>
      <c r="G19" s="258" t="s">
        <v>177</v>
      </c>
      <c r="H19" s="259" t="s">
        <v>6</v>
      </c>
      <c r="I19" s="260" t="s">
        <v>172</v>
      </c>
      <c r="J19" s="258" t="s">
        <v>125</v>
      </c>
      <c r="K19" s="259" t="s">
        <v>6</v>
      </c>
      <c r="L19" s="260" t="s">
        <v>175</v>
      </c>
      <c r="N19" s="196"/>
      <c r="Q19" s="87"/>
      <c r="R19" s="87"/>
      <c r="S19" s="87"/>
      <c r="T19" s="87"/>
      <c r="U19" s="87"/>
      <c r="V19" s="87"/>
      <c r="W19" s="87"/>
      <c r="X19" s="87"/>
      <c r="Y19" s="87"/>
      <c r="Z19" s="87"/>
      <c r="AA19" s="87"/>
      <c r="AB19" s="87"/>
      <c r="AC19" s="87"/>
      <c r="AD19" s="87"/>
      <c r="AE19" s="183"/>
    </row>
    <row r="20" spans="1:31" x14ac:dyDescent="0.25">
      <c r="A20" s="258" t="s">
        <v>228</v>
      </c>
      <c r="B20" s="259" t="s">
        <v>6</v>
      </c>
      <c r="C20" s="260" t="s">
        <v>180</v>
      </c>
      <c r="D20" s="258" t="s">
        <v>171</v>
      </c>
      <c r="E20" s="259" t="s">
        <v>6</v>
      </c>
      <c r="F20" s="260" t="s">
        <v>179</v>
      </c>
      <c r="G20" s="258" t="s">
        <v>179</v>
      </c>
      <c r="H20" s="259" t="s">
        <v>6</v>
      </c>
      <c r="I20" s="260" t="s">
        <v>175</v>
      </c>
      <c r="J20" s="258" t="s">
        <v>176</v>
      </c>
      <c r="K20" s="259" t="s">
        <v>6</v>
      </c>
      <c r="L20" s="260" t="s">
        <v>173</v>
      </c>
      <c r="N20" s="197"/>
      <c r="Q20" s="87"/>
      <c r="R20" s="87"/>
      <c r="S20" s="87"/>
      <c r="T20" s="87"/>
      <c r="U20" s="87"/>
      <c r="V20" s="87"/>
      <c r="W20" s="87"/>
      <c r="X20" s="87"/>
      <c r="Y20" s="87"/>
      <c r="Z20" s="87"/>
      <c r="AA20" s="87"/>
      <c r="AB20" s="87"/>
      <c r="AC20" s="87"/>
      <c r="AD20" s="87"/>
      <c r="AE20" s="183"/>
    </row>
    <row r="21" spans="1:31" x14ac:dyDescent="0.25">
      <c r="A21" s="258" t="s">
        <v>176</v>
      </c>
      <c r="B21" s="259" t="s">
        <v>6</v>
      </c>
      <c r="C21" s="260" t="s">
        <v>171</v>
      </c>
      <c r="D21" s="258" t="s">
        <v>174</v>
      </c>
      <c r="E21" s="259" t="s">
        <v>6</v>
      </c>
      <c r="F21" s="260" t="s">
        <v>228</v>
      </c>
      <c r="G21" s="258" t="s">
        <v>125</v>
      </c>
      <c r="H21" s="259" t="s">
        <v>6</v>
      </c>
      <c r="I21" s="260" t="s">
        <v>174</v>
      </c>
      <c r="J21" s="258" t="s">
        <v>193</v>
      </c>
      <c r="K21" s="259" t="s">
        <v>6</v>
      </c>
      <c r="L21" s="260" t="s">
        <v>179</v>
      </c>
      <c r="N21" s="197"/>
    </row>
    <row r="22" spans="1:31" x14ac:dyDescent="0.25">
      <c r="A22" s="258" t="s">
        <v>125</v>
      </c>
      <c r="B22" s="259" t="s">
        <v>6</v>
      </c>
      <c r="C22" s="260" t="s">
        <v>178</v>
      </c>
      <c r="D22" s="258" t="s">
        <v>172</v>
      </c>
      <c r="E22" s="259" t="s">
        <v>6</v>
      </c>
      <c r="F22" s="260" t="s">
        <v>125</v>
      </c>
      <c r="G22" s="258" t="s">
        <v>229</v>
      </c>
      <c r="H22" s="259" t="s">
        <v>6</v>
      </c>
      <c r="I22" s="260" t="s">
        <v>171</v>
      </c>
      <c r="J22" s="258" t="s">
        <v>177</v>
      </c>
      <c r="K22" s="259" t="s">
        <v>6</v>
      </c>
      <c r="L22" s="260" t="s">
        <v>174</v>
      </c>
    </row>
    <row r="23" spans="1:31" x14ac:dyDescent="0.25">
      <c r="A23" s="258" t="s">
        <v>179</v>
      </c>
      <c r="B23" s="259" t="s">
        <v>6</v>
      </c>
      <c r="C23" s="260" t="s">
        <v>173</v>
      </c>
      <c r="D23" s="258" t="s">
        <v>175</v>
      </c>
      <c r="E23" s="259" t="s">
        <v>6</v>
      </c>
      <c r="F23" s="260" t="s">
        <v>178</v>
      </c>
      <c r="G23" s="268" t="s">
        <v>178</v>
      </c>
      <c r="H23" s="259" t="s">
        <v>6</v>
      </c>
      <c r="I23" s="281" t="s">
        <v>176</v>
      </c>
      <c r="J23" s="258" t="s">
        <v>229</v>
      </c>
      <c r="K23" s="259" t="s">
        <v>6</v>
      </c>
      <c r="L23" s="260" t="s">
        <v>228</v>
      </c>
    </row>
    <row r="24" spans="1:31" x14ac:dyDescent="0.25">
      <c r="A24" s="467" t="s">
        <v>14</v>
      </c>
      <c r="B24" s="468"/>
      <c r="C24" s="469"/>
      <c r="D24" s="467" t="s">
        <v>15</v>
      </c>
      <c r="E24" s="468"/>
      <c r="F24" s="469"/>
      <c r="G24" s="467" t="s">
        <v>16</v>
      </c>
      <c r="H24" s="468"/>
      <c r="I24" s="469"/>
      <c r="J24" s="467" t="s">
        <v>17</v>
      </c>
      <c r="K24" s="468"/>
      <c r="L24" s="469"/>
      <c r="P24" s="89"/>
      <c r="Q24" s="89"/>
    </row>
    <row r="25" spans="1:31" x14ac:dyDescent="0.25">
      <c r="A25" s="470">
        <f>J16+7</f>
        <v>41208</v>
      </c>
      <c r="B25" s="471"/>
      <c r="C25" s="472"/>
      <c r="D25" s="470">
        <v>41209</v>
      </c>
      <c r="E25" s="471"/>
      <c r="F25" s="472"/>
      <c r="G25" s="470">
        <f>A25+7</f>
        <v>41215</v>
      </c>
      <c r="H25" s="471"/>
      <c r="I25" s="472"/>
      <c r="J25" s="470">
        <f>G25+14</f>
        <v>41229</v>
      </c>
      <c r="K25" s="471"/>
      <c r="L25" s="472"/>
    </row>
    <row r="26" spans="1:31" x14ac:dyDescent="0.25">
      <c r="A26" s="258" t="s">
        <v>174</v>
      </c>
      <c r="B26" s="259" t="s">
        <v>6</v>
      </c>
      <c r="C26" s="260" t="s">
        <v>176</v>
      </c>
      <c r="D26" s="258" t="s">
        <v>125</v>
      </c>
      <c r="E26" s="259" t="s">
        <v>6</v>
      </c>
      <c r="F26" s="260" t="s">
        <v>173</v>
      </c>
      <c r="G26" s="258" t="s">
        <v>172</v>
      </c>
      <c r="H26" s="259" t="s">
        <v>6</v>
      </c>
      <c r="I26" s="260" t="s">
        <v>179</v>
      </c>
      <c r="J26" s="258" t="s">
        <v>229</v>
      </c>
      <c r="K26" s="259" t="s">
        <v>6</v>
      </c>
      <c r="L26" s="260" t="s">
        <v>125</v>
      </c>
    </row>
    <row r="27" spans="1:31" x14ac:dyDescent="0.25">
      <c r="A27" s="258" t="s">
        <v>175</v>
      </c>
      <c r="B27" s="259" t="s">
        <v>6</v>
      </c>
      <c r="C27" s="260" t="s">
        <v>171</v>
      </c>
      <c r="D27" s="258" t="s">
        <v>179</v>
      </c>
      <c r="E27" s="259" t="s">
        <v>6</v>
      </c>
      <c r="F27" s="260" t="s">
        <v>178</v>
      </c>
      <c r="G27" s="258" t="s">
        <v>125</v>
      </c>
      <c r="H27" s="259" t="s">
        <v>6</v>
      </c>
      <c r="I27" s="260" t="s">
        <v>176</v>
      </c>
      <c r="J27" s="258" t="s">
        <v>177</v>
      </c>
      <c r="K27" s="259" t="s">
        <v>6</v>
      </c>
      <c r="L27" s="260" t="s">
        <v>228</v>
      </c>
    </row>
    <row r="28" spans="1:31" x14ac:dyDescent="0.25">
      <c r="A28" s="258" t="s">
        <v>193</v>
      </c>
      <c r="B28" s="259" t="s">
        <v>6</v>
      </c>
      <c r="C28" s="260" t="s">
        <v>178</v>
      </c>
      <c r="D28" s="258" t="s">
        <v>171</v>
      </c>
      <c r="E28" s="259" t="s">
        <v>6</v>
      </c>
      <c r="F28" s="260" t="s">
        <v>228</v>
      </c>
      <c r="G28" s="258" t="s">
        <v>173</v>
      </c>
      <c r="H28" s="259" t="s">
        <v>6</v>
      </c>
      <c r="I28" s="260" t="s">
        <v>174</v>
      </c>
      <c r="J28" s="258" t="s">
        <v>179</v>
      </c>
      <c r="K28" s="259" t="s">
        <v>6</v>
      </c>
      <c r="L28" s="260" t="s">
        <v>180</v>
      </c>
    </row>
    <row r="29" spans="1:31" x14ac:dyDescent="0.25">
      <c r="A29" s="258" t="s">
        <v>229</v>
      </c>
      <c r="B29" s="259" t="s">
        <v>6</v>
      </c>
      <c r="C29" s="260" t="s">
        <v>177</v>
      </c>
      <c r="D29" s="258" t="s">
        <v>174</v>
      </c>
      <c r="E29" s="259" t="s">
        <v>6</v>
      </c>
      <c r="F29" s="260" t="s">
        <v>172</v>
      </c>
      <c r="G29" s="258" t="s">
        <v>178</v>
      </c>
      <c r="H29" s="259" t="s">
        <v>6</v>
      </c>
      <c r="I29" s="260" t="s">
        <v>229</v>
      </c>
      <c r="J29" s="258" t="s">
        <v>172</v>
      </c>
      <c r="K29" s="259" t="s">
        <v>6</v>
      </c>
      <c r="L29" s="260" t="s">
        <v>171</v>
      </c>
    </row>
    <row r="30" spans="1:31" x14ac:dyDescent="0.25">
      <c r="A30" s="258" t="s">
        <v>173</v>
      </c>
      <c r="B30" s="259" t="s">
        <v>6</v>
      </c>
      <c r="C30" s="260" t="s">
        <v>172</v>
      </c>
      <c r="D30" s="258" t="s">
        <v>175</v>
      </c>
      <c r="E30" s="259" t="s">
        <v>6</v>
      </c>
      <c r="F30" s="260" t="s">
        <v>229</v>
      </c>
      <c r="G30" s="258" t="s">
        <v>180</v>
      </c>
      <c r="H30" s="259" t="s">
        <v>6</v>
      </c>
      <c r="I30" s="260" t="s">
        <v>177</v>
      </c>
      <c r="J30" s="258" t="s">
        <v>178</v>
      </c>
      <c r="K30" s="259" t="s">
        <v>6</v>
      </c>
      <c r="L30" s="260" t="s">
        <v>173</v>
      </c>
    </row>
    <row r="31" spans="1:31" x14ac:dyDescent="0.25">
      <c r="A31" s="258" t="s">
        <v>179</v>
      </c>
      <c r="B31" s="259" t="s">
        <v>6</v>
      </c>
      <c r="C31" s="260" t="s">
        <v>228</v>
      </c>
      <c r="D31" s="258" t="s">
        <v>180</v>
      </c>
      <c r="E31" s="259" t="s">
        <v>6</v>
      </c>
      <c r="F31" s="260" t="s">
        <v>193</v>
      </c>
      <c r="G31" s="258" t="s">
        <v>228</v>
      </c>
      <c r="H31" s="259" t="s">
        <v>6</v>
      </c>
      <c r="I31" s="260" t="s">
        <v>175</v>
      </c>
      <c r="J31" s="258" t="s">
        <v>175</v>
      </c>
      <c r="K31" s="259" t="s">
        <v>6</v>
      </c>
      <c r="L31" s="260" t="s">
        <v>176</v>
      </c>
    </row>
    <row r="32" spans="1:31" x14ac:dyDescent="0.25">
      <c r="A32" s="258" t="s">
        <v>180</v>
      </c>
      <c r="B32" s="259" t="s">
        <v>6</v>
      </c>
      <c r="C32" s="260" t="s">
        <v>125</v>
      </c>
      <c r="D32" s="268" t="s">
        <v>176</v>
      </c>
      <c r="E32" s="259" t="s">
        <v>6</v>
      </c>
      <c r="F32" s="281" t="s">
        <v>177</v>
      </c>
      <c r="G32" s="268" t="s">
        <v>171</v>
      </c>
      <c r="H32" s="259" t="s">
        <v>6</v>
      </c>
      <c r="I32" s="281" t="s">
        <v>193</v>
      </c>
      <c r="J32" s="258" t="s">
        <v>193</v>
      </c>
      <c r="K32" s="259" t="s">
        <v>6</v>
      </c>
      <c r="L32" s="260" t="s">
        <v>174</v>
      </c>
    </row>
    <row r="33" spans="1:12" x14ac:dyDescent="0.25">
      <c r="A33" s="467" t="s">
        <v>18</v>
      </c>
      <c r="B33" s="468"/>
      <c r="C33" s="469"/>
      <c r="D33" s="481" t="s">
        <v>182</v>
      </c>
      <c r="E33" s="482"/>
      <c r="F33" s="482"/>
      <c r="G33" s="482"/>
      <c r="H33" s="482"/>
      <c r="I33" s="482"/>
      <c r="J33" s="482"/>
      <c r="K33" s="482"/>
      <c r="L33" s="483"/>
    </row>
    <row r="34" spans="1:12" x14ac:dyDescent="0.25">
      <c r="A34" s="470">
        <f>J25+7</f>
        <v>41236</v>
      </c>
      <c r="B34" s="471"/>
      <c r="C34" s="472"/>
      <c r="D34" s="484"/>
      <c r="E34" s="485"/>
      <c r="F34" s="485"/>
      <c r="G34" s="485"/>
      <c r="H34" s="485"/>
      <c r="I34" s="485"/>
      <c r="J34" s="485"/>
      <c r="K34" s="485"/>
      <c r="L34" s="486"/>
    </row>
    <row r="35" spans="1:12" x14ac:dyDescent="0.25">
      <c r="A35" s="258" t="s">
        <v>175</v>
      </c>
      <c r="B35" s="259" t="s">
        <v>6</v>
      </c>
      <c r="C35" s="260" t="s">
        <v>193</v>
      </c>
      <c r="D35" s="484"/>
      <c r="E35" s="485"/>
      <c r="F35" s="485"/>
      <c r="G35" s="485"/>
      <c r="H35" s="485"/>
      <c r="I35" s="485"/>
      <c r="J35" s="485"/>
      <c r="K35" s="485"/>
      <c r="L35" s="486"/>
    </row>
    <row r="36" spans="1:12" x14ac:dyDescent="0.25">
      <c r="A36" s="258" t="s">
        <v>171</v>
      </c>
      <c r="B36" s="259" t="s">
        <v>6</v>
      </c>
      <c r="C36" s="260" t="s">
        <v>173</v>
      </c>
      <c r="D36" s="484"/>
      <c r="E36" s="485"/>
      <c r="F36" s="485"/>
      <c r="G36" s="485"/>
      <c r="H36" s="485"/>
      <c r="I36" s="485"/>
      <c r="J36" s="485"/>
      <c r="K36" s="485"/>
      <c r="L36" s="486"/>
    </row>
    <row r="37" spans="1:12" x14ac:dyDescent="0.25">
      <c r="A37" s="258" t="s">
        <v>229</v>
      </c>
      <c r="B37" s="259" t="s">
        <v>6</v>
      </c>
      <c r="C37" s="260" t="s">
        <v>179</v>
      </c>
      <c r="D37" s="484"/>
      <c r="E37" s="485"/>
      <c r="F37" s="485"/>
      <c r="G37" s="485"/>
      <c r="H37" s="485"/>
      <c r="I37" s="485"/>
      <c r="J37" s="485"/>
      <c r="K37" s="485"/>
      <c r="L37" s="486"/>
    </row>
    <row r="38" spans="1:12" x14ac:dyDescent="0.25">
      <c r="A38" s="258" t="s">
        <v>177</v>
      </c>
      <c r="B38" s="259" t="s">
        <v>6</v>
      </c>
      <c r="C38" s="260" t="s">
        <v>125</v>
      </c>
      <c r="D38" s="484"/>
      <c r="E38" s="485"/>
      <c r="F38" s="485"/>
      <c r="G38" s="485"/>
      <c r="H38" s="485"/>
      <c r="I38" s="485"/>
      <c r="J38" s="485"/>
      <c r="K38" s="485"/>
      <c r="L38" s="486"/>
    </row>
    <row r="39" spans="1:12" x14ac:dyDescent="0.25">
      <c r="A39" s="258" t="s">
        <v>228</v>
      </c>
      <c r="B39" s="259" t="s">
        <v>6</v>
      </c>
      <c r="C39" s="260" t="s">
        <v>178</v>
      </c>
      <c r="D39" s="484"/>
      <c r="E39" s="485"/>
      <c r="F39" s="485"/>
      <c r="G39" s="485"/>
      <c r="H39" s="485"/>
      <c r="I39" s="485"/>
      <c r="J39" s="485"/>
      <c r="K39" s="485"/>
      <c r="L39" s="486"/>
    </row>
    <row r="40" spans="1:12" x14ac:dyDescent="0.25">
      <c r="A40" s="258" t="s">
        <v>176</v>
      </c>
      <c r="B40" s="259" t="s">
        <v>6</v>
      </c>
      <c r="C40" s="260" t="s">
        <v>172</v>
      </c>
      <c r="D40" s="484"/>
      <c r="E40" s="485"/>
      <c r="F40" s="485"/>
      <c r="G40" s="485"/>
      <c r="H40" s="485"/>
      <c r="I40" s="485"/>
      <c r="J40" s="485"/>
      <c r="K40" s="485"/>
      <c r="L40" s="486"/>
    </row>
    <row r="41" spans="1:12" x14ac:dyDescent="0.25">
      <c r="A41" s="268" t="s">
        <v>174</v>
      </c>
      <c r="B41" s="269" t="s">
        <v>6</v>
      </c>
      <c r="C41" s="281" t="s">
        <v>180</v>
      </c>
      <c r="D41" s="487"/>
      <c r="E41" s="488"/>
      <c r="F41" s="488"/>
      <c r="G41" s="488"/>
      <c r="H41" s="488"/>
      <c r="I41" s="488"/>
      <c r="J41" s="488"/>
      <c r="K41" s="488"/>
      <c r="L41" s="489"/>
    </row>
    <row r="43" spans="1:12" x14ac:dyDescent="0.25">
      <c r="A43" s="467" t="s">
        <v>19</v>
      </c>
      <c r="B43" s="468"/>
      <c r="C43" s="469"/>
      <c r="D43" s="467" t="s">
        <v>20</v>
      </c>
      <c r="E43" s="468"/>
      <c r="F43" s="469"/>
      <c r="G43" s="467" t="s">
        <v>21</v>
      </c>
      <c r="H43" s="468"/>
      <c r="I43" s="469"/>
      <c r="J43" s="467" t="s">
        <v>22</v>
      </c>
      <c r="K43" s="468"/>
      <c r="L43" s="469"/>
    </row>
    <row r="44" spans="1:12" x14ac:dyDescent="0.25">
      <c r="A44" s="470">
        <f>A34+7</f>
        <v>41243</v>
      </c>
      <c r="B44" s="471"/>
      <c r="C44" s="472"/>
      <c r="D44" s="470">
        <f>A44+7</f>
        <v>41250</v>
      </c>
      <c r="E44" s="471"/>
      <c r="F44" s="472"/>
      <c r="G44" s="470">
        <f>D44+7</f>
        <v>41257</v>
      </c>
      <c r="H44" s="471"/>
      <c r="I44" s="472"/>
      <c r="J44" s="470">
        <f>G44+7</f>
        <v>41264</v>
      </c>
      <c r="K44" s="471"/>
      <c r="L44" s="472"/>
    </row>
    <row r="45" spans="1:12" x14ac:dyDescent="0.25">
      <c r="A45" s="258" t="s">
        <v>228</v>
      </c>
      <c r="B45" s="259" t="s">
        <v>6</v>
      </c>
      <c r="C45" s="260" t="s">
        <v>176</v>
      </c>
      <c r="D45" s="258" t="s">
        <v>174</v>
      </c>
      <c r="E45" s="259" t="s">
        <v>6</v>
      </c>
      <c r="F45" s="260" t="s">
        <v>178</v>
      </c>
      <c r="G45" s="258" t="s">
        <v>171</v>
      </c>
      <c r="H45" s="259" t="s">
        <v>6</v>
      </c>
      <c r="I45" s="260" t="s">
        <v>180</v>
      </c>
      <c r="J45" s="258" t="s">
        <v>172</v>
      </c>
      <c r="K45" s="259" t="s">
        <v>6</v>
      </c>
      <c r="L45" s="260" t="s">
        <v>228</v>
      </c>
    </row>
    <row r="46" spans="1:12" x14ac:dyDescent="0.25">
      <c r="A46" s="258" t="s">
        <v>125</v>
      </c>
      <c r="B46" s="259" t="s">
        <v>6</v>
      </c>
      <c r="C46" s="260" t="s">
        <v>193</v>
      </c>
      <c r="D46" s="258" t="s">
        <v>175</v>
      </c>
      <c r="E46" s="259" t="s">
        <v>6</v>
      </c>
      <c r="F46" s="260" t="s">
        <v>180</v>
      </c>
      <c r="G46" s="258" t="s">
        <v>172</v>
      </c>
      <c r="H46" s="259" t="s">
        <v>6</v>
      </c>
      <c r="I46" s="260" t="s">
        <v>178</v>
      </c>
      <c r="J46" s="258" t="s">
        <v>179</v>
      </c>
      <c r="K46" s="259" t="s">
        <v>6</v>
      </c>
      <c r="L46" s="260" t="s">
        <v>176</v>
      </c>
    </row>
    <row r="47" spans="1:12" x14ac:dyDescent="0.25">
      <c r="A47" s="258" t="s">
        <v>171</v>
      </c>
      <c r="B47" s="259" t="s">
        <v>6</v>
      </c>
      <c r="C47" s="260" t="s">
        <v>174</v>
      </c>
      <c r="D47" s="258" t="s">
        <v>173</v>
      </c>
      <c r="E47" s="259" t="s">
        <v>6</v>
      </c>
      <c r="F47" s="260" t="s">
        <v>228</v>
      </c>
      <c r="G47" s="258" t="s">
        <v>229</v>
      </c>
      <c r="H47" s="259" t="s">
        <v>6</v>
      </c>
      <c r="I47" s="260" t="s">
        <v>176</v>
      </c>
      <c r="J47" s="258" t="s">
        <v>177</v>
      </c>
      <c r="K47" s="259" t="s">
        <v>6</v>
      </c>
      <c r="L47" s="260" t="s">
        <v>178</v>
      </c>
    </row>
    <row r="48" spans="1:12" x14ac:dyDescent="0.25">
      <c r="A48" s="258" t="s">
        <v>178</v>
      </c>
      <c r="B48" s="259" t="s">
        <v>6</v>
      </c>
      <c r="C48" s="260" t="s">
        <v>180</v>
      </c>
      <c r="D48" s="258" t="s">
        <v>176</v>
      </c>
      <c r="E48" s="259" t="s">
        <v>6</v>
      </c>
      <c r="F48" s="260" t="s">
        <v>193</v>
      </c>
      <c r="G48" s="258" t="s">
        <v>228</v>
      </c>
      <c r="H48" s="259" t="s">
        <v>6</v>
      </c>
      <c r="I48" s="260" t="s">
        <v>125</v>
      </c>
      <c r="J48" s="258" t="s">
        <v>174</v>
      </c>
      <c r="K48" s="259" t="s">
        <v>6</v>
      </c>
      <c r="L48" s="260" t="s">
        <v>175</v>
      </c>
    </row>
    <row r="49" spans="1:12" x14ac:dyDescent="0.25">
      <c r="A49" s="258" t="s">
        <v>175</v>
      </c>
      <c r="B49" s="259" t="s">
        <v>6</v>
      </c>
      <c r="C49" s="260" t="s">
        <v>172</v>
      </c>
      <c r="D49" s="258" t="s">
        <v>125</v>
      </c>
      <c r="E49" s="259" t="s">
        <v>6</v>
      </c>
      <c r="F49" s="260" t="s">
        <v>179</v>
      </c>
      <c r="G49" s="258" t="s">
        <v>193</v>
      </c>
      <c r="H49" s="259" t="s">
        <v>6</v>
      </c>
      <c r="I49" s="260" t="s">
        <v>177</v>
      </c>
      <c r="J49" s="258" t="s">
        <v>180</v>
      </c>
      <c r="K49" s="259" t="s">
        <v>6</v>
      </c>
      <c r="L49" s="260" t="s">
        <v>229</v>
      </c>
    </row>
    <row r="50" spans="1:12" x14ac:dyDescent="0.25">
      <c r="A50" s="258" t="s">
        <v>229</v>
      </c>
      <c r="B50" s="259" t="s">
        <v>6</v>
      </c>
      <c r="C50" s="260" t="s">
        <v>173</v>
      </c>
      <c r="D50" s="258" t="s">
        <v>177</v>
      </c>
      <c r="E50" s="259" t="s">
        <v>6</v>
      </c>
      <c r="F50" s="260" t="s">
        <v>171</v>
      </c>
      <c r="G50" s="258" t="s">
        <v>179</v>
      </c>
      <c r="H50" s="259" t="s">
        <v>6</v>
      </c>
      <c r="I50" s="260" t="s">
        <v>174</v>
      </c>
      <c r="J50" s="258" t="s">
        <v>173</v>
      </c>
      <c r="K50" s="259" t="s">
        <v>6</v>
      </c>
      <c r="L50" s="260" t="s">
        <v>193</v>
      </c>
    </row>
    <row r="51" spans="1:12" x14ac:dyDescent="0.25">
      <c r="A51" s="258" t="s">
        <v>179</v>
      </c>
      <c r="B51" s="269" t="s">
        <v>6</v>
      </c>
      <c r="C51" s="260" t="s">
        <v>177</v>
      </c>
      <c r="D51" s="258" t="s">
        <v>229</v>
      </c>
      <c r="E51" s="269" t="s">
        <v>6</v>
      </c>
      <c r="F51" s="260" t="s">
        <v>172</v>
      </c>
      <c r="G51" s="258" t="s">
        <v>175</v>
      </c>
      <c r="H51" s="269" t="s">
        <v>6</v>
      </c>
      <c r="I51" s="260" t="s">
        <v>173</v>
      </c>
      <c r="J51" s="258" t="s">
        <v>171</v>
      </c>
      <c r="K51" s="269" t="s">
        <v>6</v>
      </c>
      <c r="L51" s="260" t="s">
        <v>125</v>
      </c>
    </row>
    <row r="52" spans="1:12" x14ac:dyDescent="0.25">
      <c r="A52" s="467" t="s">
        <v>23</v>
      </c>
      <c r="B52" s="468"/>
      <c r="C52" s="469"/>
      <c r="D52" s="467" t="s">
        <v>24</v>
      </c>
      <c r="E52" s="468"/>
      <c r="F52" s="469"/>
      <c r="G52" s="467" t="s">
        <v>25</v>
      </c>
      <c r="H52" s="468"/>
      <c r="I52" s="469"/>
      <c r="J52" s="467" t="s">
        <v>26</v>
      </c>
      <c r="K52" s="468"/>
      <c r="L52" s="469"/>
    </row>
    <row r="53" spans="1:12" x14ac:dyDescent="0.25">
      <c r="A53" s="470">
        <f>J44+7</f>
        <v>41271</v>
      </c>
      <c r="B53" s="471"/>
      <c r="C53" s="472"/>
      <c r="D53" s="470">
        <f>A53+7</f>
        <v>41278</v>
      </c>
      <c r="E53" s="471"/>
      <c r="F53" s="472"/>
      <c r="G53" s="470">
        <f>D53+7</f>
        <v>41285</v>
      </c>
      <c r="H53" s="471"/>
      <c r="I53" s="472"/>
      <c r="J53" s="470">
        <f>G53+7</f>
        <v>41292</v>
      </c>
      <c r="K53" s="471"/>
      <c r="L53" s="472"/>
    </row>
    <row r="54" spans="1:12" x14ac:dyDescent="0.25">
      <c r="A54" s="258" t="s">
        <v>175</v>
      </c>
      <c r="B54" s="259" t="s">
        <v>6</v>
      </c>
      <c r="C54" s="260" t="s">
        <v>177</v>
      </c>
      <c r="D54" s="258" t="s">
        <v>229</v>
      </c>
      <c r="E54" s="259" t="s">
        <v>6</v>
      </c>
      <c r="F54" s="260" t="s">
        <v>193</v>
      </c>
      <c r="G54" s="258" t="s">
        <v>180</v>
      </c>
      <c r="H54" s="259" t="s">
        <v>6</v>
      </c>
      <c r="I54" s="260" t="s">
        <v>173</v>
      </c>
      <c r="J54" s="258" t="s">
        <v>178</v>
      </c>
      <c r="K54" s="259" t="s">
        <v>6</v>
      </c>
      <c r="L54" s="260" t="s">
        <v>171</v>
      </c>
    </row>
    <row r="55" spans="1:12" x14ac:dyDescent="0.25">
      <c r="A55" s="258" t="s">
        <v>229</v>
      </c>
      <c r="B55" s="259" t="s">
        <v>6</v>
      </c>
      <c r="C55" s="260" t="s">
        <v>174</v>
      </c>
      <c r="D55" s="258" t="s">
        <v>177</v>
      </c>
      <c r="E55" s="259" t="s">
        <v>6</v>
      </c>
      <c r="F55" s="260" t="s">
        <v>173</v>
      </c>
      <c r="G55" s="258" t="s">
        <v>193</v>
      </c>
      <c r="H55" s="259" t="s">
        <v>6</v>
      </c>
      <c r="I55" s="260" t="s">
        <v>228</v>
      </c>
      <c r="J55" s="258" t="s">
        <v>180</v>
      </c>
      <c r="K55" s="259" t="s">
        <v>6</v>
      </c>
      <c r="L55" s="260" t="s">
        <v>172</v>
      </c>
    </row>
    <row r="56" spans="1:12" x14ac:dyDescent="0.25">
      <c r="A56" s="258" t="s">
        <v>193</v>
      </c>
      <c r="B56" s="259" t="s">
        <v>6</v>
      </c>
      <c r="C56" s="260" t="s">
        <v>172</v>
      </c>
      <c r="D56" s="258" t="s">
        <v>176</v>
      </c>
      <c r="E56" s="259" t="s">
        <v>6</v>
      </c>
      <c r="F56" s="260" t="s">
        <v>180</v>
      </c>
      <c r="G56" s="258" t="s">
        <v>172</v>
      </c>
      <c r="H56" s="259" t="s">
        <v>6</v>
      </c>
      <c r="I56" s="260" t="s">
        <v>177</v>
      </c>
      <c r="J56" s="258" t="s">
        <v>175</v>
      </c>
      <c r="K56" s="259" t="s">
        <v>6</v>
      </c>
      <c r="L56" s="260" t="s">
        <v>125</v>
      </c>
    </row>
    <row r="57" spans="1:12" x14ac:dyDescent="0.25">
      <c r="A57" s="258" t="s">
        <v>180</v>
      </c>
      <c r="B57" s="259" t="s">
        <v>6</v>
      </c>
      <c r="C57" s="260" t="s">
        <v>228</v>
      </c>
      <c r="D57" s="258" t="s">
        <v>179</v>
      </c>
      <c r="E57" s="259" t="s">
        <v>6</v>
      </c>
      <c r="F57" s="260" t="s">
        <v>171</v>
      </c>
      <c r="G57" s="258" t="s">
        <v>175</v>
      </c>
      <c r="H57" s="259" t="s">
        <v>6</v>
      </c>
      <c r="I57" s="260" t="s">
        <v>179</v>
      </c>
      <c r="J57" s="258" t="s">
        <v>173</v>
      </c>
      <c r="K57" s="259" t="s">
        <v>6</v>
      </c>
      <c r="L57" s="260" t="s">
        <v>176</v>
      </c>
    </row>
    <row r="58" spans="1:12" x14ac:dyDescent="0.25">
      <c r="A58" s="258" t="s">
        <v>171</v>
      </c>
      <c r="B58" s="259" t="s">
        <v>6</v>
      </c>
      <c r="C58" s="260" t="s">
        <v>176</v>
      </c>
      <c r="D58" s="258" t="s">
        <v>228</v>
      </c>
      <c r="E58" s="259" t="s">
        <v>6</v>
      </c>
      <c r="F58" s="260" t="s">
        <v>174</v>
      </c>
      <c r="G58" s="258" t="s">
        <v>174</v>
      </c>
      <c r="H58" s="259" t="s">
        <v>6</v>
      </c>
      <c r="I58" s="260" t="s">
        <v>125</v>
      </c>
      <c r="J58" s="258" t="s">
        <v>179</v>
      </c>
      <c r="K58" s="259" t="s">
        <v>6</v>
      </c>
      <c r="L58" s="260" t="s">
        <v>193</v>
      </c>
    </row>
    <row r="59" spans="1:12" x14ac:dyDescent="0.25">
      <c r="A59" s="258" t="s">
        <v>178</v>
      </c>
      <c r="B59" s="259" t="s">
        <v>6</v>
      </c>
      <c r="C59" s="260" t="s">
        <v>125</v>
      </c>
      <c r="D59" s="258" t="s">
        <v>125</v>
      </c>
      <c r="E59" s="259" t="s">
        <v>6</v>
      </c>
      <c r="F59" s="260" t="s">
        <v>172</v>
      </c>
      <c r="G59" s="258" t="s">
        <v>171</v>
      </c>
      <c r="H59" s="259" t="s">
        <v>6</v>
      </c>
      <c r="I59" s="260" t="s">
        <v>229</v>
      </c>
      <c r="J59" s="258" t="s">
        <v>174</v>
      </c>
      <c r="K59" s="259" t="s">
        <v>6</v>
      </c>
      <c r="L59" s="260" t="s">
        <v>177</v>
      </c>
    </row>
    <row r="60" spans="1:12" x14ac:dyDescent="0.25">
      <c r="A60" s="258" t="s">
        <v>173</v>
      </c>
      <c r="B60" s="259" t="s">
        <v>6</v>
      </c>
      <c r="C60" s="260" t="s">
        <v>179</v>
      </c>
      <c r="D60" s="258" t="s">
        <v>178</v>
      </c>
      <c r="E60" s="259" t="s">
        <v>6</v>
      </c>
      <c r="F60" s="260" t="s">
        <v>175</v>
      </c>
      <c r="G60" s="258" t="s">
        <v>176</v>
      </c>
      <c r="H60" s="259" t="s">
        <v>6</v>
      </c>
      <c r="I60" s="260" t="s">
        <v>178</v>
      </c>
      <c r="J60" s="258" t="s">
        <v>228</v>
      </c>
      <c r="K60" s="259" t="s">
        <v>6</v>
      </c>
      <c r="L60" s="260" t="s">
        <v>229</v>
      </c>
    </row>
    <row r="61" spans="1:12" x14ac:dyDescent="0.25">
      <c r="A61" s="467" t="s">
        <v>27</v>
      </c>
      <c r="B61" s="468"/>
      <c r="C61" s="469"/>
      <c r="D61" s="467" t="s">
        <v>28</v>
      </c>
      <c r="E61" s="468"/>
      <c r="F61" s="469"/>
      <c r="G61" s="467" t="s">
        <v>29</v>
      </c>
      <c r="H61" s="468"/>
      <c r="I61" s="469"/>
      <c r="J61" s="467" t="s">
        <v>30</v>
      </c>
      <c r="K61" s="468"/>
      <c r="L61" s="469"/>
    </row>
    <row r="62" spans="1:12" x14ac:dyDescent="0.25">
      <c r="A62" s="470">
        <f>J53+7</f>
        <v>41299</v>
      </c>
      <c r="B62" s="471"/>
      <c r="C62" s="472"/>
      <c r="D62" s="470">
        <v>41300</v>
      </c>
      <c r="E62" s="471"/>
      <c r="F62" s="472"/>
      <c r="G62" s="470">
        <f>A62+7</f>
        <v>41306</v>
      </c>
      <c r="H62" s="471"/>
      <c r="I62" s="472"/>
      <c r="J62" s="470">
        <f>G62+14</f>
        <v>41320</v>
      </c>
      <c r="K62" s="471"/>
      <c r="L62" s="472"/>
    </row>
    <row r="63" spans="1:12" x14ac:dyDescent="0.25">
      <c r="A63" s="258" t="s">
        <v>176</v>
      </c>
      <c r="B63" s="259" t="s">
        <v>6</v>
      </c>
      <c r="C63" s="260" t="s">
        <v>174</v>
      </c>
      <c r="D63" s="258" t="s">
        <v>173</v>
      </c>
      <c r="E63" s="259" t="s">
        <v>6</v>
      </c>
      <c r="F63" s="260" t="s">
        <v>125</v>
      </c>
      <c r="G63" s="258" t="s">
        <v>179</v>
      </c>
      <c r="H63" s="259" t="s">
        <v>6</v>
      </c>
      <c r="I63" s="260" t="s">
        <v>172</v>
      </c>
      <c r="J63" s="258" t="s">
        <v>125</v>
      </c>
      <c r="K63" s="259" t="s">
        <v>6</v>
      </c>
      <c r="L63" s="260" t="s">
        <v>229</v>
      </c>
    </row>
    <row r="64" spans="1:12" x14ac:dyDescent="0.25">
      <c r="A64" s="258" t="s">
        <v>171</v>
      </c>
      <c r="B64" s="259" t="s">
        <v>6</v>
      </c>
      <c r="C64" s="260" t="s">
        <v>175</v>
      </c>
      <c r="D64" s="258" t="s">
        <v>178</v>
      </c>
      <c r="E64" s="259" t="s">
        <v>6</v>
      </c>
      <c r="F64" s="260" t="s">
        <v>179</v>
      </c>
      <c r="G64" s="258" t="s">
        <v>176</v>
      </c>
      <c r="H64" s="259" t="s">
        <v>6</v>
      </c>
      <c r="I64" s="260" t="s">
        <v>125</v>
      </c>
      <c r="J64" s="258" t="s">
        <v>228</v>
      </c>
      <c r="K64" s="259" t="s">
        <v>6</v>
      </c>
      <c r="L64" s="260" t="s">
        <v>177</v>
      </c>
    </row>
    <row r="65" spans="1:12" x14ac:dyDescent="0.25">
      <c r="A65" s="258" t="s">
        <v>178</v>
      </c>
      <c r="B65" s="259" t="s">
        <v>6</v>
      </c>
      <c r="C65" s="260" t="s">
        <v>193</v>
      </c>
      <c r="D65" s="258" t="s">
        <v>228</v>
      </c>
      <c r="E65" s="259" t="s">
        <v>6</v>
      </c>
      <c r="F65" s="260" t="s">
        <v>171</v>
      </c>
      <c r="G65" s="258" t="s">
        <v>174</v>
      </c>
      <c r="H65" s="259" t="s">
        <v>6</v>
      </c>
      <c r="I65" s="260" t="s">
        <v>173</v>
      </c>
      <c r="J65" s="258" t="s">
        <v>180</v>
      </c>
      <c r="K65" s="259" t="s">
        <v>6</v>
      </c>
      <c r="L65" s="260" t="s">
        <v>179</v>
      </c>
    </row>
    <row r="66" spans="1:12" x14ac:dyDescent="0.25">
      <c r="A66" s="258" t="s">
        <v>177</v>
      </c>
      <c r="B66" s="259" t="s">
        <v>6</v>
      </c>
      <c r="C66" s="260" t="s">
        <v>229</v>
      </c>
      <c r="D66" s="258" t="s">
        <v>172</v>
      </c>
      <c r="E66" s="259" t="s">
        <v>6</v>
      </c>
      <c r="F66" s="260" t="s">
        <v>174</v>
      </c>
      <c r="G66" s="258" t="s">
        <v>229</v>
      </c>
      <c r="H66" s="259" t="s">
        <v>6</v>
      </c>
      <c r="I66" s="260" t="s">
        <v>178</v>
      </c>
      <c r="J66" s="258" t="s">
        <v>171</v>
      </c>
      <c r="K66" s="259" t="s">
        <v>6</v>
      </c>
      <c r="L66" s="260" t="s">
        <v>172</v>
      </c>
    </row>
    <row r="67" spans="1:12" x14ac:dyDescent="0.25">
      <c r="A67" s="258" t="s">
        <v>172</v>
      </c>
      <c r="B67" s="259" t="s">
        <v>6</v>
      </c>
      <c r="C67" s="260" t="s">
        <v>173</v>
      </c>
      <c r="D67" s="258" t="s">
        <v>229</v>
      </c>
      <c r="E67" s="259" t="s">
        <v>6</v>
      </c>
      <c r="F67" s="260" t="s">
        <v>175</v>
      </c>
      <c r="G67" s="258" t="s">
        <v>177</v>
      </c>
      <c r="H67" s="259" t="s">
        <v>6</v>
      </c>
      <c r="I67" s="260" t="s">
        <v>180</v>
      </c>
      <c r="J67" s="258" t="s">
        <v>173</v>
      </c>
      <c r="K67" s="259" t="s">
        <v>6</v>
      </c>
      <c r="L67" s="260" t="s">
        <v>178</v>
      </c>
    </row>
    <row r="68" spans="1:12" x14ac:dyDescent="0.25">
      <c r="A68" s="258" t="s">
        <v>228</v>
      </c>
      <c r="B68" s="259" t="s">
        <v>6</v>
      </c>
      <c r="C68" s="260" t="s">
        <v>179</v>
      </c>
      <c r="D68" s="258" t="s">
        <v>193</v>
      </c>
      <c r="E68" s="259" t="s">
        <v>6</v>
      </c>
      <c r="F68" s="260" t="s">
        <v>180</v>
      </c>
      <c r="G68" s="258" t="s">
        <v>175</v>
      </c>
      <c r="H68" s="259" t="s">
        <v>6</v>
      </c>
      <c r="I68" s="260" t="s">
        <v>228</v>
      </c>
      <c r="J68" s="258" t="s">
        <v>176</v>
      </c>
      <c r="K68" s="259" t="s">
        <v>6</v>
      </c>
      <c r="L68" s="260" t="s">
        <v>175</v>
      </c>
    </row>
    <row r="69" spans="1:12" x14ac:dyDescent="0.25">
      <c r="A69" s="258" t="s">
        <v>125</v>
      </c>
      <c r="B69" s="259" t="s">
        <v>6</v>
      </c>
      <c r="C69" s="260" t="s">
        <v>180</v>
      </c>
      <c r="D69" s="268" t="s">
        <v>177</v>
      </c>
      <c r="E69" s="259" t="s">
        <v>6</v>
      </c>
      <c r="F69" s="281" t="s">
        <v>176</v>
      </c>
      <c r="G69" s="268" t="s">
        <v>193</v>
      </c>
      <c r="H69" s="259" t="s">
        <v>6</v>
      </c>
      <c r="I69" s="281" t="s">
        <v>171</v>
      </c>
      <c r="J69" s="268" t="s">
        <v>174</v>
      </c>
      <c r="K69" s="259" t="s">
        <v>6</v>
      </c>
      <c r="L69" s="281" t="s">
        <v>193</v>
      </c>
    </row>
    <row r="70" spans="1:12" x14ac:dyDescent="0.25">
      <c r="A70" s="467" t="s">
        <v>31</v>
      </c>
      <c r="B70" s="468"/>
      <c r="C70" s="469"/>
      <c r="D70" s="481" t="s">
        <v>184</v>
      </c>
      <c r="E70" s="482"/>
      <c r="F70" s="482"/>
      <c r="G70" s="482"/>
      <c r="H70" s="482"/>
      <c r="I70" s="482"/>
      <c r="J70" s="482"/>
      <c r="K70" s="482"/>
      <c r="L70" s="483"/>
    </row>
    <row r="71" spans="1:12" x14ac:dyDescent="0.25">
      <c r="A71" s="470">
        <f>J62+7</f>
        <v>41327</v>
      </c>
      <c r="B71" s="471"/>
      <c r="C71" s="472"/>
      <c r="D71" s="484"/>
      <c r="E71" s="485"/>
      <c r="F71" s="485"/>
      <c r="G71" s="485"/>
      <c r="H71" s="485"/>
      <c r="I71" s="485"/>
      <c r="J71" s="485"/>
      <c r="K71" s="485"/>
      <c r="L71" s="486"/>
    </row>
    <row r="72" spans="1:12" x14ac:dyDescent="0.25">
      <c r="A72" s="258" t="s">
        <v>193</v>
      </c>
      <c r="B72" s="259" t="s">
        <v>6</v>
      </c>
      <c r="C72" s="260" t="s">
        <v>175</v>
      </c>
      <c r="D72" s="484"/>
      <c r="E72" s="485"/>
      <c r="F72" s="485"/>
      <c r="G72" s="485"/>
      <c r="H72" s="485"/>
      <c r="I72" s="485"/>
      <c r="J72" s="485"/>
      <c r="K72" s="485"/>
      <c r="L72" s="486"/>
    </row>
    <row r="73" spans="1:12" x14ac:dyDescent="0.25">
      <c r="A73" s="258" t="s">
        <v>173</v>
      </c>
      <c r="B73" s="259" t="s">
        <v>6</v>
      </c>
      <c r="C73" s="260" t="s">
        <v>171</v>
      </c>
      <c r="D73" s="484"/>
      <c r="E73" s="485"/>
      <c r="F73" s="485"/>
      <c r="G73" s="485"/>
      <c r="H73" s="485"/>
      <c r="I73" s="485"/>
      <c r="J73" s="485"/>
      <c r="K73" s="485"/>
      <c r="L73" s="486"/>
    </row>
    <row r="74" spans="1:12" x14ac:dyDescent="0.25">
      <c r="A74" s="258" t="s">
        <v>179</v>
      </c>
      <c r="B74" s="259" t="s">
        <v>6</v>
      </c>
      <c r="C74" s="260" t="s">
        <v>229</v>
      </c>
      <c r="D74" s="484"/>
      <c r="E74" s="485"/>
      <c r="F74" s="485"/>
      <c r="G74" s="485"/>
      <c r="H74" s="485"/>
      <c r="I74" s="485"/>
      <c r="J74" s="485"/>
      <c r="K74" s="485"/>
      <c r="L74" s="486"/>
    </row>
    <row r="75" spans="1:12" x14ac:dyDescent="0.25">
      <c r="A75" s="258" t="s">
        <v>125</v>
      </c>
      <c r="B75" s="259" t="s">
        <v>6</v>
      </c>
      <c r="C75" s="260" t="s">
        <v>177</v>
      </c>
      <c r="D75" s="484"/>
      <c r="E75" s="485"/>
      <c r="F75" s="485"/>
      <c r="G75" s="485"/>
      <c r="H75" s="485"/>
      <c r="I75" s="485"/>
      <c r="J75" s="485"/>
      <c r="K75" s="485"/>
      <c r="L75" s="486"/>
    </row>
    <row r="76" spans="1:12" x14ac:dyDescent="0.25">
      <c r="A76" s="258" t="s">
        <v>178</v>
      </c>
      <c r="B76" s="259" t="s">
        <v>6</v>
      </c>
      <c r="C76" s="260" t="s">
        <v>228</v>
      </c>
      <c r="D76" s="484"/>
      <c r="E76" s="485"/>
      <c r="F76" s="485"/>
      <c r="G76" s="485"/>
      <c r="H76" s="485"/>
      <c r="I76" s="485"/>
      <c r="J76" s="485"/>
      <c r="K76" s="485"/>
      <c r="L76" s="486"/>
    </row>
    <row r="77" spans="1:12" x14ac:dyDescent="0.25">
      <c r="A77" s="258" t="s">
        <v>172</v>
      </c>
      <c r="B77" s="259" t="s">
        <v>6</v>
      </c>
      <c r="C77" s="260" t="s">
        <v>176</v>
      </c>
      <c r="D77" s="484"/>
      <c r="E77" s="485"/>
      <c r="F77" s="485"/>
      <c r="G77" s="485"/>
      <c r="H77" s="485"/>
      <c r="I77" s="485"/>
      <c r="J77" s="485"/>
      <c r="K77" s="485"/>
      <c r="L77" s="486"/>
    </row>
    <row r="78" spans="1:12" x14ac:dyDescent="0.25">
      <c r="A78" s="268" t="s">
        <v>180</v>
      </c>
      <c r="B78" s="269" t="s">
        <v>6</v>
      </c>
      <c r="C78" s="281" t="s">
        <v>174</v>
      </c>
      <c r="D78" s="487"/>
      <c r="E78" s="488"/>
      <c r="F78" s="488"/>
      <c r="G78" s="488"/>
      <c r="H78" s="488"/>
      <c r="I78" s="488"/>
      <c r="J78" s="488"/>
      <c r="K78" s="488"/>
      <c r="L78" s="489"/>
    </row>
    <row r="80" spans="1:12" x14ac:dyDescent="0.25">
      <c r="A80" s="467" t="s">
        <v>32</v>
      </c>
      <c r="B80" s="468"/>
      <c r="C80" s="469"/>
      <c r="D80" s="475" t="s">
        <v>33</v>
      </c>
      <c r="E80" s="476"/>
      <c r="F80" s="477"/>
      <c r="G80" s="475" t="s">
        <v>34</v>
      </c>
      <c r="H80" s="476"/>
      <c r="I80" s="477"/>
      <c r="J80" s="475" t="s">
        <v>35</v>
      </c>
      <c r="K80" s="476"/>
      <c r="L80" s="477"/>
    </row>
    <row r="81" spans="1:12" x14ac:dyDescent="0.25">
      <c r="A81" s="470">
        <f>A71+7</f>
        <v>41334</v>
      </c>
      <c r="B81" s="471"/>
      <c r="C81" s="472"/>
      <c r="D81" s="478">
        <f>A81+7</f>
        <v>41341</v>
      </c>
      <c r="E81" s="479"/>
      <c r="F81" s="480"/>
      <c r="G81" s="478">
        <f>D81+7</f>
        <v>41348</v>
      </c>
      <c r="H81" s="479"/>
      <c r="I81" s="480"/>
      <c r="J81" s="478">
        <f>G81+7</f>
        <v>41355</v>
      </c>
      <c r="K81" s="479"/>
      <c r="L81" s="480"/>
    </row>
    <row r="82" spans="1:12" x14ac:dyDescent="0.25">
      <c r="A82" s="258" t="s">
        <v>176</v>
      </c>
      <c r="B82" s="259" t="s">
        <v>6</v>
      </c>
      <c r="C82" s="260" t="s">
        <v>228</v>
      </c>
      <c r="D82" s="88" t="s">
        <v>178</v>
      </c>
      <c r="E82" s="89" t="s">
        <v>6</v>
      </c>
      <c r="F82" s="90" t="s">
        <v>174</v>
      </c>
      <c r="G82" s="88" t="s">
        <v>180</v>
      </c>
      <c r="H82" s="89" t="s">
        <v>6</v>
      </c>
      <c r="I82" s="90" t="s">
        <v>171</v>
      </c>
      <c r="J82" s="88" t="s">
        <v>228</v>
      </c>
      <c r="K82" s="89" t="s">
        <v>6</v>
      </c>
      <c r="L82" s="90" t="s">
        <v>172</v>
      </c>
    </row>
    <row r="83" spans="1:12" x14ac:dyDescent="0.25">
      <c r="A83" s="258" t="s">
        <v>193</v>
      </c>
      <c r="B83" s="259" t="s">
        <v>6</v>
      </c>
      <c r="C83" s="260" t="s">
        <v>125</v>
      </c>
      <c r="D83" s="88" t="s">
        <v>180</v>
      </c>
      <c r="E83" s="89" t="s">
        <v>6</v>
      </c>
      <c r="F83" s="90" t="s">
        <v>175</v>
      </c>
      <c r="G83" s="88" t="s">
        <v>178</v>
      </c>
      <c r="H83" s="89" t="s">
        <v>6</v>
      </c>
      <c r="I83" s="90" t="s">
        <v>172</v>
      </c>
      <c r="J83" s="88" t="s">
        <v>176</v>
      </c>
      <c r="K83" s="89" t="s">
        <v>6</v>
      </c>
      <c r="L83" s="90" t="s">
        <v>179</v>
      </c>
    </row>
    <row r="84" spans="1:12" x14ac:dyDescent="0.25">
      <c r="A84" s="258" t="s">
        <v>174</v>
      </c>
      <c r="B84" s="259" t="s">
        <v>6</v>
      </c>
      <c r="C84" s="260" t="s">
        <v>171</v>
      </c>
      <c r="D84" s="88" t="s">
        <v>228</v>
      </c>
      <c r="E84" s="89" t="s">
        <v>6</v>
      </c>
      <c r="F84" s="90" t="s">
        <v>173</v>
      </c>
      <c r="G84" s="88" t="s">
        <v>176</v>
      </c>
      <c r="H84" s="89" t="s">
        <v>6</v>
      </c>
      <c r="I84" s="90" t="s">
        <v>229</v>
      </c>
      <c r="J84" s="88" t="s">
        <v>178</v>
      </c>
      <c r="K84" s="89" t="s">
        <v>6</v>
      </c>
      <c r="L84" s="90" t="s">
        <v>177</v>
      </c>
    </row>
    <row r="85" spans="1:12" x14ac:dyDescent="0.25">
      <c r="A85" s="258" t="s">
        <v>180</v>
      </c>
      <c r="B85" s="259" t="s">
        <v>6</v>
      </c>
      <c r="C85" s="260" t="s">
        <v>178</v>
      </c>
      <c r="D85" s="88" t="s">
        <v>193</v>
      </c>
      <c r="E85" s="89" t="s">
        <v>6</v>
      </c>
      <c r="F85" s="90" t="s">
        <v>176</v>
      </c>
      <c r="G85" s="88" t="s">
        <v>125</v>
      </c>
      <c r="H85" s="89" t="s">
        <v>6</v>
      </c>
      <c r="I85" s="90" t="s">
        <v>228</v>
      </c>
      <c r="J85" s="88" t="s">
        <v>175</v>
      </c>
      <c r="K85" s="89" t="s">
        <v>6</v>
      </c>
      <c r="L85" s="90" t="s">
        <v>174</v>
      </c>
    </row>
    <row r="86" spans="1:12" x14ac:dyDescent="0.25">
      <c r="A86" s="258" t="s">
        <v>172</v>
      </c>
      <c r="B86" s="259" t="s">
        <v>6</v>
      </c>
      <c r="C86" s="260" t="s">
        <v>175</v>
      </c>
      <c r="D86" s="88" t="s">
        <v>179</v>
      </c>
      <c r="E86" s="89" t="s">
        <v>6</v>
      </c>
      <c r="F86" s="90" t="s">
        <v>125</v>
      </c>
      <c r="G86" s="88" t="s">
        <v>177</v>
      </c>
      <c r="H86" s="89" t="s">
        <v>6</v>
      </c>
      <c r="I86" s="90" t="s">
        <v>193</v>
      </c>
      <c r="J86" s="88" t="s">
        <v>229</v>
      </c>
      <c r="K86" s="89" t="s">
        <v>6</v>
      </c>
      <c r="L86" s="90" t="s">
        <v>180</v>
      </c>
    </row>
    <row r="87" spans="1:12" x14ac:dyDescent="0.25">
      <c r="A87" s="258" t="s">
        <v>173</v>
      </c>
      <c r="B87" s="259" t="s">
        <v>6</v>
      </c>
      <c r="C87" s="260" t="s">
        <v>229</v>
      </c>
      <c r="D87" s="88" t="s">
        <v>171</v>
      </c>
      <c r="E87" s="89" t="s">
        <v>6</v>
      </c>
      <c r="F87" s="90" t="s">
        <v>177</v>
      </c>
      <c r="G87" s="88" t="s">
        <v>174</v>
      </c>
      <c r="H87" s="89" t="s">
        <v>6</v>
      </c>
      <c r="I87" s="90" t="s">
        <v>179</v>
      </c>
      <c r="J87" s="88" t="s">
        <v>193</v>
      </c>
      <c r="K87" s="89" t="s">
        <v>6</v>
      </c>
      <c r="L87" s="90" t="s">
        <v>173</v>
      </c>
    </row>
    <row r="88" spans="1:12" x14ac:dyDescent="0.25">
      <c r="A88" s="258" t="s">
        <v>177</v>
      </c>
      <c r="B88" s="259" t="s">
        <v>6</v>
      </c>
      <c r="C88" s="260" t="s">
        <v>179</v>
      </c>
      <c r="D88" s="88" t="s">
        <v>172</v>
      </c>
      <c r="E88" s="89" t="s">
        <v>6</v>
      </c>
      <c r="F88" s="90" t="s">
        <v>229</v>
      </c>
      <c r="G88" s="88" t="s">
        <v>173</v>
      </c>
      <c r="H88" s="89" t="s">
        <v>6</v>
      </c>
      <c r="I88" s="90" t="s">
        <v>175</v>
      </c>
      <c r="J88" s="88" t="s">
        <v>125</v>
      </c>
      <c r="K88" s="89" t="s">
        <v>6</v>
      </c>
      <c r="L88" s="90" t="s">
        <v>171</v>
      </c>
    </row>
    <row r="89" spans="1:12" x14ac:dyDescent="0.25">
      <c r="A89" s="475" t="s">
        <v>36</v>
      </c>
      <c r="B89" s="476"/>
      <c r="C89" s="477"/>
      <c r="D89" s="475" t="s">
        <v>37</v>
      </c>
      <c r="E89" s="476"/>
      <c r="F89" s="477"/>
      <c r="G89" s="475" t="s">
        <v>38</v>
      </c>
      <c r="H89" s="476"/>
      <c r="I89" s="477"/>
      <c r="J89" s="475" t="s">
        <v>39</v>
      </c>
      <c r="K89" s="476"/>
      <c r="L89" s="477"/>
    </row>
    <row r="90" spans="1:12" x14ac:dyDescent="0.25">
      <c r="A90" s="478">
        <f>J81+7</f>
        <v>41362</v>
      </c>
      <c r="B90" s="479"/>
      <c r="C90" s="480"/>
      <c r="D90" s="478">
        <f>A90+7</f>
        <v>41369</v>
      </c>
      <c r="E90" s="479"/>
      <c r="F90" s="480"/>
      <c r="G90" s="478">
        <f>D90+7</f>
        <v>41376</v>
      </c>
      <c r="H90" s="479"/>
      <c r="I90" s="480"/>
      <c r="J90" s="478">
        <f>G90+7</f>
        <v>41383</v>
      </c>
      <c r="K90" s="479"/>
      <c r="L90" s="480"/>
    </row>
    <row r="91" spans="1:12" x14ac:dyDescent="0.25">
      <c r="A91" s="88" t="s">
        <v>177</v>
      </c>
      <c r="B91" s="89" t="s">
        <v>6</v>
      </c>
      <c r="C91" s="90" t="s">
        <v>175</v>
      </c>
      <c r="D91" s="88" t="s">
        <v>193</v>
      </c>
      <c r="E91" s="89" t="s">
        <v>6</v>
      </c>
      <c r="F91" s="90" t="s">
        <v>229</v>
      </c>
      <c r="G91" s="88" t="s">
        <v>173</v>
      </c>
      <c r="H91" s="89" t="s">
        <v>6</v>
      </c>
      <c r="I91" s="90" t="s">
        <v>180</v>
      </c>
      <c r="J91" s="88" t="s">
        <v>171</v>
      </c>
      <c r="K91" s="89" t="s">
        <v>6</v>
      </c>
      <c r="L91" s="90" t="s">
        <v>178</v>
      </c>
    </row>
    <row r="92" spans="1:12" x14ac:dyDescent="0.25">
      <c r="A92" s="88" t="s">
        <v>174</v>
      </c>
      <c r="B92" s="89" t="s">
        <v>6</v>
      </c>
      <c r="C92" s="90" t="s">
        <v>229</v>
      </c>
      <c r="D92" s="88" t="s">
        <v>173</v>
      </c>
      <c r="E92" s="89" t="s">
        <v>6</v>
      </c>
      <c r="F92" s="90" t="s">
        <v>177</v>
      </c>
      <c r="G92" s="88" t="s">
        <v>228</v>
      </c>
      <c r="H92" s="89" t="s">
        <v>6</v>
      </c>
      <c r="I92" s="90" t="s">
        <v>193</v>
      </c>
      <c r="J92" s="88" t="s">
        <v>172</v>
      </c>
      <c r="K92" s="89" t="s">
        <v>6</v>
      </c>
      <c r="L92" s="90" t="s">
        <v>180</v>
      </c>
    </row>
    <row r="93" spans="1:12" x14ac:dyDescent="0.25">
      <c r="A93" s="88" t="s">
        <v>172</v>
      </c>
      <c r="B93" s="89" t="s">
        <v>6</v>
      </c>
      <c r="C93" s="90" t="s">
        <v>193</v>
      </c>
      <c r="D93" s="88" t="s">
        <v>180</v>
      </c>
      <c r="E93" s="89" t="s">
        <v>6</v>
      </c>
      <c r="F93" s="90" t="s">
        <v>176</v>
      </c>
      <c r="G93" s="88" t="s">
        <v>177</v>
      </c>
      <c r="H93" s="89" t="s">
        <v>6</v>
      </c>
      <c r="I93" s="90" t="s">
        <v>172</v>
      </c>
      <c r="J93" s="88" t="s">
        <v>125</v>
      </c>
      <c r="K93" s="89" t="s">
        <v>6</v>
      </c>
      <c r="L93" s="90" t="s">
        <v>175</v>
      </c>
    </row>
    <row r="94" spans="1:12" x14ac:dyDescent="0.25">
      <c r="A94" s="88" t="s">
        <v>228</v>
      </c>
      <c r="B94" s="89" t="s">
        <v>6</v>
      </c>
      <c r="C94" s="90" t="s">
        <v>180</v>
      </c>
      <c r="D94" s="88" t="s">
        <v>171</v>
      </c>
      <c r="E94" s="89" t="s">
        <v>6</v>
      </c>
      <c r="F94" s="90" t="s">
        <v>179</v>
      </c>
      <c r="G94" s="88" t="s">
        <v>179</v>
      </c>
      <c r="H94" s="89" t="s">
        <v>6</v>
      </c>
      <c r="I94" s="90" t="s">
        <v>175</v>
      </c>
      <c r="J94" s="88" t="s">
        <v>176</v>
      </c>
      <c r="K94" s="89" t="s">
        <v>6</v>
      </c>
      <c r="L94" s="90" t="s">
        <v>173</v>
      </c>
    </row>
    <row r="95" spans="1:12" x14ac:dyDescent="0.25">
      <c r="A95" s="88" t="s">
        <v>176</v>
      </c>
      <c r="B95" s="89" t="s">
        <v>6</v>
      </c>
      <c r="C95" s="90" t="s">
        <v>171</v>
      </c>
      <c r="D95" s="88" t="s">
        <v>174</v>
      </c>
      <c r="E95" s="89" t="s">
        <v>6</v>
      </c>
      <c r="F95" s="90" t="s">
        <v>228</v>
      </c>
      <c r="G95" s="88" t="s">
        <v>125</v>
      </c>
      <c r="H95" s="89" t="s">
        <v>6</v>
      </c>
      <c r="I95" s="90" t="s">
        <v>174</v>
      </c>
      <c r="J95" s="88" t="s">
        <v>193</v>
      </c>
      <c r="K95" s="89" t="s">
        <v>6</v>
      </c>
      <c r="L95" s="90" t="s">
        <v>179</v>
      </c>
    </row>
    <row r="96" spans="1:12" x14ac:dyDescent="0.25">
      <c r="A96" s="88" t="s">
        <v>125</v>
      </c>
      <c r="B96" s="89" t="s">
        <v>6</v>
      </c>
      <c r="C96" s="90" t="s">
        <v>178</v>
      </c>
      <c r="D96" s="88" t="s">
        <v>172</v>
      </c>
      <c r="E96" s="89" t="s">
        <v>6</v>
      </c>
      <c r="F96" s="90" t="s">
        <v>125</v>
      </c>
      <c r="G96" s="88" t="s">
        <v>229</v>
      </c>
      <c r="H96" s="89" t="s">
        <v>6</v>
      </c>
      <c r="I96" s="90" t="s">
        <v>171</v>
      </c>
      <c r="J96" s="88" t="s">
        <v>177</v>
      </c>
      <c r="K96" s="89" t="s">
        <v>6</v>
      </c>
      <c r="L96" s="90" t="s">
        <v>174</v>
      </c>
    </row>
    <row r="97" spans="1:12" x14ac:dyDescent="0.25">
      <c r="A97" s="88" t="s">
        <v>179</v>
      </c>
      <c r="B97" s="89" t="s">
        <v>6</v>
      </c>
      <c r="C97" s="90" t="s">
        <v>173</v>
      </c>
      <c r="D97" s="88" t="s">
        <v>175</v>
      </c>
      <c r="E97" s="89" t="s">
        <v>6</v>
      </c>
      <c r="F97" s="90" t="s">
        <v>178</v>
      </c>
      <c r="G97" s="92" t="s">
        <v>178</v>
      </c>
      <c r="H97" s="89" t="s">
        <v>6</v>
      </c>
      <c r="I97" s="93" t="s">
        <v>176</v>
      </c>
      <c r="J97" s="88" t="s">
        <v>229</v>
      </c>
      <c r="K97" s="89" t="s">
        <v>6</v>
      </c>
      <c r="L97" s="90" t="s">
        <v>228</v>
      </c>
    </row>
    <row r="98" spans="1:12" x14ac:dyDescent="0.25">
      <c r="A98" s="475" t="s">
        <v>40</v>
      </c>
      <c r="B98" s="476"/>
      <c r="C98" s="477"/>
      <c r="D98" s="475" t="s">
        <v>167</v>
      </c>
      <c r="E98" s="476"/>
      <c r="F98" s="477"/>
      <c r="G98" s="475" t="s">
        <v>168</v>
      </c>
      <c r="H98" s="476"/>
      <c r="I98" s="477"/>
      <c r="J98" s="475" t="s">
        <v>169</v>
      </c>
      <c r="K98" s="476"/>
      <c r="L98" s="477"/>
    </row>
    <row r="99" spans="1:12" x14ac:dyDescent="0.25">
      <c r="A99" s="478">
        <f>J90+7</f>
        <v>41390</v>
      </c>
      <c r="B99" s="479"/>
      <c r="C99" s="480"/>
      <c r="D99" s="478">
        <v>41391</v>
      </c>
      <c r="E99" s="479"/>
      <c r="F99" s="480"/>
      <c r="G99" s="478">
        <f>A99+7</f>
        <v>41397</v>
      </c>
      <c r="H99" s="479"/>
      <c r="I99" s="480"/>
      <c r="J99" s="478">
        <f>G99+7</f>
        <v>41404</v>
      </c>
      <c r="K99" s="479"/>
      <c r="L99" s="480"/>
    </row>
    <row r="100" spans="1:12" x14ac:dyDescent="0.25">
      <c r="A100" s="88" t="s">
        <v>174</v>
      </c>
      <c r="B100" s="89" t="s">
        <v>6</v>
      </c>
      <c r="C100" s="90" t="s">
        <v>176</v>
      </c>
      <c r="D100" s="88" t="s">
        <v>125</v>
      </c>
      <c r="E100" s="89" t="s">
        <v>6</v>
      </c>
      <c r="F100" s="90" t="s">
        <v>173</v>
      </c>
      <c r="G100" s="88" t="s">
        <v>172</v>
      </c>
      <c r="H100" s="89" t="s">
        <v>6</v>
      </c>
      <c r="I100" s="90" t="s">
        <v>179</v>
      </c>
      <c r="J100" s="88" t="s">
        <v>229</v>
      </c>
      <c r="K100" s="89" t="s">
        <v>6</v>
      </c>
      <c r="L100" s="90" t="s">
        <v>125</v>
      </c>
    </row>
    <row r="101" spans="1:12" x14ac:dyDescent="0.25">
      <c r="A101" s="88" t="s">
        <v>175</v>
      </c>
      <c r="B101" s="89" t="s">
        <v>6</v>
      </c>
      <c r="C101" s="90" t="s">
        <v>171</v>
      </c>
      <c r="D101" s="88" t="s">
        <v>179</v>
      </c>
      <c r="E101" s="89" t="s">
        <v>6</v>
      </c>
      <c r="F101" s="90" t="s">
        <v>178</v>
      </c>
      <c r="G101" s="88" t="s">
        <v>125</v>
      </c>
      <c r="H101" s="89" t="s">
        <v>6</v>
      </c>
      <c r="I101" s="90" t="s">
        <v>176</v>
      </c>
      <c r="J101" s="88" t="s">
        <v>177</v>
      </c>
      <c r="K101" s="89" t="s">
        <v>6</v>
      </c>
      <c r="L101" s="90" t="s">
        <v>228</v>
      </c>
    </row>
    <row r="102" spans="1:12" x14ac:dyDescent="0.25">
      <c r="A102" s="88" t="s">
        <v>193</v>
      </c>
      <c r="B102" s="89" t="s">
        <v>6</v>
      </c>
      <c r="C102" s="90" t="s">
        <v>178</v>
      </c>
      <c r="D102" s="88" t="s">
        <v>171</v>
      </c>
      <c r="E102" s="89" t="s">
        <v>6</v>
      </c>
      <c r="F102" s="90" t="s">
        <v>228</v>
      </c>
      <c r="G102" s="88" t="s">
        <v>173</v>
      </c>
      <c r="H102" s="89" t="s">
        <v>6</v>
      </c>
      <c r="I102" s="90" t="s">
        <v>174</v>
      </c>
      <c r="J102" s="88" t="s">
        <v>179</v>
      </c>
      <c r="K102" s="89" t="s">
        <v>6</v>
      </c>
      <c r="L102" s="90" t="s">
        <v>180</v>
      </c>
    </row>
    <row r="103" spans="1:12" x14ac:dyDescent="0.25">
      <c r="A103" s="88" t="s">
        <v>229</v>
      </c>
      <c r="B103" s="89" t="s">
        <v>6</v>
      </c>
      <c r="C103" s="90" t="s">
        <v>177</v>
      </c>
      <c r="D103" s="88" t="s">
        <v>174</v>
      </c>
      <c r="E103" s="89" t="s">
        <v>6</v>
      </c>
      <c r="F103" s="90" t="s">
        <v>172</v>
      </c>
      <c r="G103" s="88" t="s">
        <v>178</v>
      </c>
      <c r="H103" s="89" t="s">
        <v>6</v>
      </c>
      <c r="I103" s="90" t="s">
        <v>229</v>
      </c>
      <c r="J103" s="88" t="s">
        <v>172</v>
      </c>
      <c r="K103" s="89" t="s">
        <v>6</v>
      </c>
      <c r="L103" s="90" t="s">
        <v>171</v>
      </c>
    </row>
    <row r="104" spans="1:12" x14ac:dyDescent="0.25">
      <c r="A104" s="88" t="s">
        <v>173</v>
      </c>
      <c r="B104" s="89" t="s">
        <v>6</v>
      </c>
      <c r="C104" s="90" t="s">
        <v>172</v>
      </c>
      <c r="D104" s="88" t="s">
        <v>175</v>
      </c>
      <c r="E104" s="89" t="s">
        <v>6</v>
      </c>
      <c r="F104" s="90" t="s">
        <v>229</v>
      </c>
      <c r="G104" s="88" t="s">
        <v>180</v>
      </c>
      <c r="H104" s="89" t="s">
        <v>6</v>
      </c>
      <c r="I104" s="90" t="s">
        <v>177</v>
      </c>
      <c r="J104" s="88" t="s">
        <v>178</v>
      </c>
      <c r="K104" s="89" t="s">
        <v>6</v>
      </c>
      <c r="L104" s="90" t="s">
        <v>173</v>
      </c>
    </row>
    <row r="105" spans="1:12" x14ac:dyDescent="0.25">
      <c r="A105" s="88" t="s">
        <v>179</v>
      </c>
      <c r="B105" s="89" t="s">
        <v>6</v>
      </c>
      <c r="C105" s="90" t="s">
        <v>228</v>
      </c>
      <c r="D105" s="88" t="s">
        <v>180</v>
      </c>
      <c r="E105" s="89" t="s">
        <v>6</v>
      </c>
      <c r="F105" s="90" t="s">
        <v>193</v>
      </c>
      <c r="G105" s="88" t="s">
        <v>228</v>
      </c>
      <c r="H105" s="89" t="s">
        <v>6</v>
      </c>
      <c r="I105" s="90" t="s">
        <v>175</v>
      </c>
      <c r="J105" s="88" t="s">
        <v>175</v>
      </c>
      <c r="K105" s="89" t="s">
        <v>6</v>
      </c>
      <c r="L105" s="90" t="s">
        <v>176</v>
      </c>
    </row>
    <row r="106" spans="1:12" x14ac:dyDescent="0.25">
      <c r="A106" s="88" t="s">
        <v>180</v>
      </c>
      <c r="B106" s="89" t="s">
        <v>6</v>
      </c>
      <c r="C106" s="90" t="s">
        <v>125</v>
      </c>
      <c r="D106" s="92" t="s">
        <v>176</v>
      </c>
      <c r="E106" s="89" t="s">
        <v>6</v>
      </c>
      <c r="F106" s="93" t="s">
        <v>177</v>
      </c>
      <c r="G106" s="92" t="s">
        <v>171</v>
      </c>
      <c r="H106" s="89" t="s">
        <v>6</v>
      </c>
      <c r="I106" s="93" t="s">
        <v>193</v>
      </c>
      <c r="J106" s="88" t="s">
        <v>193</v>
      </c>
      <c r="K106" s="89" t="s">
        <v>6</v>
      </c>
      <c r="L106" s="90" t="s">
        <v>174</v>
      </c>
    </row>
    <row r="107" spans="1:12" x14ac:dyDescent="0.25">
      <c r="A107" s="475" t="s">
        <v>170</v>
      </c>
      <c r="B107" s="476"/>
      <c r="C107" s="477"/>
      <c r="D107" s="481" t="s">
        <v>183</v>
      </c>
      <c r="E107" s="482"/>
      <c r="F107" s="482"/>
      <c r="G107" s="482"/>
      <c r="H107" s="482"/>
      <c r="I107" s="482"/>
      <c r="J107" s="482"/>
      <c r="K107" s="482"/>
      <c r="L107" s="483"/>
    </row>
    <row r="108" spans="1:12" x14ac:dyDescent="0.25">
      <c r="A108" s="478">
        <f>J99+7</f>
        <v>41411</v>
      </c>
      <c r="B108" s="479"/>
      <c r="C108" s="480"/>
      <c r="D108" s="484"/>
      <c r="E108" s="485"/>
      <c r="F108" s="485"/>
      <c r="G108" s="485"/>
      <c r="H108" s="485"/>
      <c r="I108" s="485"/>
      <c r="J108" s="485"/>
      <c r="K108" s="485"/>
      <c r="L108" s="486"/>
    </row>
    <row r="109" spans="1:12" x14ac:dyDescent="0.25">
      <c r="A109" s="88" t="s">
        <v>175</v>
      </c>
      <c r="B109" s="89" t="s">
        <v>6</v>
      </c>
      <c r="C109" s="90" t="s">
        <v>193</v>
      </c>
      <c r="D109" s="484"/>
      <c r="E109" s="485"/>
      <c r="F109" s="485"/>
      <c r="G109" s="485"/>
      <c r="H109" s="485"/>
      <c r="I109" s="485"/>
      <c r="J109" s="485"/>
      <c r="K109" s="485"/>
      <c r="L109" s="486"/>
    </row>
    <row r="110" spans="1:12" x14ac:dyDescent="0.25">
      <c r="A110" s="88" t="s">
        <v>171</v>
      </c>
      <c r="B110" s="89" t="s">
        <v>6</v>
      </c>
      <c r="C110" s="90" t="s">
        <v>173</v>
      </c>
      <c r="D110" s="484"/>
      <c r="E110" s="485"/>
      <c r="F110" s="485"/>
      <c r="G110" s="485"/>
      <c r="H110" s="485"/>
      <c r="I110" s="485"/>
      <c r="J110" s="485"/>
      <c r="K110" s="485"/>
      <c r="L110" s="486"/>
    </row>
    <row r="111" spans="1:12" x14ac:dyDescent="0.25">
      <c r="A111" s="88" t="s">
        <v>229</v>
      </c>
      <c r="B111" s="89" t="s">
        <v>6</v>
      </c>
      <c r="C111" s="90" t="s">
        <v>179</v>
      </c>
      <c r="D111" s="484"/>
      <c r="E111" s="485"/>
      <c r="F111" s="485"/>
      <c r="G111" s="485"/>
      <c r="H111" s="485"/>
      <c r="I111" s="485"/>
      <c r="J111" s="485"/>
      <c r="K111" s="485"/>
      <c r="L111" s="486"/>
    </row>
    <row r="112" spans="1:12" x14ac:dyDescent="0.25">
      <c r="A112" s="88" t="s">
        <v>177</v>
      </c>
      <c r="B112" s="89" t="s">
        <v>6</v>
      </c>
      <c r="C112" s="90" t="s">
        <v>125</v>
      </c>
      <c r="D112" s="484"/>
      <c r="E112" s="485"/>
      <c r="F112" s="485"/>
      <c r="G112" s="485"/>
      <c r="H112" s="485"/>
      <c r="I112" s="485"/>
      <c r="J112" s="485"/>
      <c r="K112" s="485"/>
      <c r="L112" s="486"/>
    </row>
    <row r="113" spans="1:12" x14ac:dyDescent="0.25">
      <c r="A113" s="88" t="s">
        <v>228</v>
      </c>
      <c r="B113" s="89" t="s">
        <v>6</v>
      </c>
      <c r="C113" s="90" t="s">
        <v>178</v>
      </c>
      <c r="D113" s="484"/>
      <c r="E113" s="485"/>
      <c r="F113" s="485"/>
      <c r="G113" s="485"/>
      <c r="H113" s="485"/>
      <c r="I113" s="485"/>
      <c r="J113" s="485"/>
      <c r="K113" s="485"/>
      <c r="L113" s="486"/>
    </row>
    <row r="114" spans="1:12" x14ac:dyDescent="0.25">
      <c r="A114" s="88" t="s">
        <v>176</v>
      </c>
      <c r="B114" s="89" t="s">
        <v>6</v>
      </c>
      <c r="C114" s="90" t="s">
        <v>172</v>
      </c>
      <c r="D114" s="484"/>
      <c r="E114" s="485"/>
      <c r="F114" s="485"/>
      <c r="G114" s="485"/>
      <c r="H114" s="485"/>
      <c r="I114" s="485"/>
      <c r="J114" s="485"/>
      <c r="K114" s="485"/>
      <c r="L114" s="486"/>
    </row>
    <row r="115" spans="1:12" x14ac:dyDescent="0.25">
      <c r="A115" s="92" t="s">
        <v>174</v>
      </c>
      <c r="B115" s="94" t="s">
        <v>6</v>
      </c>
      <c r="C115" s="93" t="s">
        <v>180</v>
      </c>
      <c r="D115" s="487"/>
      <c r="E115" s="488"/>
      <c r="F115" s="488"/>
      <c r="G115" s="488"/>
      <c r="H115" s="488"/>
      <c r="I115" s="488"/>
      <c r="J115" s="488"/>
      <c r="K115" s="488"/>
      <c r="L115" s="489"/>
    </row>
    <row r="117" spans="1:12" x14ac:dyDescent="0.25">
      <c r="A117" s="490" t="s">
        <v>190</v>
      </c>
      <c r="B117" s="490"/>
      <c r="C117" s="490"/>
      <c r="D117" s="490"/>
      <c r="E117" s="490"/>
      <c r="F117" s="490"/>
      <c r="G117" s="490"/>
      <c r="H117" s="490"/>
      <c r="I117" s="490"/>
      <c r="J117" s="490"/>
      <c r="K117" s="490"/>
      <c r="L117" s="490"/>
    </row>
    <row r="118" spans="1:12" x14ac:dyDescent="0.25">
      <c r="A118" s="490" t="s">
        <v>225</v>
      </c>
      <c r="B118" s="490"/>
      <c r="C118" s="490"/>
      <c r="D118" s="490"/>
      <c r="E118" s="490"/>
      <c r="F118" s="490"/>
      <c r="G118" s="490"/>
      <c r="H118" s="490"/>
      <c r="I118" s="490"/>
      <c r="J118" s="490"/>
      <c r="K118" s="490"/>
      <c r="L118" s="490"/>
    </row>
    <row r="119" spans="1:12" x14ac:dyDescent="0.25">
      <c r="A119" s="490" t="s">
        <v>226</v>
      </c>
      <c r="B119" s="490"/>
      <c r="C119" s="490"/>
      <c r="D119" s="490"/>
      <c r="E119" s="490"/>
      <c r="F119" s="490"/>
      <c r="G119" s="490"/>
      <c r="H119" s="490"/>
      <c r="I119" s="490"/>
      <c r="J119" s="490"/>
      <c r="K119" s="490"/>
      <c r="L119" s="490"/>
    </row>
    <row r="120" spans="1:12" x14ac:dyDescent="0.25">
      <c r="A120" s="490" t="s">
        <v>191</v>
      </c>
      <c r="B120" s="490"/>
      <c r="C120" s="490"/>
      <c r="D120" s="490"/>
      <c r="E120" s="490"/>
      <c r="F120" s="490"/>
      <c r="G120" s="490"/>
      <c r="H120" s="490"/>
      <c r="I120" s="490"/>
      <c r="J120" s="490"/>
      <c r="K120" s="490"/>
      <c r="L120" s="490"/>
    </row>
    <row r="122" spans="1:12" x14ac:dyDescent="0.25">
      <c r="C122" s="85" t="s">
        <v>186</v>
      </c>
    </row>
    <row r="123" spans="1:12" x14ac:dyDescent="0.25">
      <c r="C123" s="95" t="s">
        <v>185</v>
      </c>
    </row>
  </sheetData>
  <mergeCells count="89">
    <mergeCell ref="J44:L44"/>
    <mergeCell ref="J25:L25"/>
    <mergeCell ref="G25:I25"/>
    <mergeCell ref="G43:I43"/>
    <mergeCell ref="N6:P6"/>
    <mergeCell ref="D33:L41"/>
    <mergeCell ref="N7:P7"/>
    <mergeCell ref="G16:I16"/>
    <mergeCell ref="J43:L43"/>
    <mergeCell ref="D24:F24"/>
    <mergeCell ref="A33:C33"/>
    <mergeCell ref="D25:F25"/>
    <mergeCell ref="G24:I24"/>
    <mergeCell ref="J16:L16"/>
    <mergeCell ref="J24:L24"/>
    <mergeCell ref="G15:I15"/>
    <mergeCell ref="D16:F16"/>
    <mergeCell ref="J15:L15"/>
    <mergeCell ref="J52:L52"/>
    <mergeCell ref="D62:F62"/>
    <mergeCell ref="J61:L61"/>
    <mergeCell ref="J62:L62"/>
    <mergeCell ref="J53:L53"/>
    <mergeCell ref="G53:I53"/>
    <mergeCell ref="D52:F52"/>
    <mergeCell ref="D53:F53"/>
    <mergeCell ref="A53:C53"/>
    <mergeCell ref="D44:F44"/>
    <mergeCell ref="A61:C61"/>
    <mergeCell ref="D61:F61"/>
    <mergeCell ref="G61:I61"/>
    <mergeCell ref="G52:I52"/>
    <mergeCell ref="G44:I44"/>
    <mergeCell ref="A120:L120"/>
    <mergeCell ref="A119:L119"/>
    <mergeCell ref="A80:C80"/>
    <mergeCell ref="G80:I80"/>
    <mergeCell ref="A90:C90"/>
    <mergeCell ref="A118:L118"/>
    <mergeCell ref="J98:L98"/>
    <mergeCell ref="A81:C81"/>
    <mergeCell ref="D81:F81"/>
    <mergeCell ref="A89:C89"/>
    <mergeCell ref="A117:L117"/>
    <mergeCell ref="D107:L115"/>
    <mergeCell ref="J99:L99"/>
    <mergeCell ref="D99:F99"/>
    <mergeCell ref="G98:I98"/>
    <mergeCell ref="D98:F98"/>
    <mergeCell ref="A108:C108"/>
    <mergeCell ref="A107:C107"/>
    <mergeCell ref="A98:C98"/>
    <mergeCell ref="G90:I90"/>
    <mergeCell ref="A99:C99"/>
    <mergeCell ref="A70:C70"/>
    <mergeCell ref="D70:L78"/>
    <mergeCell ref="D80:F80"/>
    <mergeCell ref="J90:L90"/>
    <mergeCell ref="J81:L81"/>
    <mergeCell ref="D90:F90"/>
    <mergeCell ref="G99:I99"/>
    <mergeCell ref="J89:L89"/>
    <mergeCell ref="G89:I89"/>
    <mergeCell ref="A71:C71"/>
    <mergeCell ref="J80:L80"/>
    <mergeCell ref="G81:I81"/>
    <mergeCell ref="A62:C62"/>
    <mergeCell ref="G62:I62"/>
    <mergeCell ref="D89:F89"/>
    <mergeCell ref="A1:L2"/>
    <mergeCell ref="A3:L4"/>
    <mergeCell ref="A7:C7"/>
    <mergeCell ref="D6:F6"/>
    <mergeCell ref="D7:F7"/>
    <mergeCell ref="A6:C6"/>
    <mergeCell ref="J6:L6"/>
    <mergeCell ref="J7:L7"/>
    <mergeCell ref="G6:I6"/>
    <mergeCell ref="G7:I7"/>
    <mergeCell ref="A15:C15"/>
    <mergeCell ref="D15:F15"/>
    <mergeCell ref="A24:C24"/>
    <mergeCell ref="A16:C16"/>
    <mergeCell ref="A52:C52"/>
    <mergeCell ref="A44:C44"/>
    <mergeCell ref="D43:F43"/>
    <mergeCell ref="A43:C43"/>
    <mergeCell ref="A25:C25"/>
    <mergeCell ref="A34:C34"/>
  </mergeCells>
  <phoneticPr fontId="6" type="noConversion"/>
  <conditionalFormatting sqref="A6:I14 A15:L23 A33:C41 A24:I32">
    <cfRule type="cellIs" dxfId="23" priority="26" stopIfTrue="1" operator="equal">
      <formula>$N$7</formula>
    </cfRule>
  </conditionalFormatting>
  <conditionalFormatting sqref="A43:L44 A70:C71 A52:L53 A45:A51 C45:D51 F45:G51 I45:J51 L45:L51 A72:A78 C72:C78 A63:A69 C63:D69 F63:G69 I63:J69 L63:L69 A61:L62 A54:A60 L54:L60 I54:J60 F54:G60 C54:D60">
    <cfRule type="cellIs" dxfId="22" priority="25" stopIfTrue="1" operator="equal">
      <formula>$N$7</formula>
    </cfRule>
  </conditionalFormatting>
  <conditionalFormatting sqref="A80:L81 A107:C108 A89:L90 A98:L99">
    <cfRule type="cellIs" dxfId="21" priority="24" stopIfTrue="1" operator="equal">
      <formula>$N$7</formula>
    </cfRule>
  </conditionalFormatting>
  <conditionalFormatting sqref="J6:L14">
    <cfRule type="cellIs" dxfId="20" priority="21" stopIfTrue="1" operator="equal">
      <formula>$N$7</formula>
    </cfRule>
  </conditionalFormatting>
  <conditionalFormatting sqref="J24:L32">
    <cfRule type="cellIs" dxfId="19" priority="20" stopIfTrue="1" operator="equal">
      <formula>$N$7</formula>
    </cfRule>
  </conditionalFormatting>
  <conditionalFormatting sqref="A82:I88">
    <cfRule type="cellIs" dxfId="18" priority="19" stopIfTrue="1" operator="equal">
      <formula>$N$7</formula>
    </cfRule>
  </conditionalFormatting>
  <conditionalFormatting sqref="J82:L88">
    <cfRule type="cellIs" dxfId="17" priority="18" stopIfTrue="1" operator="equal">
      <formula>$N$7</formula>
    </cfRule>
  </conditionalFormatting>
  <conditionalFormatting sqref="A91:L97">
    <cfRule type="cellIs" dxfId="16" priority="17" stopIfTrue="1" operator="equal">
      <formula>$N$7</formula>
    </cfRule>
  </conditionalFormatting>
  <conditionalFormatting sqref="A100:I106">
    <cfRule type="cellIs" dxfId="15" priority="16" stopIfTrue="1" operator="equal">
      <formula>$N$7</formula>
    </cfRule>
  </conditionalFormatting>
  <conditionalFormatting sqref="J100:L106">
    <cfRule type="cellIs" dxfId="14" priority="15" stopIfTrue="1" operator="equal">
      <formula>$N$7</formula>
    </cfRule>
  </conditionalFormatting>
  <conditionalFormatting sqref="A109:C115">
    <cfRule type="cellIs" dxfId="13" priority="14" stopIfTrue="1" operator="equal">
      <formula>$N$7</formula>
    </cfRule>
  </conditionalFormatting>
  <conditionalFormatting sqref="B54:B60">
    <cfRule type="cellIs" dxfId="12" priority="1" stopIfTrue="1" operator="equal">
      <formula>$N$7</formula>
    </cfRule>
  </conditionalFormatting>
  <conditionalFormatting sqref="B45:B51">
    <cfRule type="cellIs" dxfId="11" priority="13" stopIfTrue="1" operator="equal">
      <formula>$N$7</formula>
    </cfRule>
  </conditionalFormatting>
  <conditionalFormatting sqref="E45:E51">
    <cfRule type="cellIs" dxfId="10" priority="12" stopIfTrue="1" operator="equal">
      <formula>$N$7</formula>
    </cfRule>
  </conditionalFormatting>
  <conditionalFormatting sqref="H45:H51">
    <cfRule type="cellIs" dxfId="9" priority="11" stopIfTrue="1" operator="equal">
      <formula>$N$7</formula>
    </cfRule>
  </conditionalFormatting>
  <conditionalFormatting sqref="K45:K51">
    <cfRule type="cellIs" dxfId="8" priority="10" stopIfTrue="1" operator="equal">
      <formula>$N$7</formula>
    </cfRule>
  </conditionalFormatting>
  <conditionalFormatting sqref="B72:B78">
    <cfRule type="cellIs" dxfId="7" priority="9" stopIfTrue="1" operator="equal">
      <formula>$N$7</formula>
    </cfRule>
  </conditionalFormatting>
  <conditionalFormatting sqref="B63:B69">
    <cfRule type="cellIs" dxfId="6" priority="8" stopIfTrue="1" operator="equal">
      <formula>$N$7</formula>
    </cfRule>
  </conditionalFormatting>
  <conditionalFormatting sqref="E63:E69">
    <cfRule type="cellIs" dxfId="5" priority="7" stopIfTrue="1" operator="equal">
      <formula>$N$7</formula>
    </cfRule>
  </conditionalFormatting>
  <conditionalFormatting sqref="H63:H69">
    <cfRule type="cellIs" dxfId="4" priority="6" stopIfTrue="1" operator="equal">
      <formula>$N$7</formula>
    </cfRule>
  </conditionalFormatting>
  <conditionalFormatting sqref="K63:K69">
    <cfRule type="cellIs" dxfId="3" priority="5" stopIfTrue="1" operator="equal">
      <formula>$N$7</formula>
    </cfRule>
  </conditionalFormatting>
  <conditionalFormatting sqref="K54:K60">
    <cfRule type="cellIs" dxfId="2" priority="4" stopIfTrue="1" operator="equal">
      <formula>$N$7</formula>
    </cfRule>
  </conditionalFormatting>
  <conditionalFormatting sqref="H54:H60">
    <cfRule type="cellIs" dxfId="1" priority="3" stopIfTrue="1" operator="equal">
      <formula>$N$7</formula>
    </cfRule>
  </conditionalFormatting>
  <conditionalFormatting sqref="E54:E60">
    <cfRule type="cellIs" dxfId="0" priority="2" stopIfTrue="1" operator="equal">
      <formula>$N$7</formula>
    </cfRule>
  </conditionalFormatting>
  <hyperlinks>
    <hyperlink ref="C123" r:id="rId1"/>
  </hyperlinks>
  <printOptions horizontalCentered="1"/>
  <pageMargins left="0.25" right="0.25" top="0.25" bottom="0.25" header="0.5" footer="0.5"/>
  <pageSetup scale="40" orientation="portrait" horizontalDpi="4294967293" r:id="rId2"/>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128"/>
  <sheetViews>
    <sheetView showGridLines="0" zoomScaleNormal="100" workbookViewId="0">
      <selection activeCell="B6" sqref="B6"/>
    </sheetView>
  </sheetViews>
  <sheetFormatPr defaultRowHeight="12.75" x14ac:dyDescent="0.2"/>
  <cols>
    <col min="1" max="1" width="4" style="96" bestFit="1" customWidth="1"/>
    <col min="2" max="2" width="122.140625" style="8" customWidth="1"/>
    <col min="3" max="16384" width="9.140625" style="8"/>
  </cols>
  <sheetData>
    <row r="1" spans="1:2" s="2" customFormat="1" x14ac:dyDescent="0.2">
      <c r="B1" s="191" t="s">
        <v>352</v>
      </c>
    </row>
    <row r="2" spans="1:2" s="2" customFormat="1" x14ac:dyDescent="0.2">
      <c r="B2" s="191" t="s">
        <v>353</v>
      </c>
    </row>
    <row r="3" spans="1:2" s="2" customFormat="1" x14ac:dyDescent="0.2">
      <c r="B3" s="191" t="s">
        <v>354</v>
      </c>
    </row>
    <row r="4" spans="1:2" s="2" customFormat="1" x14ac:dyDescent="0.2">
      <c r="B4" s="191" t="s">
        <v>355</v>
      </c>
    </row>
    <row r="5" spans="1:2" s="2" customFormat="1" x14ac:dyDescent="0.2">
      <c r="B5" s="191" t="s">
        <v>694</v>
      </c>
    </row>
    <row r="6" spans="1:2" x14ac:dyDescent="0.2">
      <c r="B6" s="1"/>
    </row>
    <row r="7" spans="1:2" x14ac:dyDescent="0.2">
      <c r="B7" s="2" t="s">
        <v>276</v>
      </c>
    </row>
    <row r="9" spans="1:2" x14ac:dyDescent="0.2">
      <c r="A9" s="96">
        <v>1</v>
      </c>
      <c r="B9" s="8" t="s">
        <v>277</v>
      </c>
    </row>
    <row r="11" spans="1:2" s="186" customFormat="1" x14ac:dyDescent="0.2">
      <c r="A11" s="96">
        <v>2</v>
      </c>
      <c r="B11" s="8" t="s">
        <v>278</v>
      </c>
    </row>
    <row r="12" spans="1:2" s="186" customFormat="1" x14ac:dyDescent="0.2">
      <c r="A12" s="96"/>
      <c r="B12" s="8" t="s">
        <v>279</v>
      </c>
    </row>
    <row r="13" spans="1:2" s="186" customFormat="1" x14ac:dyDescent="0.2">
      <c r="A13" s="96"/>
      <c r="B13" s="8" t="s">
        <v>280</v>
      </c>
    </row>
    <row r="14" spans="1:2" s="186" customFormat="1" x14ac:dyDescent="0.2">
      <c r="A14" s="96"/>
      <c r="B14" s="8" t="s">
        <v>281</v>
      </c>
    </row>
    <row r="15" spans="1:2" s="186" customFormat="1" x14ac:dyDescent="0.2">
      <c r="A15" s="96"/>
      <c r="B15" s="8" t="s">
        <v>282</v>
      </c>
    </row>
    <row r="17" spans="1:2" x14ac:dyDescent="0.2">
      <c r="A17" s="96">
        <v>3</v>
      </c>
      <c r="B17" s="8" t="s">
        <v>283</v>
      </c>
    </row>
    <row r="18" spans="1:2" x14ac:dyDescent="0.2">
      <c r="B18" s="8" t="s">
        <v>284</v>
      </c>
    </row>
    <row r="19" spans="1:2" x14ac:dyDescent="0.2">
      <c r="B19" s="8" t="s">
        <v>285</v>
      </c>
    </row>
    <row r="20" spans="1:2" x14ac:dyDescent="0.2">
      <c r="B20" s="8" t="s">
        <v>312</v>
      </c>
    </row>
    <row r="21" spans="1:2" x14ac:dyDescent="0.2">
      <c r="B21" s="8" t="s">
        <v>313</v>
      </c>
    </row>
    <row r="23" spans="1:2" x14ac:dyDescent="0.2">
      <c r="A23" s="96">
        <v>4</v>
      </c>
      <c r="B23" s="8" t="s">
        <v>286</v>
      </c>
    </row>
    <row r="24" spans="1:2" x14ac:dyDescent="0.2">
      <c r="B24" s="8" t="s">
        <v>287</v>
      </c>
    </row>
    <row r="25" spans="1:2" x14ac:dyDescent="0.2">
      <c r="B25" s="8" t="s">
        <v>288</v>
      </c>
    </row>
    <row r="26" spans="1:2" x14ac:dyDescent="0.2">
      <c r="B26" s="8" t="s">
        <v>289</v>
      </c>
    </row>
    <row r="27" spans="1:2" x14ac:dyDescent="0.2">
      <c r="B27" s="8" t="s">
        <v>290</v>
      </c>
    </row>
    <row r="28" spans="1:2" x14ac:dyDescent="0.2">
      <c r="B28" s="8" t="s">
        <v>291</v>
      </c>
    </row>
    <row r="29" spans="1:2" x14ac:dyDescent="0.2">
      <c r="B29" s="8" t="s">
        <v>292</v>
      </c>
    </row>
    <row r="30" spans="1:2" x14ac:dyDescent="0.2">
      <c r="B30" s="8" t="s">
        <v>293</v>
      </c>
    </row>
    <row r="31" spans="1:2" x14ac:dyDescent="0.2">
      <c r="B31" s="8" t="s">
        <v>294</v>
      </c>
    </row>
    <row r="33" spans="1:2" x14ac:dyDescent="0.2">
      <c r="A33" s="96">
        <v>5</v>
      </c>
      <c r="B33" s="187" t="s">
        <v>295</v>
      </c>
    </row>
    <row r="35" spans="1:2" x14ac:dyDescent="0.2">
      <c r="A35" s="96">
        <v>6</v>
      </c>
      <c r="B35" s="187" t="s">
        <v>296</v>
      </c>
    </row>
    <row r="37" spans="1:2" s="186" customFormat="1" x14ac:dyDescent="0.2">
      <c r="A37" s="96">
        <v>7</v>
      </c>
      <c r="B37" s="8" t="s">
        <v>297</v>
      </c>
    </row>
    <row r="38" spans="1:2" s="186" customFormat="1" x14ac:dyDescent="0.2">
      <c r="A38" s="96"/>
      <c r="B38" s="8" t="s">
        <v>298</v>
      </c>
    </row>
    <row r="39" spans="1:2" s="186" customFormat="1" x14ac:dyDescent="0.2">
      <c r="A39" s="96"/>
      <c r="B39" s="8" t="s">
        <v>299</v>
      </c>
    </row>
    <row r="41" spans="1:2" s="186" customFormat="1" x14ac:dyDescent="0.2">
      <c r="A41" s="96"/>
      <c r="B41" s="3" t="s">
        <v>4</v>
      </c>
    </row>
    <row r="42" spans="1:2" s="186" customFormat="1" x14ac:dyDescent="0.2">
      <c r="A42" s="96"/>
      <c r="B42" s="4" t="s">
        <v>41</v>
      </c>
    </row>
    <row r="43" spans="1:2" s="186" customFormat="1" x14ac:dyDescent="0.2">
      <c r="A43" s="96"/>
      <c r="B43" s="4" t="s">
        <v>135</v>
      </c>
    </row>
    <row r="45" spans="1:2" s="186" customFormat="1" x14ac:dyDescent="0.2">
      <c r="A45" s="96">
        <v>8</v>
      </c>
      <c r="B45" s="187" t="s">
        <v>300</v>
      </c>
    </row>
    <row r="46" spans="1:2" s="186" customFormat="1" x14ac:dyDescent="0.2">
      <c r="A46" s="96"/>
      <c r="B46" s="187"/>
    </row>
    <row r="47" spans="1:2" s="186" customFormat="1" x14ac:dyDescent="0.2">
      <c r="A47" s="96"/>
      <c r="B47" s="3" t="s">
        <v>301</v>
      </c>
    </row>
    <row r="48" spans="1:2" x14ac:dyDescent="0.2">
      <c r="B48" s="4" t="s">
        <v>302</v>
      </c>
    </row>
    <row r="50" spans="1:2" s="186" customFormat="1" x14ac:dyDescent="0.2">
      <c r="A50" s="96">
        <v>9</v>
      </c>
      <c r="B50" s="8" t="s">
        <v>303</v>
      </c>
    </row>
    <row r="51" spans="1:2" s="186" customFormat="1" x14ac:dyDescent="0.2">
      <c r="A51" s="96"/>
      <c r="B51" s="8" t="s">
        <v>305</v>
      </c>
    </row>
    <row r="52" spans="1:2" s="186" customFormat="1" x14ac:dyDescent="0.2">
      <c r="A52" s="96"/>
      <c r="B52" s="8" t="s">
        <v>304</v>
      </c>
    </row>
    <row r="54" spans="1:2" s="186" customFormat="1" x14ac:dyDescent="0.2">
      <c r="A54" s="96">
        <v>10</v>
      </c>
      <c r="B54" s="8" t="s">
        <v>306</v>
      </c>
    </row>
    <row r="55" spans="1:2" s="186" customFormat="1" x14ac:dyDescent="0.2">
      <c r="A55" s="96"/>
      <c r="B55" s="8" t="s">
        <v>307</v>
      </c>
    </row>
    <row r="57" spans="1:2" x14ac:dyDescent="0.2">
      <c r="A57" s="96">
        <v>11</v>
      </c>
      <c r="B57" s="8" t="s">
        <v>308</v>
      </c>
    </row>
    <row r="58" spans="1:2" x14ac:dyDescent="0.2">
      <c r="B58" s="8" t="s">
        <v>311</v>
      </c>
    </row>
    <row r="59" spans="1:2" x14ac:dyDescent="0.2">
      <c r="B59" s="8" t="s">
        <v>309</v>
      </c>
    </row>
    <row r="60" spans="1:2" x14ac:dyDescent="0.2">
      <c r="B60" s="8" t="s">
        <v>310</v>
      </c>
    </row>
    <row r="62" spans="1:2" x14ac:dyDescent="0.2">
      <c r="A62" s="96">
        <v>12</v>
      </c>
      <c r="B62" s="8" t="s">
        <v>314</v>
      </c>
    </row>
    <row r="63" spans="1:2" x14ac:dyDescent="0.2">
      <c r="B63" s="8" t="s">
        <v>315</v>
      </c>
    </row>
    <row r="65" spans="1:5" s="189" customFormat="1" x14ac:dyDescent="0.2">
      <c r="A65" s="96">
        <v>13</v>
      </c>
      <c r="B65" s="8" t="s">
        <v>316</v>
      </c>
      <c r="C65" s="186"/>
      <c r="D65" s="186"/>
      <c r="E65" s="186"/>
    </row>
    <row r="66" spans="1:5" s="189" customFormat="1" x14ac:dyDescent="0.2">
      <c r="A66" s="96"/>
      <c r="B66" s="8" t="s">
        <v>317</v>
      </c>
      <c r="C66" s="186"/>
      <c r="D66" s="186"/>
      <c r="E66" s="186"/>
    </row>
    <row r="67" spans="1:5" s="189" customFormat="1" x14ac:dyDescent="0.2">
      <c r="A67" s="96"/>
      <c r="B67" s="8" t="s">
        <v>318</v>
      </c>
      <c r="C67" s="186"/>
      <c r="D67" s="186"/>
      <c r="E67" s="186"/>
    </row>
    <row r="68" spans="1:5" s="189" customFormat="1" x14ac:dyDescent="0.2">
      <c r="A68" s="96"/>
      <c r="B68" s="8" t="s">
        <v>319</v>
      </c>
      <c r="C68" s="186"/>
      <c r="D68" s="186"/>
      <c r="E68" s="186"/>
    </row>
    <row r="70" spans="1:5" s="186" customFormat="1" x14ac:dyDescent="0.2">
      <c r="A70" s="96">
        <v>14</v>
      </c>
      <c r="B70" s="8" t="s">
        <v>320</v>
      </c>
    </row>
    <row r="72" spans="1:5" x14ac:dyDescent="0.2">
      <c r="A72" s="96">
        <v>15</v>
      </c>
      <c r="B72" s="8" t="s">
        <v>347</v>
      </c>
    </row>
    <row r="73" spans="1:5" x14ac:dyDescent="0.2">
      <c r="B73" s="8" t="s">
        <v>321</v>
      </c>
    </row>
    <row r="75" spans="1:5" x14ac:dyDescent="0.2">
      <c r="B75" s="190" t="s">
        <v>182</v>
      </c>
    </row>
    <row r="76" spans="1:5" x14ac:dyDescent="0.2">
      <c r="B76" s="96" t="s">
        <v>322</v>
      </c>
    </row>
    <row r="77" spans="1:5" x14ac:dyDescent="0.2">
      <c r="B77" s="96" t="s">
        <v>323</v>
      </c>
    </row>
    <row r="78" spans="1:5" x14ac:dyDescent="0.2">
      <c r="B78" s="96" t="s">
        <v>324</v>
      </c>
    </row>
    <row r="79" spans="1:5" x14ac:dyDescent="0.2">
      <c r="B79" s="96" t="s">
        <v>325</v>
      </c>
    </row>
    <row r="81" spans="1:2" x14ac:dyDescent="0.2">
      <c r="B81" s="190" t="s">
        <v>326</v>
      </c>
    </row>
    <row r="82" spans="1:2" x14ac:dyDescent="0.2">
      <c r="B82" s="188" t="s">
        <v>327</v>
      </c>
    </row>
    <row r="84" spans="1:2" x14ac:dyDescent="0.2">
      <c r="A84" s="96">
        <v>16</v>
      </c>
      <c r="B84" s="8" t="s">
        <v>328</v>
      </c>
    </row>
    <row r="85" spans="1:2" x14ac:dyDescent="0.2">
      <c r="B85" s="8" t="s">
        <v>329</v>
      </c>
    </row>
    <row r="87" spans="1:2" x14ac:dyDescent="0.2">
      <c r="A87" s="96">
        <v>17</v>
      </c>
      <c r="B87" s="8" t="s">
        <v>330</v>
      </c>
    </row>
    <row r="89" spans="1:2" x14ac:dyDescent="0.2">
      <c r="A89" s="96">
        <v>18</v>
      </c>
      <c r="B89" s="8" t="s">
        <v>331</v>
      </c>
    </row>
    <row r="91" spans="1:2" x14ac:dyDescent="0.2">
      <c r="A91" s="96">
        <v>19</v>
      </c>
      <c r="B91" s="8" t="s">
        <v>332</v>
      </c>
    </row>
    <row r="92" spans="1:2" x14ac:dyDescent="0.2">
      <c r="B92" s="8" t="s">
        <v>333</v>
      </c>
    </row>
    <row r="94" spans="1:2" x14ac:dyDescent="0.2">
      <c r="A94" s="96">
        <v>20</v>
      </c>
      <c r="B94" s="8" t="s">
        <v>334</v>
      </c>
    </row>
    <row r="96" spans="1:2" x14ac:dyDescent="0.2">
      <c r="A96" s="96">
        <v>21</v>
      </c>
      <c r="B96" s="8" t="s">
        <v>335</v>
      </c>
    </row>
    <row r="97" spans="1:5" x14ac:dyDescent="0.2">
      <c r="B97" s="8" t="s">
        <v>362</v>
      </c>
    </row>
    <row r="98" spans="1:5" x14ac:dyDescent="0.2">
      <c r="B98" s="8" t="s">
        <v>351</v>
      </c>
    </row>
    <row r="99" spans="1:5" x14ac:dyDescent="0.2">
      <c r="B99" s="8" t="s">
        <v>360</v>
      </c>
    </row>
    <row r="100" spans="1:5" x14ac:dyDescent="0.2">
      <c r="B100" s="8" t="s">
        <v>361</v>
      </c>
    </row>
    <row r="101" spans="1:5" x14ac:dyDescent="0.2">
      <c r="B101" s="198"/>
    </row>
    <row r="102" spans="1:5" s="189" customFormat="1" x14ac:dyDescent="0.2">
      <c r="A102" s="96">
        <v>22</v>
      </c>
      <c r="B102" s="8" t="s">
        <v>336</v>
      </c>
      <c r="C102" s="186"/>
      <c r="D102" s="186"/>
      <c r="E102" s="186"/>
    </row>
    <row r="104" spans="1:5" s="189" customFormat="1" x14ac:dyDescent="0.2">
      <c r="A104" s="96">
        <v>23</v>
      </c>
      <c r="B104" s="8" t="s">
        <v>337</v>
      </c>
      <c r="C104" s="186"/>
      <c r="D104" s="186"/>
      <c r="E104" s="186"/>
    </row>
    <row r="106" spans="1:5" s="97" customFormat="1" x14ac:dyDescent="0.2">
      <c r="A106" s="96">
        <v>24</v>
      </c>
      <c r="B106" s="8" t="s">
        <v>338</v>
      </c>
      <c r="C106" s="8"/>
      <c r="D106" s="8"/>
      <c r="E106" s="8"/>
    </row>
    <row r="107" spans="1:5" s="97" customFormat="1" x14ac:dyDescent="0.2">
      <c r="A107" s="96"/>
      <c r="B107" s="8" t="s">
        <v>339</v>
      </c>
      <c r="C107" s="8"/>
      <c r="D107" s="8"/>
      <c r="E107" s="8"/>
    </row>
    <row r="109" spans="1:5" s="189" customFormat="1" x14ac:dyDescent="0.2">
      <c r="A109" s="96">
        <v>25</v>
      </c>
      <c r="B109" s="8" t="s">
        <v>340</v>
      </c>
      <c r="C109" s="186"/>
      <c r="D109" s="186"/>
      <c r="E109" s="186"/>
    </row>
    <row r="110" spans="1:5" s="189" customFormat="1" x14ac:dyDescent="0.2">
      <c r="A110" s="96"/>
      <c r="B110" s="8" t="s">
        <v>341</v>
      </c>
      <c r="C110" s="186"/>
      <c r="D110" s="186"/>
      <c r="E110" s="186"/>
    </row>
    <row r="111" spans="1:5" s="189" customFormat="1" x14ac:dyDescent="0.2">
      <c r="A111" s="96"/>
      <c r="B111" s="8" t="s">
        <v>342</v>
      </c>
      <c r="C111" s="186"/>
      <c r="D111" s="186"/>
      <c r="E111" s="186"/>
    </row>
    <row r="112" spans="1:5" s="97" customFormat="1" x14ac:dyDescent="0.2">
      <c r="A112" s="96"/>
      <c r="B112" s="8"/>
      <c r="C112" s="8"/>
      <c r="D112" s="8"/>
      <c r="E112" s="8"/>
    </row>
    <row r="113" spans="1:5" s="189" customFormat="1" x14ac:dyDescent="0.2">
      <c r="A113" s="96">
        <v>26</v>
      </c>
      <c r="B113" s="8" t="s">
        <v>343</v>
      </c>
      <c r="C113" s="186"/>
      <c r="D113" s="186"/>
      <c r="E113" s="186"/>
    </row>
    <row r="114" spans="1:5" s="189" customFormat="1" x14ac:dyDescent="0.2">
      <c r="A114" s="96"/>
      <c r="B114" s="8" t="s">
        <v>344</v>
      </c>
      <c r="C114" s="186"/>
      <c r="D114" s="186"/>
      <c r="E114" s="186"/>
    </row>
    <row r="115" spans="1:5" s="189" customFormat="1" x14ac:dyDescent="0.2">
      <c r="A115" s="96"/>
      <c r="B115" s="8" t="s">
        <v>345</v>
      </c>
      <c r="C115" s="186"/>
      <c r="D115" s="186"/>
      <c r="E115" s="186"/>
    </row>
    <row r="116" spans="1:5" s="189" customFormat="1" x14ac:dyDescent="0.2">
      <c r="A116" s="96"/>
      <c r="B116" s="8" t="s">
        <v>346</v>
      </c>
      <c r="C116" s="186"/>
      <c r="D116" s="186"/>
      <c r="E116" s="186"/>
    </row>
    <row r="117" spans="1:5" s="97" customFormat="1" x14ac:dyDescent="0.2">
      <c r="A117" s="96"/>
      <c r="B117" s="8"/>
      <c r="C117" s="8"/>
      <c r="D117" s="8"/>
      <c r="E117" s="8"/>
    </row>
    <row r="118" spans="1:5" s="193" customFormat="1" x14ac:dyDescent="0.2">
      <c r="A118" s="192">
        <v>27</v>
      </c>
      <c r="B118" s="193" t="s">
        <v>348</v>
      </c>
    </row>
    <row r="119" spans="1:5" s="193" customFormat="1" x14ac:dyDescent="0.2">
      <c r="A119" s="192"/>
      <c r="B119" s="193" t="s">
        <v>356</v>
      </c>
    </row>
    <row r="120" spans="1:5" s="193" customFormat="1" x14ac:dyDescent="0.2">
      <c r="A120" s="192"/>
      <c r="B120" s="193" t="s">
        <v>357</v>
      </c>
    </row>
    <row r="121" spans="1:5" s="193" customFormat="1" x14ac:dyDescent="0.2">
      <c r="A121" s="192"/>
    </row>
    <row r="122" spans="1:5" s="193" customFormat="1" x14ac:dyDescent="0.2">
      <c r="A122" s="192">
        <v>28</v>
      </c>
      <c r="B122" s="193" t="s">
        <v>358</v>
      </c>
    </row>
    <row r="123" spans="1:5" s="193" customFormat="1" x14ac:dyDescent="0.2">
      <c r="A123" s="192"/>
      <c r="B123" s="193" t="s">
        <v>349</v>
      </c>
    </row>
    <row r="124" spans="1:5" s="193" customFormat="1" x14ac:dyDescent="0.2">
      <c r="A124" s="192"/>
    </row>
    <row r="125" spans="1:5" s="193" customFormat="1" x14ac:dyDescent="0.2">
      <c r="A125" s="192">
        <v>29</v>
      </c>
      <c r="B125" s="193" t="s">
        <v>350</v>
      </c>
    </row>
    <row r="126" spans="1:5" s="195" customFormat="1" x14ac:dyDescent="0.2">
      <c r="A126" s="194"/>
    </row>
    <row r="127" spans="1:5" s="195" customFormat="1" x14ac:dyDescent="0.2">
      <c r="A127" s="194"/>
    </row>
    <row r="128" spans="1:5" s="195" customFormat="1" x14ac:dyDescent="0.2">
      <c r="A128" s="194"/>
      <c r="B128" s="193" t="s">
        <v>359</v>
      </c>
    </row>
  </sheetData>
  <phoneticPr fontId="0" type="noConversion"/>
  <printOptions horizontalCentered="1"/>
  <pageMargins left="0.75" right="0.75" top="0.5" bottom="0.25" header="0" footer="0.5"/>
  <pageSetup scale="63" fitToHeight="2" orientation="portrait" horizontalDpi="4294967293" r:id="rId1"/>
  <headerFooter alignWithMargins="0">
    <oddHeader>&amp;C&amp;"Arial,Bold Italic"&amp;9Northeastern Massachusetts Men's Pro League 2011 - 2012 Season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58"/>
  <sheetViews>
    <sheetView workbookViewId="0">
      <selection activeCell="A61" sqref="A61"/>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2" width="4" style="150" customWidth="1"/>
    <col min="13" max="13" width="3.85546875" style="150" customWidth="1"/>
    <col min="14" max="16384" width="9.140625" style="150"/>
  </cols>
  <sheetData>
    <row r="1" spans="1:11" s="204" customFormat="1" ht="18" customHeight="1" x14ac:dyDescent="0.4">
      <c r="A1" s="199" t="s">
        <v>202</v>
      </c>
      <c r="B1" s="200"/>
      <c r="C1" s="200"/>
      <c r="D1" s="200"/>
      <c r="E1" s="201"/>
      <c r="F1" s="202"/>
      <c r="G1" s="199" t="s">
        <v>230</v>
      </c>
      <c r="H1" s="203"/>
      <c r="I1" s="203"/>
      <c r="J1" s="203"/>
      <c r="K1" s="201"/>
    </row>
    <row r="2" spans="1:11" s="158" customFormat="1" ht="18" customHeight="1" x14ac:dyDescent="0.2">
      <c r="A2" s="155" t="s">
        <v>373</v>
      </c>
      <c r="B2" s="156">
        <v>116</v>
      </c>
      <c r="C2" s="156">
        <v>122</v>
      </c>
      <c r="D2" s="156">
        <v>126</v>
      </c>
      <c r="E2" s="164">
        <f t="shared" ref="E2:E7" si="0">SUM(B2:D2)</f>
        <v>364</v>
      </c>
      <c r="F2" s="157"/>
      <c r="G2" s="155" t="s">
        <v>380</v>
      </c>
      <c r="H2" s="156">
        <v>154</v>
      </c>
      <c r="I2" s="156">
        <v>148</v>
      </c>
      <c r="J2" s="156">
        <v>109</v>
      </c>
      <c r="K2" s="161">
        <f t="shared" ref="K2:K7" si="1">SUM(H2:J2)</f>
        <v>411</v>
      </c>
    </row>
    <row r="3" spans="1:11" s="158" customFormat="1" ht="18" customHeight="1" x14ac:dyDescent="0.2">
      <c r="A3" s="155" t="s">
        <v>374</v>
      </c>
      <c r="B3" s="156">
        <v>155</v>
      </c>
      <c r="C3" s="156">
        <v>130</v>
      </c>
      <c r="D3" s="156">
        <v>94</v>
      </c>
      <c r="E3" s="164">
        <f t="shared" si="0"/>
        <v>379</v>
      </c>
      <c r="F3" s="157"/>
      <c r="G3" s="155" t="s">
        <v>381</v>
      </c>
      <c r="H3" s="156">
        <v>134</v>
      </c>
      <c r="I3" s="156">
        <v>107</v>
      </c>
      <c r="J3" s="156">
        <v>110</v>
      </c>
      <c r="K3" s="161">
        <f t="shared" si="1"/>
        <v>351</v>
      </c>
    </row>
    <row r="4" spans="1:11" s="158" customFormat="1" ht="18" customHeight="1" x14ac:dyDescent="0.2">
      <c r="A4" s="155" t="s">
        <v>375</v>
      </c>
      <c r="B4" s="156">
        <v>115</v>
      </c>
      <c r="C4" s="156">
        <v>131</v>
      </c>
      <c r="D4" s="156">
        <v>117</v>
      </c>
      <c r="E4" s="164">
        <f t="shared" si="0"/>
        <v>363</v>
      </c>
      <c r="F4" s="157"/>
      <c r="G4" s="155" t="s">
        <v>382</v>
      </c>
      <c r="H4" s="156">
        <v>130</v>
      </c>
      <c r="I4" s="156">
        <v>108</v>
      </c>
      <c r="J4" s="156">
        <v>117</v>
      </c>
      <c r="K4" s="161">
        <f t="shared" si="1"/>
        <v>355</v>
      </c>
    </row>
    <row r="5" spans="1:11" s="158" customFormat="1" ht="18" customHeight="1" x14ac:dyDescent="0.2">
      <c r="A5" s="155" t="s">
        <v>376</v>
      </c>
      <c r="B5" s="156">
        <v>107</v>
      </c>
      <c r="C5" s="156">
        <v>106</v>
      </c>
      <c r="D5" s="156">
        <v>137</v>
      </c>
      <c r="E5" s="164">
        <f t="shared" si="0"/>
        <v>350</v>
      </c>
      <c r="F5" s="157"/>
      <c r="G5" s="155" t="s">
        <v>383</v>
      </c>
      <c r="H5" s="156">
        <v>98</v>
      </c>
      <c r="I5" s="156">
        <v>133</v>
      </c>
      <c r="J5" s="156">
        <v>88</v>
      </c>
      <c r="K5" s="161">
        <f t="shared" si="1"/>
        <v>319</v>
      </c>
    </row>
    <row r="6" spans="1:11" s="158" customFormat="1" ht="18" customHeight="1" x14ac:dyDescent="0.2">
      <c r="A6" s="155" t="s">
        <v>377</v>
      </c>
      <c r="B6" s="156">
        <v>113</v>
      </c>
      <c r="C6" s="156">
        <v>135</v>
      </c>
      <c r="D6" s="156">
        <v>143</v>
      </c>
      <c r="E6" s="164">
        <f t="shared" si="0"/>
        <v>391</v>
      </c>
      <c r="F6" s="157"/>
      <c r="G6" s="155" t="s">
        <v>384</v>
      </c>
      <c r="H6" s="156">
        <v>145</v>
      </c>
      <c r="I6" s="156">
        <v>124</v>
      </c>
      <c r="J6" s="156">
        <v>117</v>
      </c>
      <c r="K6" s="161">
        <f t="shared" si="1"/>
        <v>386</v>
      </c>
    </row>
    <row r="7" spans="1:11" s="163" customFormat="1" ht="18" customHeight="1" x14ac:dyDescent="0.2">
      <c r="A7" s="159" t="s">
        <v>378</v>
      </c>
      <c r="B7" s="160">
        <f>SUM(B2:B6)</f>
        <v>606</v>
      </c>
      <c r="C7" s="207">
        <f>SUM(C2:C6)</f>
        <v>624</v>
      </c>
      <c r="D7" s="207">
        <f>SUM(D2:D6)</f>
        <v>617</v>
      </c>
      <c r="E7" s="206">
        <f t="shared" si="0"/>
        <v>1847</v>
      </c>
      <c r="F7" s="162"/>
      <c r="G7" s="159" t="s">
        <v>379</v>
      </c>
      <c r="H7" s="206">
        <f>SUM(H2:H6)</f>
        <v>661</v>
      </c>
      <c r="I7" s="161">
        <f>SUM(I2:I6)</f>
        <v>620</v>
      </c>
      <c r="J7" s="161">
        <f>SUM(J2:J6)</f>
        <v>541</v>
      </c>
      <c r="K7" s="161">
        <f t="shared" si="1"/>
        <v>1822</v>
      </c>
    </row>
    <row r="8" spans="1:11" s="204" customFormat="1" ht="18" customHeight="1" x14ac:dyDescent="0.4">
      <c r="A8" s="199" t="s">
        <v>201</v>
      </c>
      <c r="B8" s="200"/>
      <c r="C8" s="200"/>
      <c r="D8" s="200"/>
      <c r="E8" s="201"/>
      <c r="F8" s="202"/>
      <c r="G8" s="199" t="s">
        <v>198</v>
      </c>
      <c r="H8" s="203"/>
      <c r="I8" s="203"/>
      <c r="J8" s="203"/>
      <c r="K8" s="201"/>
    </row>
    <row r="9" spans="1:11" s="158" customFormat="1" ht="18" customHeight="1" x14ac:dyDescent="0.2">
      <c r="A9" s="155" t="s">
        <v>395</v>
      </c>
      <c r="B9" s="156">
        <v>140</v>
      </c>
      <c r="C9" s="156">
        <v>101</v>
      </c>
      <c r="D9" s="156">
        <v>139</v>
      </c>
      <c r="E9" s="164">
        <f t="shared" ref="E9:E14" si="2">SUM(B9:D9)</f>
        <v>380</v>
      </c>
      <c r="F9" s="157"/>
      <c r="G9" s="155" t="s">
        <v>402</v>
      </c>
      <c r="H9" s="156">
        <v>113</v>
      </c>
      <c r="I9" s="156">
        <v>86</v>
      </c>
      <c r="J9" s="156">
        <v>108</v>
      </c>
      <c r="K9" s="161">
        <f t="shared" ref="K9:K14" si="3">SUM(H9:J9)</f>
        <v>307</v>
      </c>
    </row>
    <row r="10" spans="1:11" s="158" customFormat="1" ht="18" customHeight="1" x14ac:dyDescent="0.2">
      <c r="A10" s="155" t="s">
        <v>396</v>
      </c>
      <c r="B10" s="156">
        <v>124</v>
      </c>
      <c r="C10" s="156">
        <v>132</v>
      </c>
      <c r="D10" s="156">
        <v>143</v>
      </c>
      <c r="E10" s="164">
        <f t="shared" si="2"/>
        <v>399</v>
      </c>
      <c r="F10" s="157"/>
      <c r="G10" s="155" t="s">
        <v>403</v>
      </c>
      <c r="H10" s="156">
        <v>90</v>
      </c>
      <c r="I10" s="156">
        <v>112</v>
      </c>
      <c r="J10" s="156">
        <v>126</v>
      </c>
      <c r="K10" s="161">
        <f t="shared" si="3"/>
        <v>328</v>
      </c>
    </row>
    <row r="11" spans="1:11" s="158" customFormat="1" ht="18" customHeight="1" x14ac:dyDescent="0.2">
      <c r="A11" s="155" t="s">
        <v>397</v>
      </c>
      <c r="B11" s="156">
        <v>132</v>
      </c>
      <c r="C11" s="156">
        <v>110</v>
      </c>
      <c r="D11" s="156">
        <v>126</v>
      </c>
      <c r="E11" s="164">
        <f t="shared" si="2"/>
        <v>368</v>
      </c>
      <c r="F11" s="157"/>
      <c r="G11" s="155" t="s">
        <v>404</v>
      </c>
      <c r="H11" s="156">
        <v>103</v>
      </c>
      <c r="I11" s="156">
        <v>121</v>
      </c>
      <c r="J11" s="156">
        <v>148</v>
      </c>
      <c r="K11" s="161">
        <f t="shared" si="3"/>
        <v>372</v>
      </c>
    </row>
    <row r="12" spans="1:11" s="158" customFormat="1" ht="18" customHeight="1" x14ac:dyDescent="0.2">
      <c r="A12" s="155" t="s">
        <v>398</v>
      </c>
      <c r="B12" s="156">
        <v>110</v>
      </c>
      <c r="C12" s="156">
        <v>147</v>
      </c>
      <c r="D12" s="156">
        <v>103</v>
      </c>
      <c r="E12" s="164">
        <f t="shared" si="2"/>
        <v>360</v>
      </c>
      <c r="F12" s="157"/>
      <c r="G12" s="155" t="s">
        <v>405</v>
      </c>
      <c r="H12" s="156">
        <v>139</v>
      </c>
      <c r="I12" s="156">
        <v>97</v>
      </c>
      <c r="J12" s="156">
        <v>109</v>
      </c>
      <c r="K12" s="161">
        <f t="shared" si="3"/>
        <v>345</v>
      </c>
    </row>
    <row r="13" spans="1:11" s="158" customFormat="1" ht="18" customHeight="1" x14ac:dyDescent="0.2">
      <c r="A13" s="155" t="s">
        <v>399</v>
      </c>
      <c r="B13" s="156">
        <v>128</v>
      </c>
      <c r="C13" s="156">
        <v>113</v>
      </c>
      <c r="D13" s="156">
        <v>131</v>
      </c>
      <c r="E13" s="164">
        <f t="shared" si="2"/>
        <v>372</v>
      </c>
      <c r="F13" s="157"/>
      <c r="G13" s="155" t="s">
        <v>406</v>
      </c>
      <c r="H13" s="156">
        <v>105</v>
      </c>
      <c r="I13" s="156">
        <v>126</v>
      </c>
      <c r="J13" s="156">
        <v>118</v>
      </c>
      <c r="K13" s="161">
        <f t="shared" si="3"/>
        <v>349</v>
      </c>
    </row>
    <row r="14" spans="1:11" s="163" customFormat="1" ht="18" customHeight="1" x14ac:dyDescent="0.2">
      <c r="A14" s="159" t="s">
        <v>400</v>
      </c>
      <c r="B14" s="207">
        <f>SUM(B9:B13)</f>
        <v>634</v>
      </c>
      <c r="C14" s="207">
        <f>SUM(C9:C13)</f>
        <v>603</v>
      </c>
      <c r="D14" s="207">
        <f>SUM(D9:D13)</f>
        <v>642</v>
      </c>
      <c r="E14" s="206">
        <f t="shared" si="2"/>
        <v>1879</v>
      </c>
      <c r="F14" s="162"/>
      <c r="G14" s="159" t="s">
        <v>401</v>
      </c>
      <c r="H14" s="161">
        <f>SUM(H9:H13)</f>
        <v>550</v>
      </c>
      <c r="I14" s="161">
        <f>SUM(I9:I13)</f>
        <v>542</v>
      </c>
      <c r="J14" s="161">
        <f>SUM(J9:J13)</f>
        <v>609</v>
      </c>
      <c r="K14" s="161">
        <f t="shared" si="3"/>
        <v>1701</v>
      </c>
    </row>
    <row r="15" spans="1:11" s="204" customFormat="1" ht="18" customHeight="1" x14ac:dyDescent="0.4">
      <c r="A15" s="199" t="s">
        <v>199</v>
      </c>
      <c r="B15" s="200"/>
      <c r="C15" s="200"/>
      <c r="D15" s="200"/>
      <c r="E15" s="201"/>
      <c r="F15" s="202"/>
      <c r="G15" s="199" t="s">
        <v>208</v>
      </c>
      <c r="H15" s="203"/>
      <c r="I15" s="203"/>
      <c r="J15" s="203"/>
      <c r="K15" s="201"/>
    </row>
    <row r="16" spans="1:11" s="158" customFormat="1" ht="18" customHeight="1" x14ac:dyDescent="0.2">
      <c r="A16" s="155" t="s">
        <v>438</v>
      </c>
      <c r="B16" s="156">
        <v>110</v>
      </c>
      <c r="C16" s="156">
        <v>122</v>
      </c>
      <c r="D16" s="156">
        <v>125</v>
      </c>
      <c r="E16" s="164">
        <f t="shared" ref="E16:E21" si="4">SUM(B16:D16)</f>
        <v>357</v>
      </c>
      <c r="F16" s="157"/>
      <c r="G16" s="155" t="s">
        <v>443</v>
      </c>
      <c r="H16" s="156">
        <v>119</v>
      </c>
      <c r="I16" s="156">
        <v>111</v>
      </c>
      <c r="J16" s="156">
        <v>119</v>
      </c>
      <c r="K16" s="161">
        <f t="shared" ref="K16:K21" si="5">SUM(H16:J16)</f>
        <v>349</v>
      </c>
    </row>
    <row r="17" spans="1:11" s="158" customFormat="1" ht="18" customHeight="1" x14ac:dyDescent="0.2">
      <c r="A17" s="155" t="s">
        <v>439</v>
      </c>
      <c r="B17" s="156">
        <v>156</v>
      </c>
      <c r="C17" s="156">
        <v>107</v>
      </c>
      <c r="D17" s="156">
        <v>103</v>
      </c>
      <c r="E17" s="164">
        <f t="shared" si="4"/>
        <v>366</v>
      </c>
      <c r="F17" s="157"/>
      <c r="G17" s="155" t="s">
        <v>444</v>
      </c>
      <c r="H17" s="156">
        <v>113</v>
      </c>
      <c r="I17" s="156">
        <v>108</v>
      </c>
      <c r="J17" s="156">
        <v>93</v>
      </c>
      <c r="K17" s="161">
        <f t="shared" si="5"/>
        <v>314</v>
      </c>
    </row>
    <row r="18" spans="1:11" s="158" customFormat="1" ht="18" customHeight="1" x14ac:dyDescent="0.2">
      <c r="A18" s="155" t="s">
        <v>440</v>
      </c>
      <c r="B18" s="156">
        <v>128</v>
      </c>
      <c r="C18" s="156">
        <v>117</v>
      </c>
      <c r="D18" s="156">
        <v>108</v>
      </c>
      <c r="E18" s="164">
        <f t="shared" si="4"/>
        <v>353</v>
      </c>
      <c r="F18" s="157"/>
      <c r="G18" s="155" t="s">
        <v>445</v>
      </c>
      <c r="H18" s="156">
        <v>137</v>
      </c>
      <c r="I18" s="156">
        <v>115</v>
      </c>
      <c r="J18" s="156">
        <v>126</v>
      </c>
      <c r="K18" s="161">
        <f t="shared" si="5"/>
        <v>378</v>
      </c>
    </row>
    <row r="19" spans="1:11" s="158" customFormat="1" ht="18" customHeight="1" x14ac:dyDescent="0.2">
      <c r="A19" s="155" t="s">
        <v>441</v>
      </c>
      <c r="B19" s="156">
        <v>147</v>
      </c>
      <c r="C19" s="156">
        <v>128</v>
      </c>
      <c r="D19" s="156">
        <v>136</v>
      </c>
      <c r="E19" s="164">
        <f t="shared" si="4"/>
        <v>411</v>
      </c>
      <c r="F19" s="157"/>
      <c r="G19" s="155" t="s">
        <v>446</v>
      </c>
      <c r="H19" s="156">
        <v>109</v>
      </c>
      <c r="I19" s="156">
        <v>108</v>
      </c>
      <c r="J19" s="156">
        <v>116</v>
      </c>
      <c r="K19" s="161">
        <f t="shared" si="5"/>
        <v>333</v>
      </c>
    </row>
    <row r="20" spans="1:11" s="158" customFormat="1" ht="18" customHeight="1" x14ac:dyDescent="0.2">
      <c r="A20" s="155" t="s">
        <v>442</v>
      </c>
      <c r="B20" s="156">
        <v>115</v>
      </c>
      <c r="C20" s="156">
        <v>110</v>
      </c>
      <c r="D20" s="156">
        <v>124</v>
      </c>
      <c r="E20" s="164">
        <f t="shared" si="4"/>
        <v>349</v>
      </c>
      <c r="F20" s="157"/>
      <c r="G20" s="155" t="s">
        <v>447</v>
      </c>
      <c r="H20" s="156">
        <v>119</v>
      </c>
      <c r="I20" s="156">
        <v>102</v>
      </c>
      <c r="J20" s="156">
        <v>133</v>
      </c>
      <c r="K20" s="161">
        <f t="shared" si="5"/>
        <v>354</v>
      </c>
    </row>
    <row r="21" spans="1:11" s="163" customFormat="1" ht="18" customHeight="1" x14ac:dyDescent="0.2">
      <c r="A21" s="159" t="s">
        <v>400</v>
      </c>
      <c r="B21" s="207">
        <f>SUM(B16:B20)</f>
        <v>656</v>
      </c>
      <c r="C21" s="207">
        <f>SUM(C16:C20)</f>
        <v>584</v>
      </c>
      <c r="D21" s="207">
        <f>SUM(D16:D20)</f>
        <v>596</v>
      </c>
      <c r="E21" s="206">
        <f t="shared" si="4"/>
        <v>1836</v>
      </c>
      <c r="F21" s="162"/>
      <c r="G21" s="159" t="s">
        <v>401</v>
      </c>
      <c r="H21" s="161">
        <f>SUM(H16:H20)</f>
        <v>597</v>
      </c>
      <c r="I21" s="161">
        <f>SUM(I16:I20)</f>
        <v>544</v>
      </c>
      <c r="J21" s="161">
        <f>SUM(J16:J20)</f>
        <v>587</v>
      </c>
      <c r="K21" s="161">
        <f t="shared" si="5"/>
        <v>1728</v>
      </c>
    </row>
    <row r="22" spans="1:11" s="204" customFormat="1" ht="18" customHeight="1" x14ac:dyDescent="0.4">
      <c r="A22" s="205" t="s">
        <v>206</v>
      </c>
      <c r="B22" s="203"/>
      <c r="C22" s="203"/>
      <c r="D22" s="203"/>
      <c r="E22" s="201"/>
      <c r="F22" s="202"/>
      <c r="G22" s="205" t="s">
        <v>204</v>
      </c>
      <c r="H22" s="203"/>
      <c r="I22" s="203"/>
      <c r="J22" s="203"/>
      <c r="K22" s="201"/>
    </row>
    <row r="23" spans="1:11" s="158" customFormat="1" ht="18" customHeight="1" x14ac:dyDescent="0.2">
      <c r="A23" s="155" t="s">
        <v>428</v>
      </c>
      <c r="B23" s="156">
        <v>97</v>
      </c>
      <c r="C23" s="156">
        <v>134</v>
      </c>
      <c r="D23" s="156">
        <v>132</v>
      </c>
      <c r="E23" s="161">
        <f t="shared" ref="E23:E28" si="6">SUM(B23:D23)</f>
        <v>363</v>
      </c>
      <c r="F23" s="157"/>
      <c r="G23" s="155" t="s">
        <v>433</v>
      </c>
      <c r="H23" s="156">
        <v>98</v>
      </c>
      <c r="I23" s="156">
        <v>116</v>
      </c>
      <c r="J23" s="156">
        <v>114</v>
      </c>
      <c r="K23" s="161">
        <f t="shared" ref="K23:K28" si="7">SUM(H23:J23)</f>
        <v>328</v>
      </c>
    </row>
    <row r="24" spans="1:11" s="158" customFormat="1" ht="18" customHeight="1" x14ac:dyDescent="0.2">
      <c r="A24" s="155" t="s">
        <v>429</v>
      </c>
      <c r="B24" s="156">
        <v>103</v>
      </c>
      <c r="C24" s="156">
        <v>108</v>
      </c>
      <c r="D24" s="156">
        <v>127</v>
      </c>
      <c r="E24" s="161">
        <f t="shared" si="6"/>
        <v>338</v>
      </c>
      <c r="F24" s="157"/>
      <c r="G24" s="155" t="s">
        <v>434</v>
      </c>
      <c r="H24" s="156">
        <v>100</v>
      </c>
      <c r="I24" s="156">
        <v>112</v>
      </c>
      <c r="J24" s="156">
        <v>137</v>
      </c>
      <c r="K24" s="161">
        <f t="shared" si="7"/>
        <v>349</v>
      </c>
    </row>
    <row r="25" spans="1:11" s="158" customFormat="1" ht="18" customHeight="1" x14ac:dyDescent="0.2">
      <c r="A25" s="155" t="s">
        <v>430</v>
      </c>
      <c r="B25" s="156">
        <v>111</v>
      </c>
      <c r="C25" s="156">
        <v>123</v>
      </c>
      <c r="D25" s="156">
        <v>124</v>
      </c>
      <c r="E25" s="161">
        <f t="shared" si="6"/>
        <v>358</v>
      </c>
      <c r="F25" s="157"/>
      <c r="G25" s="155" t="s">
        <v>435</v>
      </c>
      <c r="H25" s="156">
        <v>119</v>
      </c>
      <c r="I25" s="156">
        <v>112</v>
      </c>
      <c r="J25" s="156">
        <v>110</v>
      </c>
      <c r="K25" s="161">
        <f t="shared" si="7"/>
        <v>341</v>
      </c>
    </row>
    <row r="26" spans="1:11" s="158" customFormat="1" ht="18" customHeight="1" x14ac:dyDescent="0.2">
      <c r="A26" s="155" t="s">
        <v>431</v>
      </c>
      <c r="B26" s="156">
        <v>125</v>
      </c>
      <c r="C26" s="156">
        <v>96</v>
      </c>
      <c r="D26" s="156">
        <v>115</v>
      </c>
      <c r="E26" s="161">
        <f t="shared" si="6"/>
        <v>336</v>
      </c>
      <c r="F26" s="157"/>
      <c r="G26" s="155" t="s">
        <v>436</v>
      </c>
      <c r="H26" s="156">
        <v>130</v>
      </c>
      <c r="I26" s="156">
        <v>142</v>
      </c>
      <c r="J26" s="156">
        <v>148</v>
      </c>
      <c r="K26" s="161">
        <f t="shared" si="7"/>
        <v>420</v>
      </c>
    </row>
    <row r="27" spans="1:11" s="158" customFormat="1" ht="18" customHeight="1" x14ac:dyDescent="0.2">
      <c r="A27" s="155" t="s">
        <v>432</v>
      </c>
      <c r="B27" s="156">
        <v>130</v>
      </c>
      <c r="C27" s="156">
        <v>126</v>
      </c>
      <c r="D27" s="156">
        <v>136</v>
      </c>
      <c r="E27" s="161">
        <f t="shared" si="6"/>
        <v>392</v>
      </c>
      <c r="F27" s="157"/>
      <c r="G27" s="155" t="s">
        <v>437</v>
      </c>
      <c r="H27" s="156">
        <v>123</v>
      </c>
      <c r="I27" s="156">
        <v>113</v>
      </c>
      <c r="J27" s="156">
        <v>114</v>
      </c>
      <c r="K27" s="161">
        <f t="shared" si="7"/>
        <v>350</v>
      </c>
    </row>
    <row r="28" spans="1:11" s="163" customFormat="1" ht="18" customHeight="1" x14ac:dyDescent="0.2">
      <c r="A28" s="159" t="s">
        <v>379</v>
      </c>
      <c r="B28" s="161">
        <f>SUM(B23:B27)</f>
        <v>566</v>
      </c>
      <c r="C28" s="161">
        <f>SUM(C23:C27)</f>
        <v>587</v>
      </c>
      <c r="D28" s="206">
        <f>SUM(D23:D27)</f>
        <v>634</v>
      </c>
      <c r="E28" s="161">
        <f t="shared" si="6"/>
        <v>1787</v>
      </c>
      <c r="F28" s="162"/>
      <c r="G28" s="159" t="s">
        <v>378</v>
      </c>
      <c r="H28" s="206">
        <f>SUM(H23:H27)</f>
        <v>570</v>
      </c>
      <c r="I28" s="206">
        <f>SUM(I23:I27)</f>
        <v>595</v>
      </c>
      <c r="J28" s="161">
        <f>SUM(J23:J27)</f>
        <v>623</v>
      </c>
      <c r="K28" s="206">
        <f t="shared" si="7"/>
        <v>1788</v>
      </c>
    </row>
    <row r="29" spans="1:11" s="204" customFormat="1" ht="18" customHeight="1" x14ac:dyDescent="0.4">
      <c r="A29" s="205" t="s">
        <v>207</v>
      </c>
      <c r="B29" s="203"/>
      <c r="C29" s="203"/>
      <c r="D29" s="203"/>
      <c r="E29" s="201"/>
      <c r="F29" s="202"/>
      <c r="G29" s="205" t="s">
        <v>200</v>
      </c>
      <c r="H29" s="203"/>
      <c r="I29" s="203"/>
      <c r="J29" s="203"/>
      <c r="K29" s="201"/>
    </row>
    <row r="30" spans="1:11" s="158" customFormat="1" ht="18" customHeight="1" x14ac:dyDescent="0.2">
      <c r="A30" s="155" t="s">
        <v>413</v>
      </c>
      <c r="B30" s="156">
        <v>121</v>
      </c>
      <c r="C30" s="156">
        <v>105</v>
      </c>
      <c r="D30" s="156">
        <v>115</v>
      </c>
      <c r="E30" s="161">
        <f t="shared" ref="E30:E35" si="8">SUM(B30:D30)</f>
        <v>341</v>
      </c>
      <c r="F30" s="157"/>
      <c r="G30" s="155" t="s">
        <v>407</v>
      </c>
      <c r="H30" s="156">
        <v>98</v>
      </c>
      <c r="I30" s="156">
        <v>115</v>
      </c>
      <c r="J30" s="156">
        <v>126</v>
      </c>
      <c r="K30" s="161">
        <f t="shared" ref="K30:K35" si="9">SUM(H30:J30)</f>
        <v>339</v>
      </c>
    </row>
    <row r="31" spans="1:11" s="158" customFormat="1" ht="18" customHeight="1" x14ac:dyDescent="0.2">
      <c r="A31" s="155" t="s">
        <v>414</v>
      </c>
      <c r="B31" s="156">
        <v>111</v>
      </c>
      <c r="C31" s="156">
        <v>95</v>
      </c>
      <c r="D31" s="156">
        <v>93</v>
      </c>
      <c r="E31" s="161">
        <f t="shared" si="8"/>
        <v>299</v>
      </c>
      <c r="F31" s="157"/>
      <c r="G31" s="155" t="s">
        <v>408</v>
      </c>
      <c r="H31" s="156">
        <v>104</v>
      </c>
      <c r="I31" s="156">
        <v>121</v>
      </c>
      <c r="J31" s="156">
        <v>97</v>
      </c>
      <c r="K31" s="161">
        <f t="shared" si="9"/>
        <v>322</v>
      </c>
    </row>
    <row r="32" spans="1:11" s="158" customFormat="1" ht="18" customHeight="1" x14ac:dyDescent="0.2">
      <c r="A32" s="155" t="s">
        <v>415</v>
      </c>
      <c r="B32" s="156">
        <v>134</v>
      </c>
      <c r="C32" s="156">
        <v>129</v>
      </c>
      <c r="D32" s="156">
        <v>102</v>
      </c>
      <c r="E32" s="161">
        <f t="shared" si="8"/>
        <v>365</v>
      </c>
      <c r="F32" s="157"/>
      <c r="G32" s="155" t="s">
        <v>409</v>
      </c>
      <c r="H32" s="156">
        <v>98</v>
      </c>
      <c r="I32" s="156">
        <v>112</v>
      </c>
      <c r="J32" s="156">
        <v>126</v>
      </c>
      <c r="K32" s="161">
        <f t="shared" si="9"/>
        <v>336</v>
      </c>
    </row>
    <row r="33" spans="1:11" s="158" customFormat="1" ht="18" customHeight="1" x14ac:dyDescent="0.2">
      <c r="A33" s="155" t="s">
        <v>416</v>
      </c>
      <c r="B33" s="156">
        <v>103</v>
      </c>
      <c r="C33" s="156">
        <v>120</v>
      </c>
      <c r="D33" s="156">
        <v>109</v>
      </c>
      <c r="E33" s="161">
        <f t="shared" si="8"/>
        <v>332</v>
      </c>
      <c r="F33" s="157"/>
      <c r="G33" s="155" t="s">
        <v>410</v>
      </c>
      <c r="H33" s="156">
        <v>107</v>
      </c>
      <c r="I33" s="156">
        <v>114</v>
      </c>
      <c r="J33" s="156">
        <v>131</v>
      </c>
      <c r="K33" s="161">
        <f t="shared" si="9"/>
        <v>352</v>
      </c>
    </row>
    <row r="34" spans="1:11" s="158" customFormat="1" ht="18" customHeight="1" x14ac:dyDescent="0.2">
      <c r="A34" s="155" t="s">
        <v>417</v>
      </c>
      <c r="B34" s="156">
        <v>132</v>
      </c>
      <c r="C34" s="156">
        <v>121</v>
      </c>
      <c r="D34" s="156">
        <v>88</v>
      </c>
      <c r="E34" s="161">
        <f t="shared" si="8"/>
        <v>341</v>
      </c>
      <c r="F34" s="157"/>
      <c r="G34" s="155" t="s">
        <v>411</v>
      </c>
      <c r="H34" s="156">
        <v>123</v>
      </c>
      <c r="I34" s="156">
        <v>97</v>
      </c>
      <c r="J34" s="156">
        <v>137</v>
      </c>
      <c r="K34" s="161">
        <f t="shared" si="9"/>
        <v>357</v>
      </c>
    </row>
    <row r="35" spans="1:11" s="163" customFormat="1" ht="18" customHeight="1" x14ac:dyDescent="0.2">
      <c r="A35" s="159" t="s">
        <v>412</v>
      </c>
      <c r="B35" s="206">
        <f>SUM(B30:B34)</f>
        <v>601</v>
      </c>
      <c r="C35" s="206">
        <f>SUM(C30:C34)</f>
        <v>570</v>
      </c>
      <c r="D35" s="161">
        <f>SUM(D30:D34)</f>
        <v>507</v>
      </c>
      <c r="E35" s="161">
        <f t="shared" si="8"/>
        <v>1678</v>
      </c>
      <c r="F35" s="162"/>
      <c r="G35" s="159" t="s">
        <v>412</v>
      </c>
      <c r="H35" s="161">
        <f>SUM(H30:H34)</f>
        <v>530</v>
      </c>
      <c r="I35" s="161">
        <f>SUM(I30:I34)</f>
        <v>559</v>
      </c>
      <c r="J35" s="206">
        <f>SUM(J30:J34)</f>
        <v>617</v>
      </c>
      <c r="K35" s="206">
        <f t="shared" si="9"/>
        <v>1706</v>
      </c>
    </row>
    <row r="36" spans="1:11" s="204" customFormat="1" ht="18" customHeight="1" x14ac:dyDescent="0.4">
      <c r="A36" s="205" t="s">
        <v>209</v>
      </c>
      <c r="B36" s="203"/>
      <c r="C36" s="203"/>
      <c r="D36" s="203"/>
      <c r="E36" s="201"/>
      <c r="F36" s="202"/>
      <c r="G36" s="205" t="s">
        <v>231</v>
      </c>
      <c r="H36" s="203"/>
      <c r="I36" s="203"/>
      <c r="J36" s="203"/>
      <c r="K36" s="201"/>
    </row>
    <row r="37" spans="1:11" s="158" customFormat="1" ht="18" customHeight="1" x14ac:dyDescent="0.2">
      <c r="A37" s="155" t="s">
        <v>385</v>
      </c>
      <c r="B37" s="156">
        <v>190</v>
      </c>
      <c r="C37" s="156">
        <v>134</v>
      </c>
      <c r="D37" s="156">
        <v>134</v>
      </c>
      <c r="E37" s="161">
        <f t="shared" ref="E37:E42" si="10">SUM(B37:D37)</f>
        <v>458</v>
      </c>
      <c r="F37" s="157"/>
      <c r="G37" s="155" t="s">
        <v>394</v>
      </c>
      <c r="H37" s="156">
        <v>139</v>
      </c>
      <c r="I37" s="156">
        <v>133</v>
      </c>
      <c r="J37" s="156">
        <v>115</v>
      </c>
      <c r="K37" s="161">
        <f t="shared" ref="K37:K42" si="11">SUM(H37:J37)</f>
        <v>387</v>
      </c>
    </row>
    <row r="38" spans="1:11" s="158" customFormat="1" ht="18" customHeight="1" x14ac:dyDescent="0.2">
      <c r="A38" s="155" t="s">
        <v>386</v>
      </c>
      <c r="B38" s="156">
        <v>120</v>
      </c>
      <c r="C38" s="156">
        <v>123</v>
      </c>
      <c r="D38" s="156">
        <v>103</v>
      </c>
      <c r="E38" s="161">
        <f t="shared" si="10"/>
        <v>346</v>
      </c>
      <c r="F38" s="157"/>
      <c r="G38" s="155" t="s">
        <v>393</v>
      </c>
      <c r="H38" s="156">
        <v>92</v>
      </c>
      <c r="I38" s="156">
        <v>116</v>
      </c>
      <c r="J38" s="156">
        <v>130</v>
      </c>
      <c r="K38" s="161">
        <f t="shared" si="11"/>
        <v>338</v>
      </c>
    </row>
    <row r="39" spans="1:11" s="158" customFormat="1" ht="18" customHeight="1" x14ac:dyDescent="0.2">
      <c r="A39" s="155" t="s">
        <v>387</v>
      </c>
      <c r="B39" s="156">
        <v>100</v>
      </c>
      <c r="C39" s="156">
        <v>118</v>
      </c>
      <c r="D39" s="156">
        <v>109</v>
      </c>
      <c r="E39" s="161">
        <f t="shared" si="10"/>
        <v>327</v>
      </c>
      <c r="F39" s="157"/>
      <c r="G39" s="155" t="s">
        <v>392</v>
      </c>
      <c r="H39" s="156">
        <v>123</v>
      </c>
      <c r="I39" s="156">
        <v>102</v>
      </c>
      <c r="J39" s="156">
        <v>131</v>
      </c>
      <c r="K39" s="161">
        <f t="shared" si="11"/>
        <v>356</v>
      </c>
    </row>
    <row r="40" spans="1:11" s="158" customFormat="1" ht="18" customHeight="1" x14ac:dyDescent="0.2">
      <c r="A40" s="155" t="s">
        <v>388</v>
      </c>
      <c r="B40" s="156">
        <v>133</v>
      </c>
      <c r="C40" s="156">
        <v>132</v>
      </c>
      <c r="D40" s="156">
        <v>130</v>
      </c>
      <c r="E40" s="161">
        <f t="shared" si="10"/>
        <v>395</v>
      </c>
      <c r="F40" s="157"/>
      <c r="G40" s="155" t="s">
        <v>391</v>
      </c>
      <c r="H40" s="156">
        <v>134</v>
      </c>
      <c r="I40" s="156">
        <v>109</v>
      </c>
      <c r="J40" s="156">
        <v>108</v>
      </c>
      <c r="K40" s="161">
        <f t="shared" si="11"/>
        <v>351</v>
      </c>
    </row>
    <row r="41" spans="1:11" s="158" customFormat="1" ht="18" customHeight="1" x14ac:dyDescent="0.2">
      <c r="A41" s="155" t="s">
        <v>389</v>
      </c>
      <c r="B41" s="156">
        <v>131</v>
      </c>
      <c r="C41" s="156">
        <v>155</v>
      </c>
      <c r="D41" s="156">
        <v>120</v>
      </c>
      <c r="E41" s="161">
        <f t="shared" si="10"/>
        <v>406</v>
      </c>
      <c r="F41" s="157"/>
      <c r="G41" s="155" t="s">
        <v>390</v>
      </c>
      <c r="H41" s="156">
        <v>98</v>
      </c>
      <c r="I41" s="156">
        <v>111</v>
      </c>
      <c r="J41" s="156">
        <v>113</v>
      </c>
      <c r="K41" s="161">
        <f t="shared" si="11"/>
        <v>322</v>
      </c>
    </row>
    <row r="42" spans="1:11" s="163" customFormat="1" ht="18" customHeight="1" x14ac:dyDescent="0.2">
      <c r="A42" s="159" t="s">
        <v>378</v>
      </c>
      <c r="B42" s="206">
        <f>SUM(B37:B41)</f>
        <v>674</v>
      </c>
      <c r="C42" s="206">
        <f>SUM(C37:C41)</f>
        <v>662</v>
      </c>
      <c r="D42" s="161">
        <f>SUM(D37:D41)</f>
        <v>596</v>
      </c>
      <c r="E42" s="206">
        <f t="shared" si="10"/>
        <v>1932</v>
      </c>
      <c r="F42" s="162"/>
      <c r="G42" s="159" t="s">
        <v>379</v>
      </c>
      <c r="H42" s="161">
        <f>SUM(H37:H41)</f>
        <v>586</v>
      </c>
      <c r="I42" s="161">
        <f>SUM(I37:I41)</f>
        <v>571</v>
      </c>
      <c r="J42" s="206">
        <f>SUM(J37:J41)</f>
        <v>597</v>
      </c>
      <c r="K42" s="161">
        <f t="shared" si="11"/>
        <v>1754</v>
      </c>
    </row>
    <row r="43" spans="1:11" s="204" customFormat="1" ht="18" customHeight="1" x14ac:dyDescent="0.4">
      <c r="A43" s="205" t="s">
        <v>203</v>
      </c>
      <c r="B43" s="203"/>
      <c r="C43" s="203"/>
      <c r="D43" s="203"/>
      <c r="E43" s="201"/>
      <c r="F43" s="202"/>
      <c r="G43" s="205" t="s">
        <v>205</v>
      </c>
      <c r="H43" s="203"/>
      <c r="I43" s="203"/>
      <c r="J43" s="203"/>
      <c r="K43" s="201"/>
    </row>
    <row r="44" spans="1:11" s="158" customFormat="1" ht="18" customHeight="1" x14ac:dyDescent="0.2">
      <c r="A44" s="155" t="s">
        <v>418</v>
      </c>
      <c r="B44" s="156">
        <v>93</v>
      </c>
      <c r="C44" s="156">
        <v>109</v>
      </c>
      <c r="D44" s="156">
        <v>157</v>
      </c>
      <c r="E44" s="161">
        <f t="shared" ref="E44:E49" si="12">SUM(B44:D44)</f>
        <v>359</v>
      </c>
      <c r="F44" s="157"/>
      <c r="G44" s="155" t="s">
        <v>423</v>
      </c>
      <c r="H44" s="156">
        <v>94</v>
      </c>
      <c r="I44" s="156">
        <v>88</v>
      </c>
      <c r="J44" s="156">
        <v>110</v>
      </c>
      <c r="K44" s="161">
        <f>SUM(H44:J44)</f>
        <v>292</v>
      </c>
    </row>
    <row r="45" spans="1:11" s="158" customFormat="1" ht="18" customHeight="1" x14ac:dyDescent="0.2">
      <c r="A45" s="155" t="s">
        <v>419</v>
      </c>
      <c r="B45" s="156">
        <v>143</v>
      </c>
      <c r="C45" s="156">
        <v>140</v>
      </c>
      <c r="D45" s="156">
        <v>117</v>
      </c>
      <c r="E45" s="161">
        <f t="shared" si="12"/>
        <v>400</v>
      </c>
      <c r="F45" s="157"/>
      <c r="G45" s="155" t="s">
        <v>424</v>
      </c>
      <c r="H45" s="156">
        <v>116</v>
      </c>
      <c r="I45" s="156">
        <v>114</v>
      </c>
      <c r="J45" s="156">
        <v>105</v>
      </c>
      <c r="K45" s="161">
        <f>SUM(H45:J45)</f>
        <v>335</v>
      </c>
    </row>
    <row r="46" spans="1:11" s="158" customFormat="1" ht="18" customHeight="1" x14ac:dyDescent="0.2">
      <c r="A46" s="155" t="s">
        <v>420</v>
      </c>
      <c r="B46" s="156">
        <v>105</v>
      </c>
      <c r="C46" s="156">
        <v>143</v>
      </c>
      <c r="D46" s="156">
        <v>112</v>
      </c>
      <c r="E46" s="161">
        <f t="shared" si="12"/>
        <v>360</v>
      </c>
      <c r="F46" s="157"/>
      <c r="G46" s="155" t="s">
        <v>425</v>
      </c>
      <c r="H46" s="156">
        <v>107</v>
      </c>
      <c r="I46" s="156">
        <v>125</v>
      </c>
      <c r="J46" s="156">
        <v>149</v>
      </c>
      <c r="K46" s="161">
        <f>SUM(H46:J46)</f>
        <v>381</v>
      </c>
    </row>
    <row r="47" spans="1:11" s="158" customFormat="1" ht="18" customHeight="1" x14ac:dyDescent="0.2">
      <c r="A47" s="155" t="s">
        <v>421</v>
      </c>
      <c r="B47" s="156">
        <v>121</v>
      </c>
      <c r="C47" s="156">
        <v>117</v>
      </c>
      <c r="D47" s="156">
        <v>132</v>
      </c>
      <c r="E47" s="161">
        <f t="shared" si="12"/>
        <v>370</v>
      </c>
      <c r="F47" s="157"/>
      <c r="G47" s="155" t="s">
        <v>426</v>
      </c>
      <c r="H47" s="156">
        <v>102</v>
      </c>
      <c r="I47" s="156">
        <v>137</v>
      </c>
      <c r="J47" s="156">
        <v>158</v>
      </c>
      <c r="K47" s="161">
        <f>SUM(H47:J47)</f>
        <v>397</v>
      </c>
    </row>
    <row r="48" spans="1:11" s="158" customFormat="1" ht="18" customHeight="1" x14ac:dyDescent="0.2">
      <c r="A48" s="155" t="s">
        <v>422</v>
      </c>
      <c r="B48" s="156">
        <v>111</v>
      </c>
      <c r="C48" s="156">
        <v>133</v>
      </c>
      <c r="D48" s="156">
        <v>124</v>
      </c>
      <c r="E48" s="161">
        <f t="shared" si="12"/>
        <v>368</v>
      </c>
      <c r="F48" s="157"/>
      <c r="G48" s="155" t="s">
        <v>427</v>
      </c>
      <c r="H48" s="156">
        <v>106</v>
      </c>
      <c r="I48" s="156">
        <v>131</v>
      </c>
      <c r="J48" s="156">
        <v>107</v>
      </c>
      <c r="K48" s="161">
        <f>SUM(H48:J48)</f>
        <v>344</v>
      </c>
    </row>
    <row r="49" spans="1:11" s="163" customFormat="1" ht="18" customHeight="1" x14ac:dyDescent="0.2">
      <c r="A49" s="159" t="s">
        <v>400</v>
      </c>
      <c r="B49" s="206">
        <f>SUM(B44:B48)</f>
        <v>573</v>
      </c>
      <c r="C49" s="206">
        <f>SUM(C44:C48)</f>
        <v>642</v>
      </c>
      <c r="D49" s="206">
        <f>SUM(D44:D48)</f>
        <v>642</v>
      </c>
      <c r="E49" s="206">
        <f t="shared" si="12"/>
        <v>1857</v>
      </c>
      <c r="F49" s="162"/>
      <c r="G49" s="159" t="s">
        <v>401</v>
      </c>
      <c r="H49" s="161">
        <f>SUM(H44:H48)</f>
        <v>525</v>
      </c>
      <c r="I49" s="161">
        <f>SUM(I44:I48)</f>
        <v>595</v>
      </c>
      <c r="J49" s="161">
        <f>SUM(J44:J48)</f>
        <v>629</v>
      </c>
      <c r="K49" s="161">
        <f>SUM(K44:K48)</f>
        <v>1749</v>
      </c>
    </row>
    <row r="50" spans="1:11" ht="19.5" x14ac:dyDescent="0.35">
      <c r="A50" s="437" t="s">
        <v>7</v>
      </c>
      <c r="B50" s="438"/>
      <c r="C50" s="438"/>
      <c r="D50" s="438"/>
      <c r="E50" s="439"/>
      <c r="F50" s="154"/>
      <c r="G50" s="437" t="s">
        <v>8</v>
      </c>
      <c r="H50" s="438"/>
      <c r="I50" s="438"/>
      <c r="J50" s="438"/>
      <c r="K50" s="439"/>
    </row>
    <row r="51" spans="1:11" ht="19.5" x14ac:dyDescent="0.35">
      <c r="A51" s="443">
        <v>41159</v>
      </c>
      <c r="B51" s="444"/>
      <c r="C51" s="444"/>
      <c r="D51" s="444"/>
      <c r="E51" s="445"/>
      <c r="F51" s="154"/>
      <c r="G51" s="443">
        <f>A51+7</f>
        <v>41166</v>
      </c>
      <c r="H51" s="444"/>
      <c r="I51" s="444"/>
      <c r="J51" s="444"/>
      <c r="K51" s="445"/>
    </row>
    <row r="52" spans="1:11" ht="19.5" x14ac:dyDescent="0.3">
      <c r="A52" s="431" t="s">
        <v>262</v>
      </c>
      <c r="B52" s="432"/>
      <c r="C52" s="432"/>
      <c r="D52" s="432"/>
      <c r="E52" s="433"/>
      <c r="G52" s="431" t="s">
        <v>269</v>
      </c>
      <c r="H52" s="432"/>
      <c r="I52" s="432"/>
      <c r="J52" s="432"/>
      <c r="K52" s="433"/>
    </row>
    <row r="53" spans="1:11" ht="19.5" x14ac:dyDescent="0.3">
      <c r="A53" s="431" t="s">
        <v>263</v>
      </c>
      <c r="B53" s="432"/>
      <c r="C53" s="432"/>
      <c r="D53" s="432"/>
      <c r="E53" s="433"/>
      <c r="G53" s="431" t="s">
        <v>270</v>
      </c>
      <c r="H53" s="432"/>
      <c r="I53" s="432"/>
      <c r="J53" s="432"/>
      <c r="K53" s="433"/>
    </row>
    <row r="54" spans="1:11" ht="19.5" x14ac:dyDescent="0.3">
      <c r="A54" s="431" t="s">
        <v>264</v>
      </c>
      <c r="B54" s="432"/>
      <c r="C54" s="432"/>
      <c r="D54" s="432"/>
      <c r="E54" s="433"/>
      <c r="G54" s="431" t="s">
        <v>271</v>
      </c>
      <c r="H54" s="432"/>
      <c r="I54" s="432"/>
      <c r="J54" s="432"/>
      <c r="K54" s="433"/>
    </row>
    <row r="55" spans="1:11" ht="19.5" x14ac:dyDescent="0.3">
      <c r="A55" s="431" t="s">
        <v>265</v>
      </c>
      <c r="B55" s="432"/>
      <c r="C55" s="432"/>
      <c r="D55" s="432"/>
      <c r="E55" s="433"/>
      <c r="G55" s="431" t="s">
        <v>272</v>
      </c>
      <c r="H55" s="432"/>
      <c r="I55" s="432"/>
      <c r="J55" s="432"/>
      <c r="K55" s="433"/>
    </row>
    <row r="56" spans="1:11" ht="19.5" x14ac:dyDescent="0.3">
      <c r="A56" s="431" t="s">
        <v>266</v>
      </c>
      <c r="B56" s="432"/>
      <c r="C56" s="432"/>
      <c r="D56" s="432"/>
      <c r="E56" s="433"/>
      <c r="G56" s="431" t="s">
        <v>273</v>
      </c>
      <c r="H56" s="432"/>
      <c r="I56" s="432"/>
      <c r="J56" s="432"/>
      <c r="K56" s="433"/>
    </row>
    <row r="57" spans="1:11" ht="19.5" x14ac:dyDescent="0.3">
      <c r="A57" s="431" t="s">
        <v>267</v>
      </c>
      <c r="B57" s="432"/>
      <c r="C57" s="432"/>
      <c r="D57" s="432"/>
      <c r="E57" s="433"/>
      <c r="G57" s="431" t="s">
        <v>274</v>
      </c>
      <c r="H57" s="432"/>
      <c r="I57" s="432"/>
      <c r="J57" s="432"/>
      <c r="K57" s="433"/>
    </row>
    <row r="58" spans="1:11" ht="19.5" x14ac:dyDescent="0.3">
      <c r="A58" s="434" t="s">
        <v>268</v>
      </c>
      <c r="B58" s="435"/>
      <c r="C58" s="435"/>
      <c r="D58" s="435"/>
      <c r="E58" s="436"/>
      <c r="G58" s="434" t="s">
        <v>275</v>
      </c>
      <c r="H58" s="435"/>
      <c r="I58" s="435"/>
      <c r="J58" s="435"/>
      <c r="K58" s="436"/>
    </row>
  </sheetData>
  <mergeCells count="18">
    <mergeCell ref="A58:E58"/>
    <mergeCell ref="G53:K53"/>
    <mergeCell ref="A53:E53"/>
    <mergeCell ref="G54:K54"/>
    <mergeCell ref="G55:K55"/>
    <mergeCell ref="G56:K56"/>
    <mergeCell ref="G57:K57"/>
    <mergeCell ref="G58:K58"/>
    <mergeCell ref="A55:E55"/>
    <mergeCell ref="A50:E50"/>
    <mergeCell ref="A51:E51"/>
    <mergeCell ref="A56:E56"/>
    <mergeCell ref="A57:E57"/>
    <mergeCell ref="G50:K50"/>
    <mergeCell ref="G51:K51"/>
    <mergeCell ref="A52:E52"/>
    <mergeCell ref="G52:K52"/>
    <mergeCell ref="A54:E54"/>
  </mergeCells>
  <phoneticPr fontId="53" type="noConversion"/>
  <printOptions horizontalCentered="1"/>
  <pageMargins left="0.7" right="0.7" top="0.75" bottom="0.75" header="0.3" footer="0.3"/>
  <pageSetup scale="66" orientation="portrait" r:id="rId1"/>
  <headerFooter>
    <oddHeader>&amp;C&amp;"Perpetua,Bold"&amp;16Men's Friday Night Pro League&amp;"Arial,Regular"&amp;10
August 31, 2012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8" customHeight="1"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2" width="4" style="150" customWidth="1"/>
    <col min="13" max="13" width="3.85546875" style="150" customWidth="1"/>
    <col min="14" max="16384" width="9.140625" style="150"/>
  </cols>
  <sheetData>
    <row r="1" spans="1:11" s="204" customFormat="1" ht="18" customHeight="1" x14ac:dyDescent="0.4">
      <c r="A1" s="199" t="s">
        <v>204</v>
      </c>
      <c r="B1" s="200"/>
      <c r="C1" s="200"/>
      <c r="D1" s="200"/>
      <c r="E1" s="201"/>
      <c r="F1" s="202"/>
      <c r="G1" s="199" t="s">
        <v>199</v>
      </c>
      <c r="H1" s="203"/>
      <c r="I1" s="203"/>
      <c r="J1" s="203"/>
      <c r="K1" s="201"/>
    </row>
    <row r="2" spans="1:11" s="158" customFormat="1" ht="18" customHeight="1" x14ac:dyDescent="0.2">
      <c r="A2" s="155" t="s">
        <v>433</v>
      </c>
      <c r="B2" s="156">
        <v>119</v>
      </c>
      <c r="C2" s="156">
        <v>100</v>
      </c>
      <c r="D2" s="156">
        <v>121</v>
      </c>
      <c r="E2" s="164">
        <f t="shared" ref="E2:E7" si="0">SUM(B2:D2)</f>
        <v>340</v>
      </c>
      <c r="F2" s="157"/>
      <c r="G2" s="155" t="s">
        <v>438</v>
      </c>
      <c r="H2" s="156">
        <v>123</v>
      </c>
      <c r="I2" s="156">
        <v>126</v>
      </c>
      <c r="J2" s="156">
        <v>100</v>
      </c>
      <c r="K2" s="161">
        <f t="shared" ref="K2:K7" si="1">SUM(H2:J2)</f>
        <v>349</v>
      </c>
    </row>
    <row r="3" spans="1:11" s="158" customFormat="1" ht="18" customHeight="1" x14ac:dyDescent="0.2">
      <c r="A3" s="155" t="s">
        <v>434</v>
      </c>
      <c r="B3" s="156">
        <v>121</v>
      </c>
      <c r="C3" s="156">
        <v>125</v>
      </c>
      <c r="D3" s="156">
        <v>102</v>
      </c>
      <c r="E3" s="164">
        <f t="shared" si="0"/>
        <v>348</v>
      </c>
      <c r="F3" s="157"/>
      <c r="G3" s="155" t="s">
        <v>439</v>
      </c>
      <c r="H3" s="156">
        <v>107</v>
      </c>
      <c r="I3" s="156">
        <v>101</v>
      </c>
      <c r="J3" s="156">
        <v>118</v>
      </c>
      <c r="K3" s="161">
        <f t="shared" si="1"/>
        <v>326</v>
      </c>
    </row>
    <row r="4" spans="1:11" s="158" customFormat="1" ht="18" customHeight="1" x14ac:dyDescent="0.2">
      <c r="A4" s="155" t="s">
        <v>435</v>
      </c>
      <c r="B4" s="156">
        <v>115</v>
      </c>
      <c r="C4" s="156">
        <v>129</v>
      </c>
      <c r="D4" s="156">
        <v>139</v>
      </c>
      <c r="E4" s="164">
        <f t="shared" si="0"/>
        <v>383</v>
      </c>
      <c r="F4" s="157"/>
      <c r="G4" s="155" t="s">
        <v>440</v>
      </c>
      <c r="H4" s="156">
        <v>102</v>
      </c>
      <c r="I4" s="156">
        <v>103</v>
      </c>
      <c r="J4" s="156">
        <v>158</v>
      </c>
      <c r="K4" s="161">
        <f t="shared" si="1"/>
        <v>363</v>
      </c>
    </row>
    <row r="5" spans="1:11" s="158" customFormat="1" ht="18" customHeight="1" x14ac:dyDescent="0.2">
      <c r="A5" s="155" t="s">
        <v>436</v>
      </c>
      <c r="B5" s="156">
        <v>118</v>
      </c>
      <c r="C5" s="156">
        <v>115</v>
      </c>
      <c r="D5" s="156">
        <v>115</v>
      </c>
      <c r="E5" s="164">
        <f t="shared" si="0"/>
        <v>348</v>
      </c>
      <c r="F5" s="157"/>
      <c r="G5" s="155" t="s">
        <v>441</v>
      </c>
      <c r="H5" s="156">
        <v>115</v>
      </c>
      <c r="I5" s="156">
        <v>126</v>
      </c>
      <c r="J5" s="156">
        <v>116</v>
      </c>
      <c r="K5" s="161">
        <f t="shared" si="1"/>
        <v>357</v>
      </c>
    </row>
    <row r="6" spans="1:11" s="158" customFormat="1" ht="18" customHeight="1" x14ac:dyDescent="0.2">
      <c r="A6" s="155" t="s">
        <v>437</v>
      </c>
      <c r="B6" s="156">
        <v>139</v>
      </c>
      <c r="C6" s="156">
        <v>120</v>
      </c>
      <c r="D6" s="156">
        <v>124</v>
      </c>
      <c r="E6" s="164">
        <f t="shared" si="0"/>
        <v>383</v>
      </c>
      <c r="F6" s="157"/>
      <c r="G6" s="155" t="s">
        <v>442</v>
      </c>
      <c r="H6" s="156">
        <v>117</v>
      </c>
      <c r="I6" s="156">
        <v>138</v>
      </c>
      <c r="J6" s="156">
        <v>127</v>
      </c>
      <c r="K6" s="161">
        <f t="shared" si="1"/>
        <v>382</v>
      </c>
    </row>
    <row r="7" spans="1:11" s="163" customFormat="1" ht="18" customHeight="1" x14ac:dyDescent="0.2">
      <c r="A7" s="159" t="s">
        <v>412</v>
      </c>
      <c r="B7" s="207">
        <f>SUM(B2:B6)</f>
        <v>612</v>
      </c>
      <c r="C7" s="160">
        <f>SUM(C2:C6)</f>
        <v>589</v>
      </c>
      <c r="D7" s="160">
        <f>SUM(D2:D6)</f>
        <v>601</v>
      </c>
      <c r="E7" s="206">
        <f t="shared" si="0"/>
        <v>1802</v>
      </c>
      <c r="F7" s="162"/>
      <c r="G7" s="159" t="s">
        <v>412</v>
      </c>
      <c r="H7" s="161">
        <f>SUM(H2:H6)</f>
        <v>564</v>
      </c>
      <c r="I7" s="206">
        <f>SUM(I2:I6)</f>
        <v>594</v>
      </c>
      <c r="J7" s="206">
        <f>SUM(J2:J6)</f>
        <v>619</v>
      </c>
      <c r="K7" s="161">
        <f t="shared" si="1"/>
        <v>1777</v>
      </c>
    </row>
    <row r="8" spans="1:11" s="204" customFormat="1" ht="18" customHeight="1" x14ac:dyDescent="0.4">
      <c r="A8" s="199" t="s">
        <v>206</v>
      </c>
      <c r="B8" s="200"/>
      <c r="C8" s="200"/>
      <c r="D8" s="200"/>
      <c r="E8" s="201"/>
      <c r="F8" s="202"/>
      <c r="G8" s="199" t="s">
        <v>200</v>
      </c>
      <c r="H8" s="203"/>
      <c r="I8" s="203"/>
      <c r="J8" s="203"/>
      <c r="K8" s="201"/>
    </row>
    <row r="9" spans="1:11" s="158" customFormat="1" ht="18" customHeight="1" x14ac:dyDescent="0.2">
      <c r="A9" s="155" t="s">
        <v>428</v>
      </c>
      <c r="B9" s="156">
        <v>108</v>
      </c>
      <c r="C9" s="156">
        <v>92</v>
      </c>
      <c r="D9" s="156">
        <v>107</v>
      </c>
      <c r="E9" s="164">
        <f t="shared" ref="E9:E14" si="2">SUM(B9:D9)</f>
        <v>307</v>
      </c>
      <c r="F9" s="157"/>
      <c r="G9" s="155" t="s">
        <v>407</v>
      </c>
      <c r="H9" s="156">
        <v>109</v>
      </c>
      <c r="I9" s="156">
        <v>113</v>
      </c>
      <c r="J9" s="156">
        <v>114</v>
      </c>
      <c r="K9" s="161">
        <f t="shared" ref="K9:K14" si="3">SUM(H9:J9)</f>
        <v>336</v>
      </c>
    </row>
    <row r="10" spans="1:11" s="158" customFormat="1" ht="18" customHeight="1" x14ac:dyDescent="0.2">
      <c r="A10" s="155" t="s">
        <v>429</v>
      </c>
      <c r="B10" s="156">
        <v>123</v>
      </c>
      <c r="C10" s="156">
        <v>108</v>
      </c>
      <c r="D10" s="156">
        <v>102</v>
      </c>
      <c r="E10" s="164">
        <f t="shared" si="2"/>
        <v>333</v>
      </c>
      <c r="F10" s="157"/>
      <c r="G10" s="155" t="s">
        <v>408</v>
      </c>
      <c r="H10" s="156">
        <v>110</v>
      </c>
      <c r="I10" s="156">
        <v>115</v>
      </c>
      <c r="J10" s="156">
        <v>128</v>
      </c>
      <c r="K10" s="161">
        <f t="shared" si="3"/>
        <v>353</v>
      </c>
    </row>
    <row r="11" spans="1:11" s="158" customFormat="1" ht="18" customHeight="1" x14ac:dyDescent="0.2">
      <c r="A11" s="155" t="s">
        <v>430</v>
      </c>
      <c r="B11" s="156">
        <v>108</v>
      </c>
      <c r="C11" s="156">
        <v>131</v>
      </c>
      <c r="D11" s="156">
        <v>120</v>
      </c>
      <c r="E11" s="164">
        <f t="shared" si="2"/>
        <v>359</v>
      </c>
      <c r="F11" s="157"/>
      <c r="G11" s="155" t="s">
        <v>409</v>
      </c>
      <c r="H11" s="156">
        <v>98</v>
      </c>
      <c r="I11" s="156">
        <v>103</v>
      </c>
      <c r="J11" s="156">
        <v>137</v>
      </c>
      <c r="K11" s="161">
        <f t="shared" si="3"/>
        <v>338</v>
      </c>
    </row>
    <row r="12" spans="1:11" s="158" customFormat="1" ht="18" customHeight="1" x14ac:dyDescent="0.2">
      <c r="A12" s="155" t="s">
        <v>431</v>
      </c>
      <c r="B12" s="156">
        <v>116</v>
      </c>
      <c r="C12" s="156">
        <v>103</v>
      </c>
      <c r="D12" s="156">
        <v>109</v>
      </c>
      <c r="E12" s="164">
        <f t="shared" si="2"/>
        <v>328</v>
      </c>
      <c r="F12" s="157"/>
      <c r="G12" s="155" t="s">
        <v>410</v>
      </c>
      <c r="H12" s="156">
        <v>114</v>
      </c>
      <c r="I12" s="156">
        <v>104</v>
      </c>
      <c r="J12" s="156">
        <v>132</v>
      </c>
      <c r="K12" s="161">
        <f t="shared" si="3"/>
        <v>350</v>
      </c>
    </row>
    <row r="13" spans="1:11" s="158" customFormat="1" ht="18" customHeight="1" x14ac:dyDescent="0.2">
      <c r="A13" s="155" t="s">
        <v>432</v>
      </c>
      <c r="B13" s="156">
        <v>123</v>
      </c>
      <c r="C13" s="156">
        <v>124</v>
      </c>
      <c r="D13" s="156">
        <v>117</v>
      </c>
      <c r="E13" s="164">
        <f t="shared" si="2"/>
        <v>364</v>
      </c>
      <c r="F13" s="157"/>
      <c r="G13" s="155" t="s">
        <v>411</v>
      </c>
      <c r="H13" s="156">
        <v>101</v>
      </c>
      <c r="I13" s="156">
        <v>138</v>
      </c>
      <c r="J13" s="156">
        <v>106</v>
      </c>
      <c r="K13" s="161">
        <f t="shared" si="3"/>
        <v>345</v>
      </c>
    </row>
    <row r="14" spans="1:11" s="163" customFormat="1" ht="18" customHeight="1" x14ac:dyDescent="0.2">
      <c r="A14" s="159" t="s">
        <v>379</v>
      </c>
      <c r="B14" s="207">
        <f>SUM(B9:B13)</f>
        <v>578</v>
      </c>
      <c r="C14" s="160">
        <f>SUM(C9:C13)</f>
        <v>558</v>
      </c>
      <c r="D14" s="160">
        <f>SUM(D9:D13)</f>
        <v>555</v>
      </c>
      <c r="E14" s="161">
        <f t="shared" si="2"/>
        <v>1691</v>
      </c>
      <c r="F14" s="162"/>
      <c r="G14" s="159" t="s">
        <v>378</v>
      </c>
      <c r="H14" s="161">
        <f>SUM(H9:H13)</f>
        <v>532</v>
      </c>
      <c r="I14" s="206">
        <f>SUM(I9:I13)</f>
        <v>573</v>
      </c>
      <c r="J14" s="206">
        <f>SUM(J9:J13)</f>
        <v>617</v>
      </c>
      <c r="K14" s="206">
        <f t="shared" si="3"/>
        <v>1722</v>
      </c>
    </row>
    <row r="15" spans="1:11" s="204" customFormat="1" ht="18" customHeight="1" x14ac:dyDescent="0.4">
      <c r="A15" s="199" t="s">
        <v>230</v>
      </c>
      <c r="B15" s="200"/>
      <c r="C15" s="200"/>
      <c r="D15" s="200"/>
      <c r="E15" s="201"/>
      <c r="F15" s="202"/>
      <c r="G15" s="199" t="s">
        <v>209</v>
      </c>
      <c r="H15" s="203"/>
      <c r="I15" s="203"/>
      <c r="J15" s="203"/>
      <c r="K15" s="201"/>
    </row>
    <row r="16" spans="1:11" s="158" customFormat="1" ht="18" customHeight="1" x14ac:dyDescent="0.2">
      <c r="A16" s="155" t="s">
        <v>448</v>
      </c>
      <c r="B16" s="156">
        <v>127</v>
      </c>
      <c r="C16" s="156">
        <v>148</v>
      </c>
      <c r="D16" s="156">
        <v>148</v>
      </c>
      <c r="E16" s="164">
        <f t="shared" ref="E16:E21" si="4">SUM(B16:D16)</f>
        <v>423</v>
      </c>
      <c r="F16" s="157"/>
      <c r="G16" s="155" t="s">
        <v>385</v>
      </c>
      <c r="H16" s="156">
        <v>128</v>
      </c>
      <c r="I16" s="156">
        <v>138</v>
      </c>
      <c r="J16" s="156">
        <v>119</v>
      </c>
      <c r="K16" s="161">
        <f t="shared" ref="K16:K21" si="5">SUM(H16:J16)</f>
        <v>385</v>
      </c>
    </row>
    <row r="17" spans="1:11" s="158" customFormat="1" ht="18" customHeight="1" x14ac:dyDescent="0.2">
      <c r="A17" s="155" t="s">
        <v>381</v>
      </c>
      <c r="B17" s="156">
        <v>103</v>
      </c>
      <c r="C17" s="156">
        <v>97</v>
      </c>
      <c r="D17" s="156">
        <v>94</v>
      </c>
      <c r="E17" s="164">
        <f t="shared" si="4"/>
        <v>294</v>
      </c>
      <c r="F17" s="157"/>
      <c r="G17" s="155" t="s">
        <v>386</v>
      </c>
      <c r="H17" s="156">
        <v>111</v>
      </c>
      <c r="I17" s="156">
        <v>108</v>
      </c>
      <c r="J17" s="156">
        <v>97</v>
      </c>
      <c r="K17" s="161">
        <f t="shared" si="5"/>
        <v>316</v>
      </c>
    </row>
    <row r="18" spans="1:11" s="158" customFormat="1" ht="18" customHeight="1" x14ac:dyDescent="0.2">
      <c r="A18" s="155" t="s">
        <v>383</v>
      </c>
      <c r="B18" s="156">
        <v>105</v>
      </c>
      <c r="C18" s="156">
        <v>115</v>
      </c>
      <c r="D18" s="156">
        <v>86</v>
      </c>
      <c r="E18" s="164">
        <f t="shared" si="4"/>
        <v>306</v>
      </c>
      <c r="F18" s="157"/>
      <c r="G18" s="155" t="s">
        <v>387</v>
      </c>
      <c r="H18" s="156">
        <v>126</v>
      </c>
      <c r="I18" s="156">
        <v>131</v>
      </c>
      <c r="J18" s="156">
        <v>105</v>
      </c>
      <c r="K18" s="161">
        <f t="shared" si="5"/>
        <v>362</v>
      </c>
    </row>
    <row r="19" spans="1:11" s="158" customFormat="1" ht="18" customHeight="1" x14ac:dyDescent="0.2">
      <c r="A19" s="155" t="s">
        <v>382</v>
      </c>
      <c r="B19" s="156">
        <v>137</v>
      </c>
      <c r="C19" s="156">
        <v>110</v>
      </c>
      <c r="D19" s="156">
        <v>91</v>
      </c>
      <c r="E19" s="164">
        <f t="shared" si="4"/>
        <v>338</v>
      </c>
      <c r="F19" s="157"/>
      <c r="G19" s="155" t="s">
        <v>388</v>
      </c>
      <c r="H19" s="156">
        <v>111</v>
      </c>
      <c r="I19" s="156">
        <v>140</v>
      </c>
      <c r="J19" s="156">
        <v>133</v>
      </c>
      <c r="K19" s="161">
        <f t="shared" si="5"/>
        <v>384</v>
      </c>
    </row>
    <row r="20" spans="1:11" s="158" customFormat="1" ht="18" customHeight="1" x14ac:dyDescent="0.2">
      <c r="A20" s="155" t="s">
        <v>384</v>
      </c>
      <c r="B20" s="156">
        <v>119</v>
      </c>
      <c r="C20" s="156">
        <v>114</v>
      </c>
      <c r="D20" s="156">
        <v>127</v>
      </c>
      <c r="E20" s="164">
        <f t="shared" si="4"/>
        <v>360</v>
      </c>
      <c r="F20" s="157"/>
      <c r="G20" s="155" t="s">
        <v>389</v>
      </c>
      <c r="H20" s="156">
        <v>123</v>
      </c>
      <c r="I20" s="156">
        <v>144</v>
      </c>
      <c r="J20" s="156">
        <v>130</v>
      </c>
      <c r="K20" s="161">
        <f t="shared" si="5"/>
        <v>397</v>
      </c>
    </row>
    <row r="21" spans="1:11" s="163" customFormat="1" ht="18" customHeight="1" x14ac:dyDescent="0.2">
      <c r="A21" s="159" t="s">
        <v>401</v>
      </c>
      <c r="B21" s="160">
        <f>SUM(B16:B20)</f>
        <v>591</v>
      </c>
      <c r="C21" s="160">
        <f>SUM(C16:C20)</f>
        <v>584</v>
      </c>
      <c r="D21" s="160">
        <f>SUM(D16:D20)</f>
        <v>546</v>
      </c>
      <c r="E21" s="161">
        <f t="shared" si="4"/>
        <v>1721</v>
      </c>
      <c r="F21" s="162"/>
      <c r="G21" s="159" t="s">
        <v>400</v>
      </c>
      <c r="H21" s="206">
        <f>SUM(H16:H20)</f>
        <v>599</v>
      </c>
      <c r="I21" s="206">
        <f>SUM(I16:I20)</f>
        <v>661</v>
      </c>
      <c r="J21" s="206">
        <f>SUM(J16:J20)</f>
        <v>584</v>
      </c>
      <c r="K21" s="206">
        <f t="shared" si="5"/>
        <v>1844</v>
      </c>
    </row>
    <row r="22" spans="1:11" s="204" customFormat="1" ht="18" customHeight="1" x14ac:dyDescent="0.4">
      <c r="A22" s="205" t="s">
        <v>201</v>
      </c>
      <c r="B22" s="203"/>
      <c r="C22" s="203"/>
      <c r="D22" s="203"/>
      <c r="E22" s="201"/>
      <c r="F22" s="202"/>
      <c r="G22" s="205" t="s">
        <v>202</v>
      </c>
      <c r="H22" s="203"/>
      <c r="I22" s="203"/>
      <c r="J22" s="203"/>
      <c r="K22" s="201"/>
    </row>
    <row r="23" spans="1:11" s="158" customFormat="1" ht="18" customHeight="1" x14ac:dyDescent="0.2">
      <c r="A23" s="155" t="s">
        <v>395</v>
      </c>
      <c r="B23" s="156">
        <v>115</v>
      </c>
      <c r="C23" s="156">
        <v>96</v>
      </c>
      <c r="D23" s="156">
        <v>131</v>
      </c>
      <c r="E23" s="161">
        <f t="shared" ref="E23:E28" si="6">SUM(B23:D23)</f>
        <v>342</v>
      </c>
      <c r="F23" s="157"/>
      <c r="G23" s="155" t="s">
        <v>373</v>
      </c>
      <c r="H23" s="156">
        <v>143</v>
      </c>
      <c r="I23" s="156">
        <v>122</v>
      </c>
      <c r="J23" s="156">
        <v>107</v>
      </c>
      <c r="K23" s="161">
        <f t="shared" ref="K23:K28" si="7">SUM(H23:J23)</f>
        <v>372</v>
      </c>
    </row>
    <row r="24" spans="1:11" s="158" customFormat="1" ht="18" customHeight="1" x14ac:dyDescent="0.2">
      <c r="A24" s="155" t="s">
        <v>396</v>
      </c>
      <c r="B24" s="156">
        <v>122</v>
      </c>
      <c r="C24" s="156">
        <v>116</v>
      </c>
      <c r="D24" s="156">
        <v>135</v>
      </c>
      <c r="E24" s="161">
        <f t="shared" si="6"/>
        <v>373</v>
      </c>
      <c r="F24" s="157"/>
      <c r="G24" s="155" t="s">
        <v>374</v>
      </c>
      <c r="H24" s="156">
        <v>124</v>
      </c>
      <c r="I24" s="156">
        <v>144</v>
      </c>
      <c r="J24" s="156">
        <v>149</v>
      </c>
      <c r="K24" s="161">
        <f t="shared" si="7"/>
        <v>417</v>
      </c>
    </row>
    <row r="25" spans="1:11" s="158" customFormat="1" ht="18" customHeight="1" x14ac:dyDescent="0.2">
      <c r="A25" s="155" t="s">
        <v>460</v>
      </c>
      <c r="B25" s="156">
        <v>116</v>
      </c>
      <c r="C25" s="156">
        <v>113</v>
      </c>
      <c r="D25" s="156">
        <v>97</v>
      </c>
      <c r="E25" s="161">
        <f t="shared" si="6"/>
        <v>326</v>
      </c>
      <c r="F25" s="157"/>
      <c r="G25" s="155" t="s">
        <v>375</v>
      </c>
      <c r="H25" s="156">
        <v>147</v>
      </c>
      <c r="I25" s="156">
        <v>150</v>
      </c>
      <c r="J25" s="156">
        <v>129</v>
      </c>
      <c r="K25" s="161">
        <f t="shared" si="7"/>
        <v>426</v>
      </c>
    </row>
    <row r="26" spans="1:11" s="158" customFormat="1" ht="18" customHeight="1" x14ac:dyDescent="0.2">
      <c r="A26" s="155" t="s">
        <v>398</v>
      </c>
      <c r="B26" s="156">
        <v>129</v>
      </c>
      <c r="C26" s="156">
        <v>121</v>
      </c>
      <c r="D26" s="156">
        <v>126</v>
      </c>
      <c r="E26" s="161">
        <f t="shared" si="6"/>
        <v>376</v>
      </c>
      <c r="F26" s="157"/>
      <c r="G26" s="155" t="s">
        <v>376</v>
      </c>
      <c r="H26" s="156">
        <v>155</v>
      </c>
      <c r="I26" s="156">
        <v>139</v>
      </c>
      <c r="J26" s="156">
        <v>151</v>
      </c>
      <c r="K26" s="161">
        <f t="shared" si="7"/>
        <v>445</v>
      </c>
    </row>
    <row r="27" spans="1:11" s="158" customFormat="1" ht="18" customHeight="1" x14ac:dyDescent="0.2">
      <c r="A27" s="155" t="s">
        <v>399</v>
      </c>
      <c r="B27" s="156">
        <v>128</v>
      </c>
      <c r="C27" s="156">
        <v>146</v>
      </c>
      <c r="D27" s="156">
        <v>108</v>
      </c>
      <c r="E27" s="161">
        <f t="shared" si="6"/>
        <v>382</v>
      </c>
      <c r="F27" s="157"/>
      <c r="G27" s="155" t="s">
        <v>377</v>
      </c>
      <c r="H27" s="156">
        <v>114</v>
      </c>
      <c r="I27" s="156">
        <v>126</v>
      </c>
      <c r="J27" s="156">
        <v>121</v>
      </c>
      <c r="K27" s="161">
        <f t="shared" si="7"/>
        <v>361</v>
      </c>
    </row>
    <row r="28" spans="1:11" s="163" customFormat="1" ht="18" customHeight="1" x14ac:dyDescent="0.2">
      <c r="A28" s="159" t="s">
        <v>401</v>
      </c>
      <c r="B28" s="161">
        <f>SUM(B23:B27)</f>
        <v>610</v>
      </c>
      <c r="C28" s="161">
        <f>SUM(C23:C27)</f>
        <v>592</v>
      </c>
      <c r="D28" s="161">
        <f>SUM(D23:D27)</f>
        <v>597</v>
      </c>
      <c r="E28" s="161">
        <f t="shared" si="6"/>
        <v>1799</v>
      </c>
      <c r="F28" s="162"/>
      <c r="G28" s="159" t="s">
        <v>400</v>
      </c>
      <c r="H28" s="206">
        <f>SUM(H23:H27)</f>
        <v>683</v>
      </c>
      <c r="I28" s="206">
        <f>SUM(I23:I27)</f>
        <v>681</v>
      </c>
      <c r="J28" s="206">
        <f>SUM(J23:J27)</f>
        <v>657</v>
      </c>
      <c r="K28" s="206">
        <f t="shared" si="7"/>
        <v>2021</v>
      </c>
    </row>
    <row r="29" spans="1:11" s="204" customFormat="1" ht="18" customHeight="1" x14ac:dyDescent="0.4">
      <c r="A29" s="205" t="s">
        <v>205</v>
      </c>
      <c r="B29" s="203"/>
      <c r="C29" s="203"/>
      <c r="D29" s="203"/>
      <c r="E29" s="201"/>
      <c r="F29" s="202"/>
      <c r="G29" s="205" t="s">
        <v>198</v>
      </c>
      <c r="H29" s="203"/>
      <c r="I29" s="203"/>
      <c r="J29" s="203"/>
      <c r="K29" s="201"/>
    </row>
    <row r="30" spans="1:11" s="158" customFormat="1" ht="18" customHeight="1" x14ac:dyDescent="0.2">
      <c r="A30" s="155" t="s">
        <v>423</v>
      </c>
      <c r="B30" s="156">
        <v>107</v>
      </c>
      <c r="C30" s="156">
        <v>108</v>
      </c>
      <c r="D30" s="156">
        <v>80</v>
      </c>
      <c r="E30" s="161">
        <f t="shared" ref="E30:E35" si="8">SUM(B30:D30)</f>
        <v>295</v>
      </c>
      <c r="F30" s="157"/>
      <c r="G30" s="155" t="s">
        <v>402</v>
      </c>
      <c r="H30" s="156">
        <v>104</v>
      </c>
      <c r="I30" s="156">
        <v>89</v>
      </c>
      <c r="J30" s="156">
        <v>107</v>
      </c>
      <c r="K30" s="161">
        <f t="shared" ref="K30:K35" si="9">SUM(H30:J30)</f>
        <v>300</v>
      </c>
    </row>
    <row r="31" spans="1:11" s="158" customFormat="1" ht="18" customHeight="1" x14ac:dyDescent="0.2">
      <c r="A31" s="155" t="s">
        <v>458</v>
      </c>
      <c r="B31" s="156">
        <v>108</v>
      </c>
      <c r="C31" s="156">
        <v>139</v>
      </c>
      <c r="D31" s="156">
        <v>109</v>
      </c>
      <c r="E31" s="161">
        <f t="shared" si="8"/>
        <v>356</v>
      </c>
      <c r="F31" s="157"/>
      <c r="G31" s="155" t="s">
        <v>403</v>
      </c>
      <c r="H31" s="156">
        <v>105</v>
      </c>
      <c r="I31" s="156">
        <v>116</v>
      </c>
      <c r="J31" s="156">
        <v>111</v>
      </c>
      <c r="K31" s="161">
        <f t="shared" si="9"/>
        <v>332</v>
      </c>
    </row>
    <row r="32" spans="1:11" s="158" customFormat="1" ht="18" customHeight="1" x14ac:dyDescent="0.2">
      <c r="A32" s="155" t="s">
        <v>427</v>
      </c>
      <c r="B32" s="156">
        <v>126</v>
      </c>
      <c r="C32" s="156">
        <v>132</v>
      </c>
      <c r="D32" s="156">
        <v>114</v>
      </c>
      <c r="E32" s="161">
        <f t="shared" si="8"/>
        <v>372</v>
      </c>
      <c r="F32" s="157"/>
      <c r="G32" s="155" t="s">
        <v>404</v>
      </c>
      <c r="H32" s="156">
        <v>98</v>
      </c>
      <c r="I32" s="156">
        <v>109</v>
      </c>
      <c r="J32" s="156">
        <v>97</v>
      </c>
      <c r="K32" s="161">
        <f t="shared" si="9"/>
        <v>304</v>
      </c>
    </row>
    <row r="33" spans="1:11" s="158" customFormat="1" ht="18" customHeight="1" x14ac:dyDescent="0.2">
      <c r="A33" s="155" t="s">
        <v>459</v>
      </c>
      <c r="B33" s="156">
        <v>128</v>
      </c>
      <c r="C33" s="156">
        <v>108</v>
      </c>
      <c r="D33" s="156">
        <v>97</v>
      </c>
      <c r="E33" s="161">
        <f t="shared" si="8"/>
        <v>333</v>
      </c>
      <c r="F33" s="157"/>
      <c r="G33" s="155" t="s">
        <v>405</v>
      </c>
      <c r="H33" s="156">
        <v>113</v>
      </c>
      <c r="I33" s="156">
        <v>94</v>
      </c>
      <c r="J33" s="156">
        <v>119</v>
      </c>
      <c r="K33" s="161">
        <f t="shared" si="9"/>
        <v>326</v>
      </c>
    </row>
    <row r="34" spans="1:11" s="158" customFormat="1" ht="18" customHeight="1" x14ac:dyDescent="0.2">
      <c r="A34" s="155" t="s">
        <v>426</v>
      </c>
      <c r="B34" s="156">
        <v>125</v>
      </c>
      <c r="C34" s="156">
        <v>123</v>
      </c>
      <c r="D34" s="156">
        <v>130</v>
      </c>
      <c r="E34" s="161">
        <f t="shared" si="8"/>
        <v>378</v>
      </c>
      <c r="F34" s="157"/>
      <c r="G34" s="155" t="s">
        <v>406</v>
      </c>
      <c r="H34" s="156">
        <v>100</v>
      </c>
      <c r="I34" s="156">
        <v>107</v>
      </c>
      <c r="J34" s="156">
        <v>117</v>
      </c>
      <c r="K34" s="161">
        <f t="shared" si="9"/>
        <v>324</v>
      </c>
    </row>
    <row r="35" spans="1:11" s="163" customFormat="1" ht="18" customHeight="1" x14ac:dyDescent="0.2">
      <c r="A35" s="159" t="s">
        <v>378</v>
      </c>
      <c r="B35" s="206">
        <f>SUM(B30:B34)</f>
        <v>594</v>
      </c>
      <c r="C35" s="206">
        <f>SUM(C30:C34)</f>
        <v>610</v>
      </c>
      <c r="D35" s="161">
        <f>SUM(D30:D34)</f>
        <v>530</v>
      </c>
      <c r="E35" s="206">
        <f t="shared" si="8"/>
        <v>1734</v>
      </c>
      <c r="F35" s="162"/>
      <c r="G35" s="159" t="s">
        <v>379</v>
      </c>
      <c r="H35" s="161">
        <f>SUM(H30:H34)</f>
        <v>520</v>
      </c>
      <c r="I35" s="161">
        <f>SUM(I30:I34)</f>
        <v>515</v>
      </c>
      <c r="J35" s="206">
        <f>SUM(J30:J34)</f>
        <v>551</v>
      </c>
      <c r="K35" s="161">
        <f t="shared" si="9"/>
        <v>1586</v>
      </c>
    </row>
    <row r="36" spans="1:11" s="204" customFormat="1" ht="18" customHeight="1" x14ac:dyDescent="0.4">
      <c r="A36" s="205" t="s">
        <v>208</v>
      </c>
      <c r="B36" s="203"/>
      <c r="C36" s="203"/>
      <c r="D36" s="203"/>
      <c r="E36" s="201"/>
      <c r="F36" s="202"/>
      <c r="G36" s="205" t="s">
        <v>203</v>
      </c>
      <c r="H36" s="203"/>
      <c r="I36" s="203"/>
      <c r="J36" s="203"/>
      <c r="K36" s="201"/>
    </row>
    <row r="37" spans="1:11" s="158" customFormat="1" ht="18" customHeight="1" x14ac:dyDescent="0.2">
      <c r="A37" s="155" t="s">
        <v>443</v>
      </c>
      <c r="B37" s="156">
        <v>107</v>
      </c>
      <c r="C37" s="156">
        <v>110</v>
      </c>
      <c r="D37" s="156">
        <v>115</v>
      </c>
      <c r="E37" s="161">
        <f t="shared" ref="E37:E42" si="10">SUM(B37:D37)</f>
        <v>332</v>
      </c>
      <c r="F37" s="157"/>
      <c r="G37" s="155" t="s">
        <v>456</v>
      </c>
      <c r="H37" s="156">
        <v>123</v>
      </c>
      <c r="I37" s="156">
        <v>114</v>
      </c>
      <c r="J37" s="156">
        <v>123</v>
      </c>
      <c r="K37" s="161">
        <f t="shared" ref="K37:K42" si="11">SUM(H37:J37)</f>
        <v>360</v>
      </c>
    </row>
    <row r="38" spans="1:11" s="158" customFormat="1" ht="18" customHeight="1" x14ac:dyDescent="0.2">
      <c r="A38" s="155" t="s">
        <v>444</v>
      </c>
      <c r="B38" s="156">
        <v>117</v>
      </c>
      <c r="C38" s="156">
        <v>105</v>
      </c>
      <c r="D38" s="156">
        <v>112</v>
      </c>
      <c r="E38" s="161">
        <f t="shared" si="10"/>
        <v>334</v>
      </c>
      <c r="F38" s="157"/>
      <c r="G38" s="155" t="s">
        <v>419</v>
      </c>
      <c r="H38" s="156">
        <v>111</v>
      </c>
      <c r="I38" s="156">
        <v>114</v>
      </c>
      <c r="J38" s="156">
        <v>123</v>
      </c>
      <c r="K38" s="161">
        <f t="shared" si="11"/>
        <v>348</v>
      </c>
    </row>
    <row r="39" spans="1:11" s="158" customFormat="1" ht="18" customHeight="1" x14ac:dyDescent="0.2">
      <c r="A39" s="155" t="s">
        <v>447</v>
      </c>
      <c r="B39" s="156">
        <v>106</v>
      </c>
      <c r="C39" s="156">
        <v>118</v>
      </c>
      <c r="D39" s="156">
        <v>112</v>
      </c>
      <c r="E39" s="161">
        <f t="shared" si="10"/>
        <v>336</v>
      </c>
      <c r="F39" s="157"/>
      <c r="G39" s="155" t="s">
        <v>420</v>
      </c>
      <c r="H39" s="156">
        <v>98</v>
      </c>
      <c r="I39" s="156">
        <v>125</v>
      </c>
      <c r="J39" s="156">
        <v>107</v>
      </c>
      <c r="K39" s="161">
        <f t="shared" si="11"/>
        <v>330</v>
      </c>
    </row>
    <row r="40" spans="1:11" s="158" customFormat="1" ht="18" customHeight="1" x14ac:dyDescent="0.2">
      <c r="A40" s="155" t="s">
        <v>446</v>
      </c>
      <c r="B40" s="156">
        <v>137</v>
      </c>
      <c r="C40" s="156">
        <v>103</v>
      </c>
      <c r="D40" s="156">
        <v>92</v>
      </c>
      <c r="E40" s="161">
        <f t="shared" si="10"/>
        <v>332</v>
      </c>
      <c r="F40" s="157"/>
      <c r="G40" s="155" t="s">
        <v>421</v>
      </c>
      <c r="H40" s="156">
        <v>110</v>
      </c>
      <c r="I40" s="156">
        <v>93</v>
      </c>
      <c r="J40" s="156">
        <v>113</v>
      </c>
      <c r="K40" s="161">
        <f t="shared" si="11"/>
        <v>316</v>
      </c>
    </row>
    <row r="41" spans="1:11" s="158" customFormat="1" ht="18" customHeight="1" x14ac:dyDescent="0.2">
      <c r="A41" s="155" t="s">
        <v>445</v>
      </c>
      <c r="B41" s="156">
        <v>115</v>
      </c>
      <c r="C41" s="156">
        <v>110</v>
      </c>
      <c r="D41" s="156">
        <v>116</v>
      </c>
      <c r="E41" s="161">
        <f t="shared" si="10"/>
        <v>341</v>
      </c>
      <c r="F41" s="157"/>
      <c r="G41" s="155" t="s">
        <v>422</v>
      </c>
      <c r="H41" s="156">
        <v>126</v>
      </c>
      <c r="I41" s="156">
        <v>119</v>
      </c>
      <c r="J41" s="156">
        <v>121</v>
      </c>
      <c r="K41" s="161">
        <f t="shared" si="11"/>
        <v>366</v>
      </c>
    </row>
    <row r="42" spans="1:11" s="163" customFormat="1" ht="18" customHeight="1" x14ac:dyDescent="0.2">
      <c r="A42" s="159" t="s">
        <v>379</v>
      </c>
      <c r="B42" s="206">
        <f>SUM(B37:B41)</f>
        <v>582</v>
      </c>
      <c r="C42" s="161">
        <f>SUM(C37:C41)</f>
        <v>546</v>
      </c>
      <c r="D42" s="161">
        <f>SUM(D37:D41)</f>
        <v>547</v>
      </c>
      <c r="E42" s="161">
        <f t="shared" si="10"/>
        <v>1675</v>
      </c>
      <c r="F42" s="162"/>
      <c r="G42" s="159" t="s">
        <v>378</v>
      </c>
      <c r="H42" s="161">
        <f>SUM(H37:H41)</f>
        <v>568</v>
      </c>
      <c r="I42" s="206">
        <f>SUM(I37:I41)</f>
        <v>565</v>
      </c>
      <c r="J42" s="206">
        <f>SUM(J37:J41)</f>
        <v>587</v>
      </c>
      <c r="K42" s="206">
        <f t="shared" si="11"/>
        <v>1720</v>
      </c>
    </row>
    <row r="43" spans="1:11" s="204" customFormat="1" ht="18" customHeight="1" x14ac:dyDescent="0.4">
      <c r="A43" s="205" t="s">
        <v>207</v>
      </c>
      <c r="B43" s="203"/>
      <c r="C43" s="203"/>
      <c r="D43" s="203"/>
      <c r="E43" s="201"/>
      <c r="F43" s="202"/>
      <c r="G43" s="205" t="s">
        <v>231</v>
      </c>
      <c r="H43" s="203"/>
      <c r="I43" s="203"/>
      <c r="J43" s="203"/>
      <c r="K43" s="201"/>
    </row>
    <row r="44" spans="1:11" s="158" customFormat="1" ht="18" customHeight="1" x14ac:dyDescent="0.2">
      <c r="A44" s="155" t="s">
        <v>413</v>
      </c>
      <c r="B44" s="156">
        <v>118</v>
      </c>
      <c r="C44" s="156">
        <v>120</v>
      </c>
      <c r="D44" s="156">
        <v>156</v>
      </c>
      <c r="E44" s="161">
        <f t="shared" ref="E44:E49" si="12">SUM(B44:D44)</f>
        <v>394</v>
      </c>
      <c r="F44" s="157"/>
      <c r="G44" s="155" t="s">
        <v>394</v>
      </c>
      <c r="H44" s="156">
        <v>107</v>
      </c>
      <c r="I44" s="156">
        <v>148</v>
      </c>
      <c r="J44" s="156">
        <v>131</v>
      </c>
      <c r="K44" s="161">
        <f>SUM(H44:J44)</f>
        <v>386</v>
      </c>
    </row>
    <row r="45" spans="1:11" s="158" customFormat="1" ht="18" customHeight="1" x14ac:dyDescent="0.2">
      <c r="A45" s="155" t="s">
        <v>414</v>
      </c>
      <c r="B45" s="156">
        <v>80</v>
      </c>
      <c r="C45" s="156">
        <v>92</v>
      </c>
      <c r="D45" s="156">
        <v>91</v>
      </c>
      <c r="E45" s="161">
        <f t="shared" si="12"/>
        <v>263</v>
      </c>
      <c r="F45" s="157"/>
      <c r="G45" s="155" t="s">
        <v>457</v>
      </c>
      <c r="H45" s="156">
        <v>149</v>
      </c>
      <c r="I45" s="156">
        <v>101</v>
      </c>
      <c r="J45" s="156">
        <v>112</v>
      </c>
      <c r="K45" s="161">
        <f>SUM(H45:J45)</f>
        <v>362</v>
      </c>
    </row>
    <row r="46" spans="1:11" s="158" customFormat="1" ht="18" customHeight="1" x14ac:dyDescent="0.2">
      <c r="A46" s="155" t="s">
        <v>415</v>
      </c>
      <c r="B46" s="156">
        <v>113</v>
      </c>
      <c r="C46" s="156">
        <v>102</v>
      </c>
      <c r="D46" s="156">
        <v>112</v>
      </c>
      <c r="E46" s="161">
        <f t="shared" si="12"/>
        <v>327</v>
      </c>
      <c r="F46" s="157"/>
      <c r="G46" s="155" t="s">
        <v>392</v>
      </c>
      <c r="H46" s="156">
        <v>107</v>
      </c>
      <c r="I46" s="156">
        <v>107</v>
      </c>
      <c r="J46" s="156">
        <v>124</v>
      </c>
      <c r="K46" s="161">
        <f>SUM(H46:J46)</f>
        <v>338</v>
      </c>
    </row>
    <row r="47" spans="1:11" s="158" customFormat="1" ht="18" customHeight="1" x14ac:dyDescent="0.2">
      <c r="A47" s="155" t="s">
        <v>417</v>
      </c>
      <c r="B47" s="156">
        <v>131</v>
      </c>
      <c r="C47" s="156">
        <v>122</v>
      </c>
      <c r="D47" s="156">
        <v>92</v>
      </c>
      <c r="E47" s="161">
        <f t="shared" si="12"/>
        <v>345</v>
      </c>
      <c r="F47" s="157"/>
      <c r="G47" s="155" t="s">
        <v>391</v>
      </c>
      <c r="H47" s="156">
        <v>112</v>
      </c>
      <c r="I47" s="156">
        <v>129</v>
      </c>
      <c r="J47" s="156">
        <v>104</v>
      </c>
      <c r="K47" s="161">
        <f>SUM(H47:J47)</f>
        <v>345</v>
      </c>
    </row>
    <row r="48" spans="1:11" s="158" customFormat="1" ht="18" customHeight="1" x14ac:dyDescent="0.2">
      <c r="A48" s="155" t="s">
        <v>450</v>
      </c>
      <c r="B48" s="156">
        <v>110</v>
      </c>
      <c r="C48" s="156">
        <v>109</v>
      </c>
      <c r="D48" s="156">
        <v>113</v>
      </c>
      <c r="E48" s="161">
        <f t="shared" si="12"/>
        <v>332</v>
      </c>
      <c r="F48" s="157"/>
      <c r="G48" s="155" t="s">
        <v>390</v>
      </c>
      <c r="H48" s="156">
        <v>118</v>
      </c>
      <c r="I48" s="156">
        <v>149</v>
      </c>
      <c r="J48" s="156">
        <v>113</v>
      </c>
      <c r="K48" s="161">
        <f>SUM(H48:J48)</f>
        <v>380</v>
      </c>
    </row>
    <row r="49" spans="1:11" s="163" customFormat="1" ht="18" customHeight="1" x14ac:dyDescent="0.2">
      <c r="A49" s="159" t="s">
        <v>401</v>
      </c>
      <c r="B49" s="161">
        <f>SUM(B44:B48)</f>
        <v>552</v>
      </c>
      <c r="C49" s="161">
        <f>SUM(C44:C48)</f>
        <v>545</v>
      </c>
      <c r="D49" s="161">
        <f>SUM(D44:D48)</f>
        <v>564</v>
      </c>
      <c r="E49" s="161">
        <f t="shared" si="12"/>
        <v>1661</v>
      </c>
      <c r="F49" s="162"/>
      <c r="G49" s="159" t="s">
        <v>400</v>
      </c>
      <c r="H49" s="206">
        <f>SUM(H44:H48)</f>
        <v>593</v>
      </c>
      <c r="I49" s="206">
        <f>SUM(I44:I48)</f>
        <v>634</v>
      </c>
      <c r="J49" s="206">
        <f>SUM(J44:J48)</f>
        <v>584</v>
      </c>
      <c r="K49" s="206">
        <f>SUM(K44:K48)</f>
        <v>1811</v>
      </c>
    </row>
    <row r="50" spans="1:11" ht="18" customHeight="1" x14ac:dyDescent="0.35">
      <c r="A50" s="437" t="s">
        <v>8</v>
      </c>
      <c r="B50" s="438"/>
      <c r="C50" s="438"/>
      <c r="D50" s="438"/>
      <c r="E50" s="439"/>
      <c r="F50" s="154" t="s">
        <v>455</v>
      </c>
      <c r="G50" s="437" t="s">
        <v>9</v>
      </c>
      <c r="H50" s="438"/>
      <c r="I50" s="438"/>
      <c r="J50" s="438"/>
      <c r="K50" s="439"/>
    </row>
    <row r="51" spans="1:11" ht="18" customHeight="1" x14ac:dyDescent="0.35">
      <c r="A51" s="443">
        <v>41166</v>
      </c>
      <c r="B51" s="444"/>
      <c r="C51" s="444"/>
      <c r="D51" s="444"/>
      <c r="E51" s="445"/>
      <c r="F51" s="154"/>
      <c r="G51" s="443">
        <f>A51+7</f>
        <v>41173</v>
      </c>
      <c r="H51" s="444"/>
      <c r="I51" s="444"/>
      <c r="J51" s="444"/>
      <c r="K51" s="445"/>
    </row>
    <row r="52" spans="1:11" ht="18" customHeight="1" x14ac:dyDescent="0.3">
      <c r="A52" s="431" t="s">
        <v>269</v>
      </c>
      <c r="B52" s="432"/>
      <c r="C52" s="432"/>
      <c r="D52" s="432"/>
      <c r="E52" s="433"/>
      <c r="G52" s="431" t="s">
        <v>461</v>
      </c>
      <c r="H52" s="432"/>
      <c r="I52" s="432"/>
      <c r="J52" s="432"/>
      <c r="K52" s="433"/>
    </row>
    <row r="53" spans="1:11" ht="18" customHeight="1" x14ac:dyDescent="0.3">
      <c r="A53" s="431" t="s">
        <v>270</v>
      </c>
      <c r="B53" s="432"/>
      <c r="C53" s="432"/>
      <c r="D53" s="432"/>
      <c r="E53" s="433"/>
      <c r="G53" s="431" t="s">
        <v>462</v>
      </c>
      <c r="H53" s="432"/>
      <c r="I53" s="432"/>
      <c r="J53" s="432"/>
      <c r="K53" s="433"/>
    </row>
    <row r="54" spans="1:11" ht="18" customHeight="1" x14ac:dyDescent="0.3">
      <c r="A54" s="431" t="s">
        <v>271</v>
      </c>
      <c r="B54" s="432"/>
      <c r="C54" s="432"/>
      <c r="D54" s="432"/>
      <c r="E54" s="433"/>
      <c r="G54" s="431" t="s">
        <v>463</v>
      </c>
      <c r="H54" s="432"/>
      <c r="I54" s="432"/>
      <c r="J54" s="432"/>
      <c r="K54" s="433"/>
    </row>
    <row r="55" spans="1:11" ht="18" customHeight="1" x14ac:dyDescent="0.3">
      <c r="A55" s="431" t="s">
        <v>272</v>
      </c>
      <c r="B55" s="432"/>
      <c r="C55" s="432"/>
      <c r="D55" s="432"/>
      <c r="E55" s="433"/>
      <c r="G55" s="431" t="s">
        <v>464</v>
      </c>
      <c r="H55" s="432"/>
      <c r="I55" s="432"/>
      <c r="J55" s="432"/>
      <c r="K55" s="433"/>
    </row>
    <row r="56" spans="1:11" ht="18" customHeight="1" x14ac:dyDescent="0.3">
      <c r="A56" s="431" t="s">
        <v>273</v>
      </c>
      <c r="B56" s="432"/>
      <c r="C56" s="432"/>
      <c r="D56" s="432"/>
      <c r="E56" s="433"/>
      <c r="G56" s="431" t="s">
        <v>465</v>
      </c>
      <c r="H56" s="432"/>
      <c r="I56" s="432"/>
      <c r="J56" s="432"/>
      <c r="K56" s="433"/>
    </row>
    <row r="57" spans="1:11" ht="18" customHeight="1" x14ac:dyDescent="0.3">
      <c r="A57" s="431" t="s">
        <v>274</v>
      </c>
      <c r="B57" s="432"/>
      <c r="C57" s="432"/>
      <c r="D57" s="432"/>
      <c r="E57" s="433"/>
      <c r="G57" s="431" t="s">
        <v>466</v>
      </c>
      <c r="H57" s="432"/>
      <c r="I57" s="432"/>
      <c r="J57" s="432"/>
      <c r="K57" s="433"/>
    </row>
    <row r="58" spans="1:11" ht="18" customHeight="1" x14ac:dyDescent="0.3">
      <c r="A58" s="434" t="s">
        <v>275</v>
      </c>
      <c r="B58" s="435"/>
      <c r="C58" s="435"/>
      <c r="D58" s="435"/>
      <c r="E58" s="436"/>
      <c r="G58" s="434" t="s">
        <v>467</v>
      </c>
      <c r="H58" s="435"/>
      <c r="I58" s="435"/>
      <c r="J58" s="435"/>
      <c r="K58" s="436"/>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&amp;"Calibri,Regular"September 7, 2012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4" sqref="A64"/>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2" width="4" style="150" customWidth="1"/>
    <col min="13" max="13" width="3.85546875" style="150" customWidth="1"/>
    <col min="14" max="16384" width="9.140625" style="150"/>
  </cols>
  <sheetData>
    <row r="1" spans="1:11" s="204" customFormat="1" ht="18" customHeight="1" x14ac:dyDescent="0.4">
      <c r="A1" s="199" t="s">
        <v>206</v>
      </c>
      <c r="B1" s="200"/>
      <c r="C1" s="200"/>
      <c r="D1" s="200"/>
      <c r="E1" s="201"/>
      <c r="F1" s="202"/>
      <c r="G1" s="199" t="s">
        <v>208</v>
      </c>
      <c r="H1" s="203"/>
      <c r="I1" s="203"/>
      <c r="J1" s="203"/>
      <c r="K1" s="201"/>
    </row>
    <row r="2" spans="1:11" s="158" customFormat="1" ht="18" customHeight="1" x14ac:dyDescent="0.2">
      <c r="A2" s="155" t="s">
        <v>428</v>
      </c>
      <c r="B2" s="156">
        <v>133</v>
      </c>
      <c r="C2" s="156">
        <v>116</v>
      </c>
      <c r="D2" s="156">
        <v>120</v>
      </c>
      <c r="E2" s="164">
        <f t="shared" ref="E2:E7" si="0">SUM(B2:D2)</f>
        <v>369</v>
      </c>
      <c r="F2" s="157"/>
      <c r="G2" s="155" t="s">
        <v>469</v>
      </c>
      <c r="H2" s="156">
        <v>138</v>
      </c>
      <c r="I2" s="156">
        <v>113</v>
      </c>
      <c r="J2" s="156">
        <v>104</v>
      </c>
      <c r="K2" s="161">
        <f t="shared" ref="K2:K7" si="1">SUM(H2:J2)</f>
        <v>355</v>
      </c>
    </row>
    <row r="3" spans="1:11" s="158" customFormat="1" ht="18" customHeight="1" x14ac:dyDescent="0.2">
      <c r="A3" s="155" t="s">
        <v>431</v>
      </c>
      <c r="B3" s="156">
        <v>112</v>
      </c>
      <c r="C3" s="156">
        <v>123</v>
      </c>
      <c r="D3" s="156">
        <v>101</v>
      </c>
      <c r="E3" s="164">
        <f t="shared" si="0"/>
        <v>336</v>
      </c>
      <c r="F3" s="157"/>
      <c r="G3" s="155" t="s">
        <v>468</v>
      </c>
      <c r="H3" s="156">
        <v>112</v>
      </c>
      <c r="I3" s="156">
        <v>121</v>
      </c>
      <c r="J3" s="156">
        <v>116</v>
      </c>
      <c r="K3" s="161">
        <f t="shared" si="1"/>
        <v>349</v>
      </c>
    </row>
    <row r="4" spans="1:11" s="158" customFormat="1" ht="18" customHeight="1" x14ac:dyDescent="0.2">
      <c r="A4" s="155" t="s">
        <v>430</v>
      </c>
      <c r="B4" s="156">
        <v>102</v>
      </c>
      <c r="C4" s="156">
        <v>123</v>
      </c>
      <c r="D4" s="156">
        <v>166</v>
      </c>
      <c r="E4" s="164">
        <f t="shared" si="0"/>
        <v>391</v>
      </c>
      <c r="F4" s="157"/>
      <c r="G4" s="155" t="s">
        <v>445</v>
      </c>
      <c r="H4" s="156">
        <v>119</v>
      </c>
      <c r="I4" s="156">
        <v>148</v>
      </c>
      <c r="J4" s="156">
        <v>149</v>
      </c>
      <c r="K4" s="161">
        <f t="shared" si="1"/>
        <v>416</v>
      </c>
    </row>
    <row r="5" spans="1:11" s="158" customFormat="1" ht="18" customHeight="1" x14ac:dyDescent="0.2">
      <c r="A5" s="155" t="s">
        <v>453</v>
      </c>
      <c r="B5" s="156">
        <v>115</v>
      </c>
      <c r="C5" s="156">
        <v>140</v>
      </c>
      <c r="D5" s="156">
        <v>120</v>
      </c>
      <c r="E5" s="164">
        <f t="shared" si="0"/>
        <v>375</v>
      </c>
      <c r="F5" s="157"/>
      <c r="G5" s="155" t="s">
        <v>446</v>
      </c>
      <c r="H5" s="156">
        <v>144</v>
      </c>
      <c r="I5" s="156">
        <v>136</v>
      </c>
      <c r="J5" s="156">
        <v>109</v>
      </c>
      <c r="K5" s="161">
        <f t="shared" si="1"/>
        <v>389</v>
      </c>
    </row>
    <row r="6" spans="1:11" s="158" customFormat="1" ht="18" customHeight="1" x14ac:dyDescent="0.2">
      <c r="A6" s="155" t="s">
        <v>432</v>
      </c>
      <c r="B6" s="156">
        <v>140</v>
      </c>
      <c r="C6" s="156">
        <v>135</v>
      </c>
      <c r="D6" s="156">
        <v>129</v>
      </c>
      <c r="E6" s="164">
        <f t="shared" si="0"/>
        <v>404</v>
      </c>
      <c r="F6" s="157"/>
      <c r="G6" s="155" t="s">
        <v>443</v>
      </c>
      <c r="H6" s="156">
        <v>138</v>
      </c>
      <c r="I6" s="156">
        <v>131</v>
      </c>
      <c r="J6" s="156">
        <v>123</v>
      </c>
      <c r="K6" s="161">
        <f t="shared" si="1"/>
        <v>392</v>
      </c>
    </row>
    <row r="7" spans="1:11" s="163" customFormat="1" ht="18" customHeight="1" x14ac:dyDescent="0.2">
      <c r="A7" s="159" t="s">
        <v>379</v>
      </c>
      <c r="B7" s="160">
        <f>SUM(B2:B6)</f>
        <v>602</v>
      </c>
      <c r="C7" s="160">
        <f>SUM(C2:C6)</f>
        <v>637</v>
      </c>
      <c r="D7" s="207">
        <f>SUM(D2:D6)</f>
        <v>636</v>
      </c>
      <c r="E7" s="161">
        <f t="shared" si="0"/>
        <v>1875</v>
      </c>
      <c r="F7" s="162"/>
      <c r="G7" s="159" t="s">
        <v>378</v>
      </c>
      <c r="H7" s="206">
        <f>SUM(H2:H6)</f>
        <v>651</v>
      </c>
      <c r="I7" s="206">
        <f>SUM(I2:I6)</f>
        <v>649</v>
      </c>
      <c r="J7" s="161">
        <f>SUM(J2:J6)</f>
        <v>601</v>
      </c>
      <c r="K7" s="206">
        <f t="shared" si="1"/>
        <v>1901</v>
      </c>
    </row>
    <row r="8" spans="1:11" s="204" customFormat="1" ht="18" customHeight="1" x14ac:dyDescent="0.4">
      <c r="A8" s="199" t="s">
        <v>204</v>
      </c>
      <c r="B8" s="200"/>
      <c r="C8" s="200"/>
      <c r="D8" s="200"/>
      <c r="E8" s="201"/>
      <c r="F8" s="202"/>
      <c r="G8" s="199" t="s">
        <v>207</v>
      </c>
      <c r="H8" s="203"/>
      <c r="I8" s="203"/>
      <c r="J8" s="203"/>
      <c r="K8" s="201"/>
    </row>
    <row r="9" spans="1:11" s="158" customFormat="1" ht="18" customHeight="1" x14ac:dyDescent="0.2">
      <c r="A9" s="155" t="s">
        <v>433</v>
      </c>
      <c r="B9" s="156">
        <v>112</v>
      </c>
      <c r="C9" s="156">
        <v>121</v>
      </c>
      <c r="D9" s="156">
        <v>84</v>
      </c>
      <c r="E9" s="164">
        <f t="shared" ref="E9:E14" si="2">SUM(B9:D9)</f>
        <v>317</v>
      </c>
      <c r="F9" s="157"/>
      <c r="G9" s="155" t="s">
        <v>413</v>
      </c>
      <c r="H9" s="156">
        <v>112</v>
      </c>
      <c r="I9" s="156">
        <v>109</v>
      </c>
      <c r="J9" s="156">
        <v>110</v>
      </c>
      <c r="K9" s="161">
        <f t="shared" ref="K9:K14" si="3">SUM(H9:J9)</f>
        <v>331</v>
      </c>
    </row>
    <row r="10" spans="1:11" s="158" customFormat="1" ht="18" customHeight="1" x14ac:dyDescent="0.2">
      <c r="A10" s="155" t="s">
        <v>434</v>
      </c>
      <c r="B10" s="156">
        <v>104</v>
      </c>
      <c r="C10" s="156">
        <v>105</v>
      </c>
      <c r="D10" s="156">
        <v>132</v>
      </c>
      <c r="E10" s="164">
        <f t="shared" si="2"/>
        <v>341</v>
      </c>
      <c r="F10" s="157"/>
      <c r="G10" s="155" t="s">
        <v>414</v>
      </c>
      <c r="H10" s="156">
        <v>105</v>
      </c>
      <c r="I10" s="156">
        <v>88</v>
      </c>
      <c r="J10" s="156">
        <v>91</v>
      </c>
      <c r="K10" s="161">
        <f t="shared" si="3"/>
        <v>284</v>
      </c>
    </row>
    <row r="11" spans="1:11" s="158" customFormat="1" ht="18" customHeight="1" x14ac:dyDescent="0.2">
      <c r="A11" s="155" t="s">
        <v>435</v>
      </c>
      <c r="B11" s="156">
        <v>120</v>
      </c>
      <c r="C11" s="156">
        <v>106</v>
      </c>
      <c r="D11" s="156">
        <v>120</v>
      </c>
      <c r="E11" s="164">
        <f t="shared" si="2"/>
        <v>346</v>
      </c>
      <c r="F11" s="157"/>
      <c r="G11" s="155" t="s">
        <v>415</v>
      </c>
      <c r="H11" s="156">
        <v>110</v>
      </c>
      <c r="I11" s="156">
        <v>107</v>
      </c>
      <c r="J11" s="156">
        <v>108</v>
      </c>
      <c r="K11" s="161">
        <f t="shared" si="3"/>
        <v>325</v>
      </c>
    </row>
    <row r="12" spans="1:11" s="158" customFormat="1" ht="18" customHeight="1" x14ac:dyDescent="0.2">
      <c r="A12" s="155" t="s">
        <v>436</v>
      </c>
      <c r="B12" s="156">
        <v>110</v>
      </c>
      <c r="C12" s="156">
        <v>113</v>
      </c>
      <c r="D12" s="156">
        <v>123</v>
      </c>
      <c r="E12" s="164">
        <f t="shared" si="2"/>
        <v>346</v>
      </c>
      <c r="F12" s="157"/>
      <c r="G12" s="155" t="s">
        <v>417</v>
      </c>
      <c r="H12" s="156">
        <v>129</v>
      </c>
      <c r="I12" s="156">
        <v>117</v>
      </c>
      <c r="J12" s="156">
        <v>115</v>
      </c>
      <c r="K12" s="161">
        <f t="shared" si="3"/>
        <v>361</v>
      </c>
    </row>
    <row r="13" spans="1:11" s="158" customFormat="1" ht="18" customHeight="1" x14ac:dyDescent="0.2">
      <c r="A13" s="155" t="s">
        <v>437</v>
      </c>
      <c r="B13" s="156">
        <v>123</v>
      </c>
      <c r="C13" s="156">
        <v>127</v>
      </c>
      <c r="D13" s="156">
        <v>124</v>
      </c>
      <c r="E13" s="164">
        <f t="shared" si="2"/>
        <v>374</v>
      </c>
      <c r="F13" s="157"/>
      <c r="G13" s="155" t="s">
        <v>450</v>
      </c>
      <c r="H13" s="156">
        <v>94</v>
      </c>
      <c r="I13" s="156">
        <v>115</v>
      </c>
      <c r="J13" s="156">
        <v>91</v>
      </c>
      <c r="K13" s="161">
        <f t="shared" si="3"/>
        <v>300</v>
      </c>
    </row>
    <row r="14" spans="1:11" s="163" customFormat="1" ht="18" customHeight="1" x14ac:dyDescent="0.2">
      <c r="A14" s="159" t="s">
        <v>400</v>
      </c>
      <c r="B14" s="207">
        <f>SUM(B9:B13)</f>
        <v>569</v>
      </c>
      <c r="C14" s="207">
        <f>SUM(C9:C13)</f>
        <v>572</v>
      </c>
      <c r="D14" s="207">
        <f>SUM(D9:D13)</f>
        <v>583</v>
      </c>
      <c r="E14" s="206">
        <f t="shared" si="2"/>
        <v>1724</v>
      </c>
      <c r="F14" s="162"/>
      <c r="G14" s="159" t="s">
        <v>401</v>
      </c>
      <c r="H14" s="161">
        <f>SUM(H9:H13)</f>
        <v>550</v>
      </c>
      <c r="I14" s="161">
        <f>SUM(I9:I13)</f>
        <v>536</v>
      </c>
      <c r="J14" s="161">
        <f>SUM(J9:J13)</f>
        <v>515</v>
      </c>
      <c r="K14" s="161">
        <f t="shared" si="3"/>
        <v>1601</v>
      </c>
    </row>
    <row r="15" spans="1:11" s="204" customFormat="1" ht="18" customHeight="1" x14ac:dyDescent="0.4">
      <c r="A15" s="199" t="s">
        <v>202</v>
      </c>
      <c r="B15" s="200"/>
      <c r="C15" s="200"/>
      <c r="D15" s="200"/>
      <c r="E15" s="201"/>
      <c r="F15" s="202"/>
      <c r="G15" s="199" t="s">
        <v>231</v>
      </c>
      <c r="H15" s="203"/>
      <c r="I15" s="203"/>
      <c r="J15" s="203"/>
      <c r="K15" s="201"/>
    </row>
    <row r="16" spans="1:11" s="158" customFormat="1" ht="18" customHeight="1" x14ac:dyDescent="0.2">
      <c r="A16" s="155" t="s">
        <v>373</v>
      </c>
      <c r="B16" s="156">
        <v>107</v>
      </c>
      <c r="C16" s="156">
        <v>126</v>
      </c>
      <c r="D16" s="156">
        <v>111</v>
      </c>
      <c r="E16" s="164">
        <f t="shared" ref="E16:E21" si="4">SUM(B16:D16)</f>
        <v>344</v>
      </c>
      <c r="F16" s="157"/>
      <c r="G16" s="155" t="s">
        <v>394</v>
      </c>
      <c r="H16" s="156">
        <v>100</v>
      </c>
      <c r="I16" s="156">
        <v>131</v>
      </c>
      <c r="J16" s="156">
        <v>112</v>
      </c>
      <c r="K16" s="161">
        <f t="shared" ref="K16:K21" si="5">SUM(H16:J16)</f>
        <v>343</v>
      </c>
    </row>
    <row r="17" spans="1:11" s="158" customFormat="1" ht="18" customHeight="1" x14ac:dyDescent="0.2">
      <c r="A17" s="155" t="s">
        <v>374</v>
      </c>
      <c r="B17" s="156">
        <v>130</v>
      </c>
      <c r="C17" s="156">
        <v>138</v>
      </c>
      <c r="D17" s="156">
        <v>141</v>
      </c>
      <c r="E17" s="164">
        <f t="shared" si="4"/>
        <v>409</v>
      </c>
      <c r="F17" s="157"/>
      <c r="G17" s="155" t="s">
        <v>457</v>
      </c>
      <c r="H17" s="156">
        <v>130</v>
      </c>
      <c r="I17" s="156">
        <v>119</v>
      </c>
      <c r="J17" s="156">
        <v>105</v>
      </c>
      <c r="K17" s="161">
        <f t="shared" si="5"/>
        <v>354</v>
      </c>
    </row>
    <row r="18" spans="1:11" s="158" customFormat="1" ht="18" customHeight="1" x14ac:dyDescent="0.2">
      <c r="A18" s="155" t="s">
        <v>375</v>
      </c>
      <c r="B18" s="156">
        <v>119</v>
      </c>
      <c r="C18" s="156">
        <v>98</v>
      </c>
      <c r="D18" s="156">
        <v>110</v>
      </c>
      <c r="E18" s="164">
        <f t="shared" si="4"/>
        <v>327</v>
      </c>
      <c r="F18" s="157"/>
      <c r="G18" s="155" t="s">
        <v>392</v>
      </c>
      <c r="H18" s="156">
        <v>108</v>
      </c>
      <c r="I18" s="156">
        <v>137</v>
      </c>
      <c r="J18" s="156">
        <v>99</v>
      </c>
      <c r="K18" s="161">
        <f t="shared" si="5"/>
        <v>344</v>
      </c>
    </row>
    <row r="19" spans="1:11" s="158" customFormat="1" ht="18" customHeight="1" x14ac:dyDescent="0.2">
      <c r="A19" s="155" t="s">
        <v>376</v>
      </c>
      <c r="B19" s="156">
        <v>116</v>
      </c>
      <c r="C19" s="156">
        <v>139</v>
      </c>
      <c r="D19" s="156">
        <v>149</v>
      </c>
      <c r="E19" s="164">
        <f t="shared" si="4"/>
        <v>404</v>
      </c>
      <c r="F19" s="157"/>
      <c r="G19" s="155" t="s">
        <v>391</v>
      </c>
      <c r="H19" s="156">
        <v>126</v>
      </c>
      <c r="I19" s="156">
        <v>104</v>
      </c>
      <c r="J19" s="156">
        <v>123</v>
      </c>
      <c r="K19" s="161">
        <f t="shared" si="5"/>
        <v>353</v>
      </c>
    </row>
    <row r="20" spans="1:11" s="158" customFormat="1" ht="18" customHeight="1" x14ac:dyDescent="0.2">
      <c r="A20" s="155" t="s">
        <v>377</v>
      </c>
      <c r="B20" s="156">
        <v>127</v>
      </c>
      <c r="C20" s="156">
        <v>147</v>
      </c>
      <c r="D20" s="156">
        <v>126</v>
      </c>
      <c r="E20" s="164">
        <f t="shared" si="4"/>
        <v>400</v>
      </c>
      <c r="F20" s="157"/>
      <c r="G20" s="155" t="s">
        <v>390</v>
      </c>
      <c r="H20" s="156">
        <v>164</v>
      </c>
      <c r="I20" s="156">
        <v>124</v>
      </c>
      <c r="J20" s="156">
        <v>148</v>
      </c>
      <c r="K20" s="161">
        <f t="shared" si="5"/>
        <v>436</v>
      </c>
    </row>
    <row r="21" spans="1:11" s="163" customFormat="1" ht="18" customHeight="1" x14ac:dyDescent="0.2">
      <c r="A21" s="159" t="s">
        <v>378</v>
      </c>
      <c r="B21" s="160">
        <f>SUM(B16:B20)</f>
        <v>599</v>
      </c>
      <c r="C21" s="207">
        <f>SUM(C16:C20)</f>
        <v>648</v>
      </c>
      <c r="D21" s="207">
        <f>SUM(D16:D20)</f>
        <v>637</v>
      </c>
      <c r="E21" s="206">
        <f t="shared" si="4"/>
        <v>1884</v>
      </c>
      <c r="F21" s="162"/>
      <c r="G21" s="159" t="s">
        <v>379</v>
      </c>
      <c r="H21" s="206">
        <f>SUM(H16:H20)</f>
        <v>628</v>
      </c>
      <c r="I21" s="161">
        <f>SUM(I16:I20)</f>
        <v>615</v>
      </c>
      <c r="J21" s="161">
        <f>SUM(J16:J20)</f>
        <v>587</v>
      </c>
      <c r="K21" s="161">
        <f t="shared" si="5"/>
        <v>1830</v>
      </c>
    </row>
    <row r="22" spans="1:11" s="204" customFormat="1" ht="18" customHeight="1" x14ac:dyDescent="0.4">
      <c r="A22" s="205" t="s">
        <v>198</v>
      </c>
      <c r="B22" s="203"/>
      <c r="C22" s="203"/>
      <c r="D22" s="203"/>
      <c r="E22" s="201"/>
      <c r="F22" s="202"/>
      <c r="G22" s="205" t="s">
        <v>230</v>
      </c>
      <c r="H22" s="203"/>
      <c r="I22" s="203"/>
      <c r="J22" s="203"/>
      <c r="K22" s="201"/>
    </row>
    <row r="23" spans="1:11" s="158" customFormat="1" ht="18" customHeight="1" x14ac:dyDescent="0.2">
      <c r="A23" s="155" t="s">
        <v>405</v>
      </c>
      <c r="B23" s="156">
        <v>123</v>
      </c>
      <c r="C23" s="156">
        <v>91</v>
      </c>
      <c r="D23" s="156">
        <v>136</v>
      </c>
      <c r="E23" s="161">
        <f t="shared" ref="E23:E28" si="6">SUM(B23:D23)</f>
        <v>350</v>
      </c>
      <c r="F23" s="157"/>
      <c r="G23" s="155" t="s">
        <v>383</v>
      </c>
      <c r="H23" s="156">
        <v>168</v>
      </c>
      <c r="I23" s="156">
        <v>112</v>
      </c>
      <c r="J23" s="156">
        <v>121</v>
      </c>
      <c r="K23" s="161">
        <f t="shared" ref="K23:K28" si="7">SUM(H23:J23)</f>
        <v>401</v>
      </c>
    </row>
    <row r="24" spans="1:11" s="158" customFormat="1" ht="18" customHeight="1" x14ac:dyDescent="0.2">
      <c r="A24" s="155" t="s">
        <v>402</v>
      </c>
      <c r="B24" s="156">
        <v>117</v>
      </c>
      <c r="C24" s="156">
        <v>98</v>
      </c>
      <c r="D24" s="156">
        <v>111</v>
      </c>
      <c r="E24" s="161">
        <f t="shared" si="6"/>
        <v>326</v>
      </c>
      <c r="F24" s="157"/>
      <c r="G24" s="155" t="s">
        <v>381</v>
      </c>
      <c r="H24" s="156">
        <v>96</v>
      </c>
      <c r="I24" s="156">
        <v>156</v>
      </c>
      <c r="J24" s="156">
        <v>119</v>
      </c>
      <c r="K24" s="161">
        <f t="shared" si="7"/>
        <v>371</v>
      </c>
    </row>
    <row r="25" spans="1:11" s="158" customFormat="1" ht="18" customHeight="1" x14ac:dyDescent="0.2">
      <c r="A25" s="155" t="s">
        <v>403</v>
      </c>
      <c r="B25" s="156">
        <v>118</v>
      </c>
      <c r="C25" s="156">
        <v>118</v>
      </c>
      <c r="D25" s="156">
        <v>102</v>
      </c>
      <c r="E25" s="161">
        <f t="shared" si="6"/>
        <v>338</v>
      </c>
      <c r="F25" s="157"/>
      <c r="G25" s="155" t="s">
        <v>448</v>
      </c>
      <c r="H25" s="156">
        <v>114</v>
      </c>
      <c r="I25" s="156">
        <v>132</v>
      </c>
      <c r="J25" s="156">
        <v>135</v>
      </c>
      <c r="K25" s="161">
        <f t="shared" si="7"/>
        <v>381</v>
      </c>
    </row>
    <row r="26" spans="1:11" s="158" customFormat="1" ht="18" customHeight="1" x14ac:dyDescent="0.2">
      <c r="A26" s="155" t="s">
        <v>406</v>
      </c>
      <c r="B26" s="156">
        <v>121</v>
      </c>
      <c r="C26" s="156">
        <v>108</v>
      </c>
      <c r="D26" s="156">
        <v>116</v>
      </c>
      <c r="E26" s="161">
        <f t="shared" si="6"/>
        <v>345</v>
      </c>
      <c r="F26" s="157"/>
      <c r="G26" s="155" t="s">
        <v>382</v>
      </c>
      <c r="H26" s="156">
        <v>145</v>
      </c>
      <c r="I26" s="156">
        <v>142</v>
      </c>
      <c r="J26" s="156">
        <v>117</v>
      </c>
      <c r="K26" s="161">
        <f t="shared" si="7"/>
        <v>404</v>
      </c>
    </row>
    <row r="27" spans="1:11" s="158" customFormat="1" ht="18" customHeight="1" x14ac:dyDescent="0.2">
      <c r="A27" s="155" t="s">
        <v>404</v>
      </c>
      <c r="B27" s="156">
        <v>95</v>
      </c>
      <c r="C27" s="156">
        <v>137</v>
      </c>
      <c r="D27" s="156">
        <v>111</v>
      </c>
      <c r="E27" s="161">
        <f t="shared" si="6"/>
        <v>343</v>
      </c>
      <c r="F27" s="157"/>
      <c r="G27" s="155" t="s">
        <v>384</v>
      </c>
      <c r="H27" s="156">
        <v>115</v>
      </c>
      <c r="I27" s="156">
        <v>133</v>
      </c>
      <c r="J27" s="156">
        <v>112</v>
      </c>
      <c r="K27" s="161">
        <f t="shared" si="7"/>
        <v>360</v>
      </c>
    </row>
    <row r="28" spans="1:11" s="163" customFormat="1" ht="18" customHeight="1" x14ac:dyDescent="0.2">
      <c r="A28" s="159" t="s">
        <v>401</v>
      </c>
      <c r="B28" s="161">
        <f>SUM(B23:B27)</f>
        <v>574</v>
      </c>
      <c r="C28" s="161">
        <f>SUM(C23:C27)</f>
        <v>552</v>
      </c>
      <c r="D28" s="161">
        <f>SUM(D23:D27)</f>
        <v>576</v>
      </c>
      <c r="E28" s="161">
        <f t="shared" si="6"/>
        <v>1702</v>
      </c>
      <c r="F28" s="162"/>
      <c r="G28" s="159" t="s">
        <v>400</v>
      </c>
      <c r="H28" s="206">
        <f>SUM(H23:H27)</f>
        <v>638</v>
      </c>
      <c r="I28" s="206">
        <f>SUM(I23:I27)</f>
        <v>675</v>
      </c>
      <c r="J28" s="206">
        <f>SUM(J23:J27)</f>
        <v>604</v>
      </c>
      <c r="K28" s="206">
        <f t="shared" si="7"/>
        <v>1917</v>
      </c>
    </row>
    <row r="29" spans="1:11" s="204" customFormat="1" ht="18" customHeight="1" x14ac:dyDescent="0.4">
      <c r="A29" s="205" t="s">
        <v>203</v>
      </c>
      <c r="B29" s="203"/>
      <c r="C29" s="203"/>
      <c r="D29" s="203"/>
      <c r="E29" s="201"/>
      <c r="F29" s="202"/>
      <c r="G29" s="205" t="s">
        <v>201</v>
      </c>
      <c r="H29" s="203"/>
      <c r="I29" s="203"/>
      <c r="J29" s="203"/>
      <c r="K29" s="201"/>
    </row>
    <row r="30" spans="1:11" s="158" customFormat="1" ht="18" customHeight="1" x14ac:dyDescent="0.2">
      <c r="A30" s="155" t="s">
        <v>418</v>
      </c>
      <c r="B30" s="156">
        <v>112</v>
      </c>
      <c r="C30" s="156">
        <v>99</v>
      </c>
      <c r="D30" s="156">
        <v>96</v>
      </c>
      <c r="E30" s="161">
        <f t="shared" ref="E30:E35" si="8">SUM(B30:D30)</f>
        <v>307</v>
      </c>
      <c r="F30" s="157"/>
      <c r="G30" s="155" t="s">
        <v>395</v>
      </c>
      <c r="H30" s="156">
        <v>120</v>
      </c>
      <c r="I30" s="156">
        <v>111</v>
      </c>
      <c r="J30" s="156">
        <v>109</v>
      </c>
      <c r="K30" s="161">
        <f t="shared" ref="K30:K35" si="9">SUM(H30:J30)</f>
        <v>340</v>
      </c>
    </row>
    <row r="31" spans="1:11" s="158" customFormat="1" ht="18" customHeight="1" x14ac:dyDescent="0.2">
      <c r="A31" s="155" t="s">
        <v>419</v>
      </c>
      <c r="B31" s="156">
        <v>124</v>
      </c>
      <c r="C31" s="156">
        <v>113</v>
      </c>
      <c r="D31" s="156">
        <v>99</v>
      </c>
      <c r="E31" s="161">
        <f t="shared" si="8"/>
        <v>336</v>
      </c>
      <c r="F31" s="157"/>
      <c r="G31" s="155" t="s">
        <v>396</v>
      </c>
      <c r="H31" s="156">
        <v>121</v>
      </c>
      <c r="I31" s="156">
        <v>122</v>
      </c>
      <c r="J31" s="156">
        <v>96</v>
      </c>
      <c r="K31" s="161">
        <f t="shared" si="9"/>
        <v>339</v>
      </c>
    </row>
    <row r="32" spans="1:11" s="158" customFormat="1" ht="18" customHeight="1" x14ac:dyDescent="0.2">
      <c r="A32" s="155" t="s">
        <v>420</v>
      </c>
      <c r="B32" s="156">
        <v>134</v>
      </c>
      <c r="C32" s="156">
        <v>111</v>
      </c>
      <c r="D32" s="156">
        <v>115</v>
      </c>
      <c r="E32" s="161">
        <f t="shared" si="8"/>
        <v>360</v>
      </c>
      <c r="F32" s="157"/>
      <c r="G32" s="155" t="s">
        <v>460</v>
      </c>
      <c r="H32" s="156">
        <v>123</v>
      </c>
      <c r="I32" s="156">
        <v>109</v>
      </c>
      <c r="J32" s="156">
        <v>145</v>
      </c>
      <c r="K32" s="161">
        <f t="shared" si="9"/>
        <v>377</v>
      </c>
    </row>
    <row r="33" spans="1:11" s="158" customFormat="1" ht="18" customHeight="1" x14ac:dyDescent="0.2">
      <c r="A33" s="155" t="s">
        <v>421</v>
      </c>
      <c r="B33" s="156">
        <v>122</v>
      </c>
      <c r="C33" s="156">
        <v>109</v>
      </c>
      <c r="D33" s="156">
        <v>124</v>
      </c>
      <c r="E33" s="161">
        <f t="shared" si="8"/>
        <v>355</v>
      </c>
      <c r="F33" s="157"/>
      <c r="G33" s="155" t="s">
        <v>398</v>
      </c>
      <c r="H33" s="156">
        <v>105</v>
      </c>
      <c r="I33" s="156">
        <v>120</v>
      </c>
      <c r="J33" s="156">
        <v>139</v>
      </c>
      <c r="K33" s="161">
        <f t="shared" si="9"/>
        <v>364</v>
      </c>
    </row>
    <row r="34" spans="1:11" s="158" customFormat="1" ht="18" customHeight="1" x14ac:dyDescent="0.2">
      <c r="A34" s="155" t="s">
        <v>470</v>
      </c>
      <c r="B34" s="156">
        <v>107</v>
      </c>
      <c r="C34" s="156">
        <v>113</v>
      </c>
      <c r="D34" s="156">
        <v>96</v>
      </c>
      <c r="E34" s="161">
        <f t="shared" si="8"/>
        <v>316</v>
      </c>
      <c r="F34" s="157"/>
      <c r="G34" s="155" t="s">
        <v>399</v>
      </c>
      <c r="H34" s="156">
        <v>111</v>
      </c>
      <c r="I34" s="156">
        <v>134</v>
      </c>
      <c r="J34" s="156">
        <v>132</v>
      </c>
      <c r="K34" s="161">
        <f t="shared" si="9"/>
        <v>377</v>
      </c>
    </row>
    <row r="35" spans="1:11" s="163" customFormat="1" ht="18" customHeight="1" x14ac:dyDescent="0.2">
      <c r="A35" s="159" t="s">
        <v>379</v>
      </c>
      <c r="B35" s="206">
        <f>SUM(B30:B34)</f>
        <v>599</v>
      </c>
      <c r="C35" s="161">
        <f>SUM(C30:C34)</f>
        <v>545</v>
      </c>
      <c r="D35" s="161">
        <f>SUM(D30:D34)</f>
        <v>530</v>
      </c>
      <c r="E35" s="161">
        <f t="shared" si="8"/>
        <v>1674</v>
      </c>
      <c r="F35" s="162"/>
      <c r="G35" s="159" t="s">
        <v>471</v>
      </c>
      <c r="H35" s="161">
        <f>SUM(H30:H34)</f>
        <v>580</v>
      </c>
      <c r="I35" s="206">
        <f>SUM(I30:I34)</f>
        <v>596</v>
      </c>
      <c r="J35" s="206">
        <f>SUM(J30:J34)</f>
        <v>621</v>
      </c>
      <c r="K35" s="206">
        <f t="shared" si="9"/>
        <v>1797</v>
      </c>
    </row>
    <row r="36" spans="1:11" s="204" customFormat="1" ht="18" customHeight="1" x14ac:dyDescent="0.4">
      <c r="A36" s="205" t="s">
        <v>199</v>
      </c>
      <c r="B36" s="203"/>
      <c r="C36" s="203"/>
      <c r="D36" s="203"/>
      <c r="E36" s="201"/>
      <c r="F36" s="202"/>
      <c r="G36" s="205" t="s">
        <v>205</v>
      </c>
      <c r="H36" s="203"/>
      <c r="I36" s="203"/>
      <c r="J36" s="203"/>
      <c r="K36" s="201"/>
    </row>
    <row r="37" spans="1:11" s="158" customFormat="1" ht="18" customHeight="1" x14ac:dyDescent="0.2">
      <c r="A37" s="155" t="s">
        <v>438</v>
      </c>
      <c r="B37" s="156">
        <v>112</v>
      </c>
      <c r="C37" s="156">
        <v>162</v>
      </c>
      <c r="D37" s="156">
        <v>164</v>
      </c>
      <c r="E37" s="161">
        <f t="shared" ref="E37:E42" si="10">SUM(B37:D37)</f>
        <v>438</v>
      </c>
      <c r="F37" s="157"/>
      <c r="G37" s="155" t="s">
        <v>451</v>
      </c>
      <c r="H37" s="156">
        <v>103</v>
      </c>
      <c r="I37" s="156">
        <v>129</v>
      </c>
      <c r="J37" s="156">
        <v>108</v>
      </c>
      <c r="K37" s="161">
        <f t="shared" ref="K37:K42" si="11">SUM(H37:J37)</f>
        <v>340</v>
      </c>
    </row>
    <row r="38" spans="1:11" s="158" customFormat="1" ht="18" customHeight="1" x14ac:dyDescent="0.2">
      <c r="A38" s="155" t="s">
        <v>439</v>
      </c>
      <c r="B38" s="156">
        <v>113</v>
      </c>
      <c r="C38" s="156">
        <v>102</v>
      </c>
      <c r="D38" s="156">
        <v>107</v>
      </c>
      <c r="E38" s="161">
        <f t="shared" si="10"/>
        <v>322</v>
      </c>
      <c r="F38" s="157"/>
      <c r="G38" s="155" t="s">
        <v>423</v>
      </c>
      <c r="H38" s="156">
        <v>112</v>
      </c>
      <c r="I38" s="156">
        <v>132</v>
      </c>
      <c r="J38" s="156">
        <v>141</v>
      </c>
      <c r="K38" s="161">
        <f t="shared" si="11"/>
        <v>385</v>
      </c>
    </row>
    <row r="39" spans="1:11" s="158" customFormat="1" ht="18" customHeight="1" x14ac:dyDescent="0.2">
      <c r="A39" s="155" t="s">
        <v>440</v>
      </c>
      <c r="B39" s="156">
        <v>133</v>
      </c>
      <c r="C39" s="156">
        <v>115</v>
      </c>
      <c r="D39" s="156">
        <v>107</v>
      </c>
      <c r="E39" s="161">
        <f t="shared" si="10"/>
        <v>355</v>
      </c>
      <c r="F39" s="157"/>
      <c r="G39" s="155" t="s">
        <v>459</v>
      </c>
      <c r="H39" s="156">
        <v>109</v>
      </c>
      <c r="I39" s="156">
        <v>117</v>
      </c>
      <c r="J39" s="156">
        <v>131</v>
      </c>
      <c r="K39" s="161">
        <f t="shared" si="11"/>
        <v>357</v>
      </c>
    </row>
    <row r="40" spans="1:11" s="158" customFormat="1" ht="18" customHeight="1" x14ac:dyDescent="0.2">
      <c r="A40" s="155" t="s">
        <v>441</v>
      </c>
      <c r="B40" s="156">
        <v>113</v>
      </c>
      <c r="C40" s="156">
        <v>130</v>
      </c>
      <c r="D40" s="156">
        <v>129</v>
      </c>
      <c r="E40" s="161">
        <f t="shared" si="10"/>
        <v>372</v>
      </c>
      <c r="F40" s="157"/>
      <c r="G40" s="155" t="s">
        <v>427</v>
      </c>
      <c r="H40" s="156">
        <v>108</v>
      </c>
      <c r="I40" s="156">
        <v>107</v>
      </c>
      <c r="J40" s="156">
        <v>116</v>
      </c>
      <c r="K40" s="161">
        <f t="shared" si="11"/>
        <v>331</v>
      </c>
    </row>
    <row r="41" spans="1:11" s="158" customFormat="1" ht="18" customHeight="1" x14ac:dyDescent="0.2">
      <c r="A41" s="155" t="s">
        <v>442</v>
      </c>
      <c r="B41" s="156">
        <v>137</v>
      </c>
      <c r="C41" s="156">
        <v>117</v>
      </c>
      <c r="D41" s="156">
        <v>141</v>
      </c>
      <c r="E41" s="161">
        <f t="shared" si="10"/>
        <v>395</v>
      </c>
      <c r="F41" s="157"/>
      <c r="G41" s="155" t="s">
        <v>426</v>
      </c>
      <c r="H41" s="156">
        <v>136</v>
      </c>
      <c r="I41" s="156">
        <v>117</v>
      </c>
      <c r="J41" s="156">
        <v>118</v>
      </c>
      <c r="K41" s="161">
        <f t="shared" si="11"/>
        <v>371</v>
      </c>
    </row>
    <row r="42" spans="1:11" s="163" customFormat="1" ht="18" customHeight="1" x14ac:dyDescent="0.2">
      <c r="A42" s="159" t="s">
        <v>400</v>
      </c>
      <c r="B42" s="206">
        <f>SUM(B37:B41)</f>
        <v>608</v>
      </c>
      <c r="C42" s="206">
        <f>SUM(C37:C41)</f>
        <v>626</v>
      </c>
      <c r="D42" s="206">
        <f>SUM(D37:D41)</f>
        <v>648</v>
      </c>
      <c r="E42" s="206">
        <f t="shared" si="10"/>
        <v>1882</v>
      </c>
      <c r="F42" s="162"/>
      <c r="G42" s="159" t="s">
        <v>401</v>
      </c>
      <c r="H42" s="161">
        <f>SUM(H37:H41)</f>
        <v>568</v>
      </c>
      <c r="I42" s="161">
        <f>SUM(I37:I41)</f>
        <v>602</v>
      </c>
      <c r="J42" s="161">
        <f>SUM(J37:J41)</f>
        <v>614</v>
      </c>
      <c r="K42" s="161">
        <f t="shared" si="11"/>
        <v>1784</v>
      </c>
    </row>
    <row r="43" spans="1:11" s="204" customFormat="1" ht="18" customHeight="1" x14ac:dyDescent="0.4">
      <c r="A43" s="205" t="s">
        <v>209</v>
      </c>
      <c r="B43" s="203"/>
      <c r="C43" s="203"/>
      <c r="D43" s="203"/>
      <c r="E43" s="201"/>
      <c r="F43" s="202"/>
      <c r="G43" s="205" t="s">
        <v>200</v>
      </c>
      <c r="H43" s="203"/>
      <c r="I43" s="203"/>
      <c r="J43" s="203"/>
      <c r="K43" s="201"/>
    </row>
    <row r="44" spans="1:11" s="158" customFormat="1" ht="18" customHeight="1" x14ac:dyDescent="0.2">
      <c r="A44" s="155" t="s">
        <v>385</v>
      </c>
      <c r="B44" s="156">
        <v>112</v>
      </c>
      <c r="C44" s="156">
        <v>137</v>
      </c>
      <c r="D44" s="156">
        <v>138</v>
      </c>
      <c r="E44" s="161">
        <f t="shared" ref="E44:E49" si="12">SUM(B44:D44)</f>
        <v>387</v>
      </c>
      <c r="F44" s="157"/>
      <c r="G44" s="155" t="s">
        <v>407</v>
      </c>
      <c r="H44" s="156">
        <v>149</v>
      </c>
      <c r="I44" s="156">
        <v>131</v>
      </c>
      <c r="J44" s="156">
        <v>115</v>
      </c>
      <c r="K44" s="161">
        <f>SUM(H44:J44)</f>
        <v>395</v>
      </c>
    </row>
    <row r="45" spans="1:11" s="158" customFormat="1" ht="18" customHeight="1" x14ac:dyDescent="0.2">
      <c r="A45" s="155" t="s">
        <v>386</v>
      </c>
      <c r="B45" s="156">
        <v>104</v>
      </c>
      <c r="C45" s="156">
        <v>114</v>
      </c>
      <c r="D45" s="156">
        <v>126</v>
      </c>
      <c r="E45" s="161">
        <f t="shared" si="12"/>
        <v>344</v>
      </c>
      <c r="F45" s="157"/>
      <c r="G45" s="155" t="s">
        <v>408</v>
      </c>
      <c r="H45" s="156">
        <v>126</v>
      </c>
      <c r="I45" s="156">
        <v>125</v>
      </c>
      <c r="J45" s="156">
        <v>116</v>
      </c>
      <c r="K45" s="161">
        <f>SUM(H45:J45)</f>
        <v>367</v>
      </c>
    </row>
    <row r="46" spans="1:11" s="158" customFormat="1" ht="18" customHeight="1" x14ac:dyDescent="0.2">
      <c r="A46" s="155" t="s">
        <v>387</v>
      </c>
      <c r="B46" s="156">
        <v>100</v>
      </c>
      <c r="C46" s="156">
        <v>130</v>
      </c>
      <c r="D46" s="156">
        <v>120</v>
      </c>
      <c r="E46" s="161">
        <f t="shared" si="12"/>
        <v>350</v>
      </c>
      <c r="F46" s="157"/>
      <c r="G46" s="155" t="s">
        <v>409</v>
      </c>
      <c r="H46" s="156">
        <v>140</v>
      </c>
      <c r="I46" s="156">
        <v>115</v>
      </c>
      <c r="J46" s="156">
        <v>110</v>
      </c>
      <c r="K46" s="161">
        <f>SUM(H46:J46)</f>
        <v>365</v>
      </c>
    </row>
    <row r="47" spans="1:11" s="158" customFormat="1" ht="18" customHeight="1" x14ac:dyDescent="0.2">
      <c r="A47" s="155" t="s">
        <v>388</v>
      </c>
      <c r="B47" s="156">
        <v>120</v>
      </c>
      <c r="C47" s="156">
        <v>125</v>
      </c>
      <c r="D47" s="156">
        <v>134</v>
      </c>
      <c r="E47" s="161">
        <f t="shared" si="12"/>
        <v>379</v>
      </c>
      <c r="F47" s="157"/>
      <c r="G47" s="155" t="s">
        <v>410</v>
      </c>
      <c r="H47" s="156">
        <v>148</v>
      </c>
      <c r="I47" s="156">
        <v>120</v>
      </c>
      <c r="J47" s="156">
        <v>118</v>
      </c>
      <c r="K47" s="161">
        <f>SUM(H47:J47)</f>
        <v>386</v>
      </c>
    </row>
    <row r="48" spans="1:11" s="158" customFormat="1" ht="18" customHeight="1" x14ac:dyDescent="0.2">
      <c r="A48" s="155" t="s">
        <v>389</v>
      </c>
      <c r="B48" s="156">
        <v>119</v>
      </c>
      <c r="C48" s="156">
        <v>127</v>
      </c>
      <c r="D48" s="156">
        <v>126</v>
      </c>
      <c r="E48" s="161">
        <f t="shared" si="12"/>
        <v>372</v>
      </c>
      <c r="F48" s="157"/>
      <c r="G48" s="155" t="s">
        <v>411</v>
      </c>
      <c r="H48" s="156">
        <v>153</v>
      </c>
      <c r="I48" s="156">
        <v>108</v>
      </c>
      <c r="J48" s="156">
        <v>132</v>
      </c>
      <c r="K48" s="161">
        <f>SUM(H48:J48)</f>
        <v>393</v>
      </c>
    </row>
    <row r="49" spans="1:11" s="163" customFormat="1" ht="18" customHeight="1" x14ac:dyDescent="0.2">
      <c r="A49" s="159" t="s">
        <v>412</v>
      </c>
      <c r="B49" s="161">
        <f>SUM(B44:B48)</f>
        <v>555</v>
      </c>
      <c r="C49" s="206">
        <f>SUM(C44:C48)</f>
        <v>633</v>
      </c>
      <c r="D49" s="206">
        <f>SUM(D44:D48)</f>
        <v>644</v>
      </c>
      <c r="E49" s="161">
        <f t="shared" si="12"/>
        <v>1832</v>
      </c>
      <c r="F49" s="162"/>
      <c r="G49" s="159" t="s">
        <v>412</v>
      </c>
      <c r="H49" s="206">
        <f>SUM(H44:H48)</f>
        <v>716</v>
      </c>
      <c r="I49" s="161">
        <f>SUM(I44:I48)</f>
        <v>599</v>
      </c>
      <c r="J49" s="161">
        <f>SUM(J44:J48)</f>
        <v>591</v>
      </c>
      <c r="K49" s="206">
        <f>SUM(K44:K48)</f>
        <v>1906</v>
      </c>
    </row>
    <row r="50" spans="1:11" ht="18" customHeight="1" x14ac:dyDescent="0.35">
      <c r="A50" s="437" t="s">
        <v>9</v>
      </c>
      <c r="B50" s="438"/>
      <c r="C50" s="438"/>
      <c r="D50" s="438"/>
      <c r="E50" s="439"/>
      <c r="F50" s="154" t="s">
        <v>455</v>
      </c>
      <c r="G50" s="437" t="s">
        <v>10</v>
      </c>
      <c r="H50" s="438"/>
      <c r="I50" s="438"/>
      <c r="J50" s="438"/>
      <c r="K50" s="439"/>
    </row>
    <row r="51" spans="1:11" ht="18" customHeight="1" x14ac:dyDescent="0.35">
      <c r="A51" s="443">
        <v>41173</v>
      </c>
      <c r="B51" s="444"/>
      <c r="C51" s="444"/>
      <c r="D51" s="444"/>
      <c r="E51" s="445"/>
      <c r="F51" s="154"/>
      <c r="G51" s="443">
        <f>A51+7</f>
        <v>41180</v>
      </c>
      <c r="H51" s="444"/>
      <c r="I51" s="444"/>
      <c r="J51" s="444"/>
      <c r="K51" s="445"/>
    </row>
    <row r="52" spans="1:11" ht="18" customHeight="1" x14ac:dyDescent="0.3">
      <c r="A52" s="431" t="s">
        <v>461</v>
      </c>
      <c r="B52" s="432"/>
      <c r="C52" s="432"/>
      <c r="D52" s="432"/>
      <c r="E52" s="433"/>
      <c r="G52" s="431" t="s">
        <v>472</v>
      </c>
      <c r="H52" s="432"/>
      <c r="I52" s="432"/>
      <c r="J52" s="432"/>
      <c r="K52" s="433"/>
    </row>
    <row r="53" spans="1:11" ht="18" customHeight="1" x14ac:dyDescent="0.3">
      <c r="A53" s="431" t="s">
        <v>462</v>
      </c>
      <c r="B53" s="432"/>
      <c r="C53" s="432"/>
      <c r="D53" s="432"/>
      <c r="E53" s="433"/>
      <c r="G53" s="431" t="s">
        <v>473</v>
      </c>
      <c r="H53" s="432"/>
      <c r="I53" s="432"/>
      <c r="J53" s="432"/>
      <c r="K53" s="433"/>
    </row>
    <row r="54" spans="1:11" ht="18" customHeight="1" x14ac:dyDescent="0.3">
      <c r="A54" s="431" t="s">
        <v>463</v>
      </c>
      <c r="B54" s="432"/>
      <c r="C54" s="432"/>
      <c r="D54" s="432"/>
      <c r="E54" s="433"/>
      <c r="G54" s="431" t="s">
        <v>474</v>
      </c>
      <c r="H54" s="432"/>
      <c r="I54" s="432"/>
      <c r="J54" s="432"/>
      <c r="K54" s="433"/>
    </row>
    <row r="55" spans="1:11" ht="18" customHeight="1" x14ac:dyDescent="0.3">
      <c r="A55" s="431" t="s">
        <v>464</v>
      </c>
      <c r="B55" s="432"/>
      <c r="C55" s="432"/>
      <c r="D55" s="432"/>
      <c r="E55" s="433"/>
      <c r="G55" s="431" t="s">
        <v>475</v>
      </c>
      <c r="H55" s="432"/>
      <c r="I55" s="432"/>
      <c r="J55" s="432"/>
      <c r="K55" s="433"/>
    </row>
    <row r="56" spans="1:11" ht="18" customHeight="1" x14ac:dyDescent="0.3">
      <c r="A56" s="431" t="s">
        <v>465</v>
      </c>
      <c r="B56" s="432"/>
      <c r="C56" s="432"/>
      <c r="D56" s="432"/>
      <c r="E56" s="433"/>
      <c r="G56" s="431" t="s">
        <v>476</v>
      </c>
      <c r="H56" s="432"/>
      <c r="I56" s="432"/>
      <c r="J56" s="432"/>
      <c r="K56" s="433"/>
    </row>
    <row r="57" spans="1:11" ht="18" customHeight="1" x14ac:dyDescent="0.3">
      <c r="A57" s="431" t="s">
        <v>466</v>
      </c>
      <c r="B57" s="432"/>
      <c r="C57" s="432"/>
      <c r="D57" s="432"/>
      <c r="E57" s="433"/>
      <c r="G57" s="431" t="s">
        <v>477</v>
      </c>
      <c r="H57" s="432"/>
      <c r="I57" s="432"/>
      <c r="J57" s="432"/>
      <c r="K57" s="433"/>
    </row>
    <row r="58" spans="1:11" ht="18" customHeight="1" x14ac:dyDescent="0.3">
      <c r="A58" s="434" t="s">
        <v>467</v>
      </c>
      <c r="B58" s="435"/>
      <c r="C58" s="435"/>
      <c r="D58" s="435"/>
      <c r="E58" s="436"/>
      <c r="G58" s="434" t="s">
        <v>478</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14, 2012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5" workbookViewId="0">
      <selection activeCell="A62" sqref="A62"/>
    </sheetView>
  </sheetViews>
  <sheetFormatPr defaultRowHeight="18" customHeight="1"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2" width="4" style="150" customWidth="1"/>
    <col min="13" max="13" width="3.85546875" style="150" customWidth="1"/>
    <col min="14" max="16384" width="9.140625" style="150"/>
  </cols>
  <sheetData>
    <row r="1" spans="1:11" s="204" customFormat="1" ht="18" customHeight="1" x14ac:dyDescent="0.4">
      <c r="A1" s="199" t="s">
        <v>230</v>
      </c>
      <c r="B1" s="200"/>
      <c r="C1" s="200"/>
      <c r="D1" s="200"/>
      <c r="E1" s="201"/>
      <c r="F1" s="202"/>
      <c r="G1" s="199" t="s">
        <v>207</v>
      </c>
      <c r="H1" s="203"/>
      <c r="I1" s="203"/>
      <c r="J1" s="203"/>
      <c r="K1" s="201"/>
    </row>
    <row r="2" spans="1:11" s="158" customFormat="1" ht="18" customHeight="1" x14ac:dyDescent="0.2">
      <c r="A2" s="155" t="s">
        <v>448</v>
      </c>
      <c r="B2" s="156">
        <v>126</v>
      </c>
      <c r="C2" s="156">
        <v>112</v>
      </c>
      <c r="D2" s="156">
        <v>100</v>
      </c>
      <c r="E2" s="164">
        <f t="shared" ref="E2:E7" si="0">SUM(B2:D2)</f>
        <v>338</v>
      </c>
      <c r="F2" s="157"/>
      <c r="G2" s="155" t="s">
        <v>413</v>
      </c>
      <c r="H2" s="156">
        <v>127</v>
      </c>
      <c r="I2" s="156">
        <v>124</v>
      </c>
      <c r="J2" s="156">
        <v>119</v>
      </c>
      <c r="K2" s="161">
        <f t="shared" ref="K2:K7" si="1">SUM(H2:J2)</f>
        <v>370</v>
      </c>
    </row>
    <row r="3" spans="1:11" s="158" customFormat="1" ht="18" customHeight="1" x14ac:dyDescent="0.2">
      <c r="A3" s="155" t="s">
        <v>381</v>
      </c>
      <c r="B3" s="156">
        <v>109</v>
      </c>
      <c r="C3" s="156">
        <v>107</v>
      </c>
      <c r="D3" s="156">
        <v>101</v>
      </c>
      <c r="E3" s="164">
        <f t="shared" si="0"/>
        <v>317</v>
      </c>
      <c r="F3" s="157"/>
      <c r="G3" s="155" t="s">
        <v>415</v>
      </c>
      <c r="H3" s="156">
        <v>115</v>
      </c>
      <c r="I3" s="156">
        <v>107</v>
      </c>
      <c r="J3" s="156">
        <v>115</v>
      </c>
      <c r="K3" s="161">
        <f t="shared" si="1"/>
        <v>337</v>
      </c>
    </row>
    <row r="4" spans="1:11" s="158" customFormat="1" ht="18" customHeight="1" x14ac:dyDescent="0.2">
      <c r="A4" s="155" t="s">
        <v>384</v>
      </c>
      <c r="B4" s="156">
        <v>132</v>
      </c>
      <c r="C4" s="156">
        <v>120</v>
      </c>
      <c r="D4" s="156">
        <v>94</v>
      </c>
      <c r="E4" s="164">
        <f t="shared" si="0"/>
        <v>346</v>
      </c>
      <c r="F4" s="157"/>
      <c r="G4" s="155" t="s">
        <v>496</v>
      </c>
      <c r="H4" s="156">
        <v>103</v>
      </c>
      <c r="I4" s="156">
        <v>114</v>
      </c>
      <c r="J4" s="156">
        <v>128</v>
      </c>
      <c r="K4" s="161">
        <f t="shared" si="1"/>
        <v>345</v>
      </c>
    </row>
    <row r="5" spans="1:11" s="158" customFormat="1" ht="18" customHeight="1" x14ac:dyDescent="0.2">
      <c r="A5" s="155" t="s">
        <v>382</v>
      </c>
      <c r="B5" s="156">
        <v>145</v>
      </c>
      <c r="C5" s="156">
        <v>114</v>
      </c>
      <c r="D5" s="156">
        <v>121</v>
      </c>
      <c r="E5" s="164">
        <f t="shared" si="0"/>
        <v>380</v>
      </c>
      <c r="F5" s="157"/>
      <c r="G5" s="155" t="s">
        <v>497</v>
      </c>
      <c r="H5" s="156">
        <v>121</v>
      </c>
      <c r="I5" s="156">
        <v>113</v>
      </c>
      <c r="J5" s="156">
        <v>111</v>
      </c>
      <c r="K5" s="161">
        <f t="shared" si="1"/>
        <v>345</v>
      </c>
    </row>
    <row r="6" spans="1:11" s="158" customFormat="1" ht="18" customHeight="1" x14ac:dyDescent="0.2">
      <c r="A6" s="155" t="s">
        <v>383</v>
      </c>
      <c r="B6" s="156">
        <v>103</v>
      </c>
      <c r="C6" s="156">
        <v>134</v>
      </c>
      <c r="D6" s="156">
        <v>104</v>
      </c>
      <c r="E6" s="164">
        <f t="shared" si="0"/>
        <v>341</v>
      </c>
      <c r="F6" s="157"/>
      <c r="G6" s="155" t="s">
        <v>498</v>
      </c>
      <c r="H6" s="156">
        <v>104</v>
      </c>
      <c r="I6" s="156">
        <v>139</v>
      </c>
      <c r="J6" s="156">
        <v>106</v>
      </c>
      <c r="K6" s="161">
        <f t="shared" si="1"/>
        <v>349</v>
      </c>
    </row>
    <row r="7" spans="1:11" s="163" customFormat="1" ht="18" customHeight="1" x14ac:dyDescent="0.2">
      <c r="A7" s="159" t="s">
        <v>379</v>
      </c>
      <c r="B7" s="207">
        <f>SUM(B2:B6)</f>
        <v>615</v>
      </c>
      <c r="C7" s="160">
        <f>SUM(C2:C6)</f>
        <v>587</v>
      </c>
      <c r="D7" s="160">
        <f>SUM(D2:D6)</f>
        <v>520</v>
      </c>
      <c r="E7" s="161">
        <f t="shared" si="0"/>
        <v>1722</v>
      </c>
      <c r="F7" s="162"/>
      <c r="G7" s="159" t="s">
        <v>378</v>
      </c>
      <c r="H7" s="161">
        <f>SUM(H2:H6)</f>
        <v>570</v>
      </c>
      <c r="I7" s="206">
        <f>SUM(I2:I6)</f>
        <v>597</v>
      </c>
      <c r="J7" s="206">
        <f>SUM(J2:J6)</f>
        <v>579</v>
      </c>
      <c r="K7" s="206">
        <f t="shared" si="1"/>
        <v>1746</v>
      </c>
    </row>
    <row r="8" spans="1:11" s="204" customFormat="1" ht="18" customHeight="1" x14ac:dyDescent="0.4">
      <c r="A8" s="199" t="s">
        <v>202</v>
      </c>
      <c r="B8" s="200"/>
      <c r="C8" s="200"/>
      <c r="D8" s="200"/>
      <c r="E8" s="201"/>
      <c r="F8" s="202"/>
      <c r="G8" s="199" t="s">
        <v>205</v>
      </c>
      <c r="H8" s="203"/>
      <c r="I8" s="203"/>
      <c r="J8" s="203"/>
      <c r="K8" s="201"/>
    </row>
    <row r="9" spans="1:11" s="158" customFormat="1" ht="18" customHeight="1" x14ac:dyDescent="0.2">
      <c r="A9" s="155" t="s">
        <v>486</v>
      </c>
      <c r="B9" s="156">
        <v>118</v>
      </c>
      <c r="C9" s="156">
        <v>139</v>
      </c>
      <c r="D9" s="156">
        <v>128</v>
      </c>
      <c r="E9" s="164">
        <f t="shared" ref="E9:E14" si="2">SUM(B9:D9)</f>
        <v>385</v>
      </c>
      <c r="F9" s="157"/>
      <c r="G9" s="155" t="s">
        <v>451</v>
      </c>
      <c r="H9" s="156">
        <v>103</v>
      </c>
      <c r="I9" s="156">
        <v>97</v>
      </c>
      <c r="J9" s="156">
        <v>124</v>
      </c>
      <c r="K9" s="161">
        <f t="shared" ref="K9:K14" si="3">SUM(H9:J9)</f>
        <v>324</v>
      </c>
    </row>
    <row r="10" spans="1:11" s="158" customFormat="1" ht="18" customHeight="1" x14ac:dyDescent="0.2">
      <c r="A10" s="155" t="s">
        <v>487</v>
      </c>
      <c r="B10" s="156">
        <v>141</v>
      </c>
      <c r="C10" s="156">
        <v>102</v>
      </c>
      <c r="D10" s="156">
        <v>126</v>
      </c>
      <c r="E10" s="164">
        <f t="shared" si="2"/>
        <v>369</v>
      </c>
      <c r="F10" s="157"/>
      <c r="G10" s="155" t="s">
        <v>427</v>
      </c>
      <c r="H10" s="156">
        <v>117</v>
      </c>
      <c r="I10" s="156">
        <v>114</v>
      </c>
      <c r="J10" s="156">
        <v>113</v>
      </c>
      <c r="K10" s="161">
        <f t="shared" si="3"/>
        <v>344</v>
      </c>
    </row>
    <row r="11" spans="1:11" s="158" customFormat="1" ht="18" customHeight="1" x14ac:dyDescent="0.2">
      <c r="A11" s="155" t="s">
        <v>374</v>
      </c>
      <c r="B11" s="156">
        <v>106</v>
      </c>
      <c r="C11" s="156">
        <v>125</v>
      </c>
      <c r="D11" s="156">
        <v>120</v>
      </c>
      <c r="E11" s="164">
        <f t="shared" si="2"/>
        <v>351</v>
      </c>
      <c r="F11" s="157"/>
      <c r="G11" s="155" t="s">
        <v>459</v>
      </c>
      <c r="H11" s="156">
        <v>132</v>
      </c>
      <c r="I11" s="156">
        <v>148</v>
      </c>
      <c r="J11" s="156">
        <v>118</v>
      </c>
      <c r="K11" s="161">
        <f t="shared" si="3"/>
        <v>398</v>
      </c>
    </row>
    <row r="12" spans="1:11" s="158" customFormat="1" ht="18" customHeight="1" x14ac:dyDescent="0.2">
      <c r="A12" s="155" t="s">
        <v>376</v>
      </c>
      <c r="B12" s="156">
        <v>120</v>
      </c>
      <c r="C12" s="156">
        <v>138</v>
      </c>
      <c r="D12" s="156">
        <v>123</v>
      </c>
      <c r="E12" s="164">
        <f t="shared" si="2"/>
        <v>381</v>
      </c>
      <c r="F12" s="157"/>
      <c r="G12" s="155" t="s">
        <v>426</v>
      </c>
      <c r="H12" s="156">
        <v>112</v>
      </c>
      <c r="I12" s="156">
        <v>111</v>
      </c>
      <c r="J12" s="156">
        <v>98</v>
      </c>
      <c r="K12" s="161">
        <f t="shared" si="3"/>
        <v>321</v>
      </c>
    </row>
    <row r="13" spans="1:11" s="158" customFormat="1" ht="18" customHeight="1" x14ac:dyDescent="0.2">
      <c r="A13" s="155" t="s">
        <v>377</v>
      </c>
      <c r="B13" s="156">
        <v>133</v>
      </c>
      <c r="C13" s="156">
        <v>166</v>
      </c>
      <c r="D13" s="156">
        <v>127</v>
      </c>
      <c r="E13" s="164">
        <f t="shared" si="2"/>
        <v>426</v>
      </c>
      <c r="F13" s="157"/>
      <c r="G13" s="155" t="s">
        <v>423</v>
      </c>
      <c r="H13" s="156">
        <v>109</v>
      </c>
      <c r="I13" s="156">
        <v>101</v>
      </c>
      <c r="J13" s="156">
        <v>102</v>
      </c>
      <c r="K13" s="161">
        <f t="shared" si="3"/>
        <v>312</v>
      </c>
    </row>
    <row r="14" spans="1:11" s="163" customFormat="1" ht="18" customHeight="1" x14ac:dyDescent="0.2">
      <c r="A14" s="159" t="s">
        <v>400</v>
      </c>
      <c r="B14" s="207">
        <f>SUM(B9:B13)</f>
        <v>618</v>
      </c>
      <c r="C14" s="207">
        <f>SUM(C9:C13)</f>
        <v>670</v>
      </c>
      <c r="D14" s="207">
        <f>SUM(D9:D13)</f>
        <v>624</v>
      </c>
      <c r="E14" s="206">
        <f t="shared" si="2"/>
        <v>1912</v>
      </c>
      <c r="F14" s="162"/>
      <c r="G14" s="159" t="s">
        <v>401</v>
      </c>
      <c r="H14" s="161">
        <f>SUM(H9:H13)</f>
        <v>573</v>
      </c>
      <c r="I14" s="161">
        <f>SUM(I9:I13)</f>
        <v>571</v>
      </c>
      <c r="J14" s="161">
        <f>SUM(J9:J13)</f>
        <v>555</v>
      </c>
      <c r="K14" s="161">
        <f t="shared" si="3"/>
        <v>1699</v>
      </c>
    </row>
    <row r="15" spans="1:11" s="204" customFormat="1" ht="18" customHeight="1" x14ac:dyDescent="0.4">
      <c r="A15" s="199" t="s">
        <v>204</v>
      </c>
      <c r="B15" s="200"/>
      <c r="C15" s="200"/>
      <c r="D15" s="200"/>
      <c r="E15" s="201"/>
      <c r="F15" s="202"/>
      <c r="G15" s="199" t="s">
        <v>203</v>
      </c>
      <c r="H15" s="203"/>
      <c r="I15" s="203"/>
      <c r="J15" s="203"/>
      <c r="K15" s="201"/>
    </row>
    <row r="16" spans="1:11" s="158" customFormat="1" ht="18" customHeight="1" x14ac:dyDescent="0.2">
      <c r="A16" s="155" t="s">
        <v>483</v>
      </c>
      <c r="B16" s="156">
        <v>105</v>
      </c>
      <c r="C16" s="156">
        <v>142</v>
      </c>
      <c r="D16" s="156">
        <v>158</v>
      </c>
      <c r="E16" s="164">
        <f t="shared" ref="E16:E21" si="4">SUM(B16:D16)</f>
        <v>405</v>
      </c>
      <c r="F16" s="157"/>
      <c r="G16" s="155" t="s">
        <v>418</v>
      </c>
      <c r="H16" s="156">
        <v>124</v>
      </c>
      <c r="I16" s="156">
        <v>139</v>
      </c>
      <c r="J16" s="156">
        <v>98</v>
      </c>
      <c r="K16" s="161">
        <f t="shared" ref="K16:K21" si="5">SUM(H16:J16)</f>
        <v>361</v>
      </c>
    </row>
    <row r="17" spans="1:11" s="158" customFormat="1" ht="18" customHeight="1" x14ac:dyDescent="0.2">
      <c r="A17" s="155" t="s">
        <v>434</v>
      </c>
      <c r="B17" s="156">
        <v>130</v>
      </c>
      <c r="C17" s="156">
        <v>124</v>
      </c>
      <c r="D17" s="156">
        <v>125</v>
      </c>
      <c r="E17" s="164">
        <f t="shared" si="4"/>
        <v>379</v>
      </c>
      <c r="F17" s="157"/>
      <c r="G17" s="155" t="s">
        <v>481</v>
      </c>
      <c r="H17" s="156">
        <v>126</v>
      </c>
      <c r="I17" s="156">
        <v>133</v>
      </c>
      <c r="J17" s="156">
        <v>112</v>
      </c>
      <c r="K17" s="161">
        <f t="shared" si="5"/>
        <v>371</v>
      </c>
    </row>
    <row r="18" spans="1:11" s="158" customFormat="1" ht="18" customHeight="1" x14ac:dyDescent="0.2">
      <c r="A18" s="155" t="s">
        <v>435</v>
      </c>
      <c r="B18" s="156">
        <v>109</v>
      </c>
      <c r="C18" s="156">
        <v>147</v>
      </c>
      <c r="D18" s="156">
        <v>117</v>
      </c>
      <c r="E18" s="164">
        <f t="shared" si="4"/>
        <v>373</v>
      </c>
      <c r="F18" s="157"/>
      <c r="G18" s="155" t="s">
        <v>420</v>
      </c>
      <c r="H18" s="156">
        <v>126</v>
      </c>
      <c r="I18" s="156">
        <v>101</v>
      </c>
      <c r="J18" s="156">
        <v>114</v>
      </c>
      <c r="K18" s="161">
        <f t="shared" si="5"/>
        <v>341</v>
      </c>
    </row>
    <row r="19" spans="1:11" s="158" customFormat="1" ht="18" customHeight="1" x14ac:dyDescent="0.2">
      <c r="A19" s="155" t="s">
        <v>436</v>
      </c>
      <c r="B19" s="156">
        <v>116</v>
      </c>
      <c r="C19" s="156">
        <v>121</v>
      </c>
      <c r="D19" s="156">
        <v>129</v>
      </c>
      <c r="E19" s="164">
        <f t="shared" si="4"/>
        <v>366</v>
      </c>
      <c r="F19" s="157"/>
      <c r="G19" s="155" t="s">
        <v>421</v>
      </c>
      <c r="H19" s="156">
        <v>116</v>
      </c>
      <c r="I19" s="156">
        <v>121</v>
      </c>
      <c r="J19" s="156">
        <v>103</v>
      </c>
      <c r="K19" s="161">
        <f t="shared" si="5"/>
        <v>340</v>
      </c>
    </row>
    <row r="20" spans="1:11" s="158" customFormat="1" ht="18" customHeight="1" x14ac:dyDescent="0.2">
      <c r="A20" s="155" t="s">
        <v>437</v>
      </c>
      <c r="B20" s="156">
        <v>121</v>
      </c>
      <c r="C20" s="156">
        <v>126</v>
      </c>
      <c r="D20" s="156">
        <v>119</v>
      </c>
      <c r="E20" s="164">
        <f t="shared" si="4"/>
        <v>366</v>
      </c>
      <c r="F20" s="157"/>
      <c r="G20" s="155" t="s">
        <v>482</v>
      </c>
      <c r="H20" s="156">
        <v>140</v>
      </c>
      <c r="I20" s="156">
        <v>103</v>
      </c>
      <c r="J20" s="156">
        <v>150</v>
      </c>
      <c r="K20" s="161">
        <f t="shared" si="5"/>
        <v>393</v>
      </c>
    </row>
    <row r="21" spans="1:11" s="163" customFormat="1" ht="18" customHeight="1" x14ac:dyDescent="0.2">
      <c r="A21" s="159" t="s">
        <v>378</v>
      </c>
      <c r="B21" s="160">
        <f>SUM(B16:B20)</f>
        <v>581</v>
      </c>
      <c r="C21" s="207">
        <f>SUM(C16:C20)</f>
        <v>660</v>
      </c>
      <c r="D21" s="207">
        <f>SUM(D16:D20)</f>
        <v>648</v>
      </c>
      <c r="E21" s="206">
        <f t="shared" si="4"/>
        <v>1889</v>
      </c>
      <c r="F21" s="162"/>
      <c r="G21" s="159" t="s">
        <v>379</v>
      </c>
      <c r="H21" s="206">
        <f>SUM(H16:H20)</f>
        <v>632</v>
      </c>
      <c r="I21" s="161">
        <f>SUM(I16:I20)</f>
        <v>597</v>
      </c>
      <c r="J21" s="161">
        <f>SUM(J16:J20)</f>
        <v>577</v>
      </c>
      <c r="K21" s="161">
        <f t="shared" si="5"/>
        <v>1806</v>
      </c>
    </row>
    <row r="22" spans="1:11" s="204" customFormat="1" ht="18" customHeight="1" x14ac:dyDescent="0.4">
      <c r="A22" s="205" t="s">
        <v>200</v>
      </c>
      <c r="B22" s="203"/>
      <c r="C22" s="203"/>
      <c r="D22" s="203"/>
      <c r="E22" s="201"/>
      <c r="F22" s="202"/>
      <c r="G22" s="205" t="s">
        <v>199</v>
      </c>
      <c r="H22" s="203"/>
      <c r="I22" s="203"/>
      <c r="J22" s="203"/>
      <c r="K22" s="201"/>
    </row>
    <row r="23" spans="1:11" s="158" customFormat="1" ht="18" customHeight="1" x14ac:dyDescent="0.2">
      <c r="A23" s="155" t="s">
        <v>407</v>
      </c>
      <c r="B23" s="156">
        <v>103</v>
      </c>
      <c r="C23" s="156">
        <v>117</v>
      </c>
      <c r="D23" s="156">
        <v>123</v>
      </c>
      <c r="E23" s="161">
        <f t="shared" ref="E23:E28" si="6">SUM(B23:D23)</f>
        <v>343</v>
      </c>
      <c r="F23" s="157"/>
      <c r="G23" s="155" t="s">
        <v>438</v>
      </c>
      <c r="H23" s="156">
        <v>109</v>
      </c>
      <c r="I23" s="156">
        <v>151</v>
      </c>
      <c r="J23" s="156">
        <v>107</v>
      </c>
      <c r="K23" s="161">
        <f t="shared" ref="K23:K28" si="7">SUM(H23:J23)</f>
        <v>367</v>
      </c>
    </row>
    <row r="24" spans="1:11" s="158" customFormat="1" ht="18" customHeight="1" x14ac:dyDescent="0.2">
      <c r="A24" s="155" t="s">
        <v>408</v>
      </c>
      <c r="B24" s="156">
        <v>104</v>
      </c>
      <c r="C24" s="156">
        <v>107</v>
      </c>
      <c r="D24" s="156">
        <v>111</v>
      </c>
      <c r="E24" s="161">
        <f t="shared" si="6"/>
        <v>322</v>
      </c>
      <c r="F24" s="157"/>
      <c r="G24" s="155" t="s">
        <v>439</v>
      </c>
      <c r="H24" s="156">
        <v>93</v>
      </c>
      <c r="I24" s="156">
        <v>98</v>
      </c>
      <c r="J24" s="156">
        <v>104</v>
      </c>
      <c r="K24" s="161">
        <f t="shared" si="7"/>
        <v>295</v>
      </c>
    </row>
    <row r="25" spans="1:11" s="158" customFormat="1" ht="18" customHeight="1" x14ac:dyDescent="0.2">
      <c r="A25" s="155" t="s">
        <v>409</v>
      </c>
      <c r="B25" s="156">
        <v>128</v>
      </c>
      <c r="C25" s="156">
        <v>121</v>
      </c>
      <c r="D25" s="156">
        <v>127</v>
      </c>
      <c r="E25" s="161">
        <f t="shared" si="6"/>
        <v>376</v>
      </c>
      <c r="F25" s="157"/>
      <c r="G25" s="155" t="s">
        <v>440</v>
      </c>
      <c r="H25" s="156">
        <v>138</v>
      </c>
      <c r="I25" s="156">
        <v>96</v>
      </c>
      <c r="J25" s="156">
        <v>105</v>
      </c>
      <c r="K25" s="161">
        <f t="shared" si="7"/>
        <v>339</v>
      </c>
    </row>
    <row r="26" spans="1:11" s="158" customFormat="1" ht="18" customHeight="1" x14ac:dyDescent="0.2">
      <c r="A26" s="155" t="s">
        <v>410</v>
      </c>
      <c r="B26" s="156">
        <v>147</v>
      </c>
      <c r="C26" s="156">
        <v>119</v>
      </c>
      <c r="D26" s="156">
        <v>128</v>
      </c>
      <c r="E26" s="161">
        <f t="shared" si="6"/>
        <v>394</v>
      </c>
      <c r="F26" s="157"/>
      <c r="G26" s="155" t="s">
        <v>441</v>
      </c>
      <c r="H26" s="156">
        <v>130</v>
      </c>
      <c r="I26" s="156">
        <v>134</v>
      </c>
      <c r="J26" s="156">
        <v>117</v>
      </c>
      <c r="K26" s="161">
        <f t="shared" si="7"/>
        <v>381</v>
      </c>
    </row>
    <row r="27" spans="1:11" s="158" customFormat="1" ht="18" customHeight="1" x14ac:dyDescent="0.2">
      <c r="A27" s="155" t="s">
        <v>411</v>
      </c>
      <c r="B27" s="156">
        <v>127</v>
      </c>
      <c r="C27" s="156">
        <v>132</v>
      </c>
      <c r="D27" s="156">
        <v>120</v>
      </c>
      <c r="E27" s="161">
        <f t="shared" si="6"/>
        <v>379</v>
      </c>
      <c r="F27" s="157"/>
      <c r="G27" s="155" t="s">
        <v>442</v>
      </c>
      <c r="H27" s="156">
        <v>139</v>
      </c>
      <c r="I27" s="156">
        <v>114</v>
      </c>
      <c r="J27" s="156">
        <v>117</v>
      </c>
      <c r="K27" s="161">
        <f t="shared" si="7"/>
        <v>370</v>
      </c>
    </row>
    <row r="28" spans="1:11" s="163" customFormat="1" ht="18" customHeight="1" x14ac:dyDescent="0.2">
      <c r="A28" s="159" t="s">
        <v>484</v>
      </c>
      <c r="B28" s="275">
        <f>SUM(B23:B27)</f>
        <v>609</v>
      </c>
      <c r="C28" s="206">
        <f>SUM(C23:C27)</f>
        <v>596</v>
      </c>
      <c r="D28" s="206">
        <f>SUM(D23:D27)</f>
        <v>609</v>
      </c>
      <c r="E28" s="206">
        <f t="shared" si="6"/>
        <v>1814</v>
      </c>
      <c r="F28" s="162"/>
      <c r="G28" s="159" t="s">
        <v>485</v>
      </c>
      <c r="H28" s="275">
        <f>SUM(H23:H27)</f>
        <v>609</v>
      </c>
      <c r="I28" s="161">
        <f>SUM(I23:I27)</f>
        <v>593</v>
      </c>
      <c r="J28" s="161">
        <f>SUM(J23:J27)</f>
        <v>550</v>
      </c>
      <c r="K28" s="161">
        <f t="shared" si="7"/>
        <v>1752</v>
      </c>
    </row>
    <row r="29" spans="1:11" s="204" customFormat="1" ht="18" customHeight="1" x14ac:dyDescent="0.4">
      <c r="A29" s="205" t="s">
        <v>231</v>
      </c>
      <c r="B29" s="203"/>
      <c r="C29" s="203"/>
      <c r="D29" s="203"/>
      <c r="E29" s="201"/>
      <c r="F29" s="202"/>
      <c r="G29" s="205" t="s">
        <v>206</v>
      </c>
      <c r="H29" s="203"/>
      <c r="I29" s="203"/>
      <c r="J29" s="203"/>
      <c r="K29" s="201"/>
    </row>
    <row r="30" spans="1:11" s="158" customFormat="1" ht="18" customHeight="1" x14ac:dyDescent="0.2">
      <c r="A30" s="155" t="s">
        <v>394</v>
      </c>
      <c r="B30" s="156">
        <v>115</v>
      </c>
      <c r="C30" s="156">
        <v>101</v>
      </c>
      <c r="D30" s="156">
        <v>119</v>
      </c>
      <c r="E30" s="161">
        <f t="shared" ref="E30:E35" si="8">SUM(B30:D30)</f>
        <v>335</v>
      </c>
      <c r="F30" s="157"/>
      <c r="G30" s="155" t="s">
        <v>428</v>
      </c>
      <c r="H30" s="156">
        <v>131</v>
      </c>
      <c r="I30" s="156">
        <v>118</v>
      </c>
      <c r="J30" s="156">
        <v>100</v>
      </c>
      <c r="K30" s="161">
        <f t="shared" ref="K30:K35" si="9">SUM(H30:J30)</f>
        <v>349</v>
      </c>
    </row>
    <row r="31" spans="1:11" s="158" customFormat="1" ht="18" customHeight="1" x14ac:dyDescent="0.2">
      <c r="A31" s="155" t="s">
        <v>457</v>
      </c>
      <c r="B31" s="156">
        <v>148</v>
      </c>
      <c r="C31" s="156">
        <v>101</v>
      </c>
      <c r="D31" s="156">
        <v>109</v>
      </c>
      <c r="E31" s="161">
        <f t="shared" si="8"/>
        <v>358</v>
      </c>
      <c r="F31" s="157"/>
      <c r="G31" s="155" t="s">
        <v>431</v>
      </c>
      <c r="H31" s="156">
        <v>112</v>
      </c>
      <c r="I31" s="156">
        <v>131</v>
      </c>
      <c r="J31" s="156">
        <v>104</v>
      </c>
      <c r="K31" s="161">
        <f t="shared" si="9"/>
        <v>347</v>
      </c>
    </row>
    <row r="32" spans="1:11" s="158" customFormat="1" ht="18" customHeight="1" x14ac:dyDescent="0.2">
      <c r="A32" s="155" t="s">
        <v>392</v>
      </c>
      <c r="B32" s="156">
        <v>119</v>
      </c>
      <c r="C32" s="156">
        <v>115</v>
      </c>
      <c r="D32" s="156">
        <v>117</v>
      </c>
      <c r="E32" s="161">
        <f t="shared" si="8"/>
        <v>351</v>
      </c>
      <c r="F32" s="157"/>
      <c r="G32" s="155" t="s">
        <v>430</v>
      </c>
      <c r="H32" s="156">
        <v>114</v>
      </c>
      <c r="I32" s="156">
        <v>126</v>
      </c>
      <c r="J32" s="156">
        <v>126</v>
      </c>
      <c r="K32" s="161">
        <f t="shared" si="9"/>
        <v>366</v>
      </c>
    </row>
    <row r="33" spans="1:11" s="158" customFormat="1" ht="18" customHeight="1" x14ac:dyDescent="0.2">
      <c r="A33" s="155" t="s">
        <v>391</v>
      </c>
      <c r="B33" s="156">
        <v>116</v>
      </c>
      <c r="C33" s="156">
        <v>114</v>
      </c>
      <c r="D33" s="156">
        <v>127</v>
      </c>
      <c r="E33" s="161">
        <f t="shared" si="8"/>
        <v>357</v>
      </c>
      <c r="F33" s="157"/>
      <c r="G33" s="155" t="s">
        <v>453</v>
      </c>
      <c r="H33" s="156">
        <v>114</v>
      </c>
      <c r="I33" s="156">
        <v>137</v>
      </c>
      <c r="J33" s="156">
        <v>109</v>
      </c>
      <c r="K33" s="161">
        <f t="shared" si="9"/>
        <v>360</v>
      </c>
    </row>
    <row r="34" spans="1:11" s="158" customFormat="1" ht="18" customHeight="1" x14ac:dyDescent="0.2">
      <c r="A34" s="155" t="s">
        <v>390</v>
      </c>
      <c r="B34" s="156">
        <v>126</v>
      </c>
      <c r="C34" s="156">
        <v>107</v>
      </c>
      <c r="D34" s="156">
        <v>110</v>
      </c>
      <c r="E34" s="161">
        <f t="shared" si="8"/>
        <v>343</v>
      </c>
      <c r="F34" s="157"/>
      <c r="G34" s="155" t="s">
        <v>432</v>
      </c>
      <c r="H34" s="156">
        <v>104</v>
      </c>
      <c r="I34" s="156">
        <v>125</v>
      </c>
      <c r="J34" s="156">
        <v>149</v>
      </c>
      <c r="K34" s="161">
        <f t="shared" si="9"/>
        <v>378</v>
      </c>
    </row>
    <row r="35" spans="1:11" s="163" customFormat="1" ht="18" customHeight="1" x14ac:dyDescent="0.2">
      <c r="A35" s="159" t="s">
        <v>379</v>
      </c>
      <c r="B35" s="206">
        <f>SUM(B30:B34)</f>
        <v>624</v>
      </c>
      <c r="C35" s="161">
        <f>SUM(C30:C34)</f>
        <v>538</v>
      </c>
      <c r="D35" s="161">
        <f>SUM(D30:D34)</f>
        <v>582</v>
      </c>
      <c r="E35" s="161">
        <f t="shared" si="8"/>
        <v>1744</v>
      </c>
      <c r="F35" s="162"/>
      <c r="G35" s="159" t="s">
        <v>378</v>
      </c>
      <c r="H35" s="161">
        <f>SUM(H30:H34)</f>
        <v>575</v>
      </c>
      <c r="I35" s="206">
        <f>SUM(I30:I34)</f>
        <v>637</v>
      </c>
      <c r="J35" s="206">
        <f>SUM(J30:J34)</f>
        <v>588</v>
      </c>
      <c r="K35" s="206">
        <f t="shared" si="9"/>
        <v>1800</v>
      </c>
    </row>
    <row r="36" spans="1:11" s="204" customFormat="1" ht="18" customHeight="1" x14ac:dyDescent="0.4">
      <c r="A36" s="205" t="s">
        <v>201</v>
      </c>
      <c r="B36" s="203"/>
      <c r="C36" s="203"/>
      <c r="D36" s="203"/>
      <c r="E36" s="201"/>
      <c r="F36" s="202"/>
      <c r="G36" s="205" t="s">
        <v>209</v>
      </c>
      <c r="H36" s="203"/>
      <c r="I36" s="203"/>
      <c r="J36" s="203"/>
      <c r="K36" s="201"/>
    </row>
    <row r="37" spans="1:11" s="158" customFormat="1" ht="18" customHeight="1" x14ac:dyDescent="0.2">
      <c r="A37" s="155" t="s">
        <v>395</v>
      </c>
      <c r="B37" s="156">
        <v>109</v>
      </c>
      <c r="C37" s="156">
        <v>124</v>
      </c>
      <c r="D37" s="156">
        <v>110</v>
      </c>
      <c r="E37" s="161">
        <f t="shared" ref="E37:E42" si="10">SUM(B37:D37)</f>
        <v>343</v>
      </c>
      <c r="F37" s="157"/>
      <c r="G37" s="155" t="s">
        <v>385</v>
      </c>
      <c r="H37" s="156">
        <v>123</v>
      </c>
      <c r="I37" s="156">
        <v>130</v>
      </c>
      <c r="J37" s="156">
        <v>177</v>
      </c>
      <c r="K37" s="161">
        <f t="shared" ref="K37:K42" si="11">SUM(H37:J37)</f>
        <v>430</v>
      </c>
    </row>
    <row r="38" spans="1:11" s="158" customFormat="1" ht="18" customHeight="1" x14ac:dyDescent="0.2">
      <c r="A38" s="155" t="s">
        <v>396</v>
      </c>
      <c r="B38" s="156">
        <v>121</v>
      </c>
      <c r="C38" s="156">
        <v>158</v>
      </c>
      <c r="D38" s="156">
        <v>117</v>
      </c>
      <c r="E38" s="161">
        <f t="shared" si="10"/>
        <v>396</v>
      </c>
      <c r="F38" s="157"/>
      <c r="G38" s="155" t="s">
        <v>386</v>
      </c>
      <c r="H38" s="156">
        <v>119</v>
      </c>
      <c r="I38" s="156">
        <v>104</v>
      </c>
      <c r="J38" s="156">
        <v>106</v>
      </c>
      <c r="K38" s="161">
        <f t="shared" si="11"/>
        <v>329</v>
      </c>
    </row>
    <row r="39" spans="1:11" s="158" customFormat="1" ht="18" customHeight="1" x14ac:dyDescent="0.2">
      <c r="A39" s="155" t="s">
        <v>460</v>
      </c>
      <c r="B39" s="156">
        <v>119</v>
      </c>
      <c r="C39" s="156">
        <v>185</v>
      </c>
      <c r="D39" s="156">
        <v>119</v>
      </c>
      <c r="E39" s="161">
        <f t="shared" si="10"/>
        <v>423</v>
      </c>
      <c r="F39" s="157"/>
      <c r="G39" s="155" t="s">
        <v>387</v>
      </c>
      <c r="H39" s="156">
        <v>108</v>
      </c>
      <c r="I39" s="156">
        <v>149</v>
      </c>
      <c r="J39" s="156">
        <v>110</v>
      </c>
      <c r="K39" s="161">
        <f t="shared" si="11"/>
        <v>367</v>
      </c>
    </row>
    <row r="40" spans="1:11" s="158" customFormat="1" ht="18" customHeight="1" x14ac:dyDescent="0.2">
      <c r="A40" s="155" t="s">
        <v>398</v>
      </c>
      <c r="B40" s="156">
        <v>114</v>
      </c>
      <c r="C40" s="156">
        <v>126</v>
      </c>
      <c r="D40" s="156">
        <v>116</v>
      </c>
      <c r="E40" s="161">
        <f t="shared" si="10"/>
        <v>356</v>
      </c>
      <c r="F40" s="157"/>
      <c r="G40" s="155" t="s">
        <v>388</v>
      </c>
      <c r="H40" s="156">
        <v>90</v>
      </c>
      <c r="I40" s="156">
        <v>136</v>
      </c>
      <c r="J40" s="156">
        <v>127</v>
      </c>
      <c r="K40" s="161">
        <f t="shared" si="11"/>
        <v>353</v>
      </c>
    </row>
    <row r="41" spans="1:11" s="158" customFormat="1" ht="18" customHeight="1" x14ac:dyDescent="0.2">
      <c r="A41" s="155" t="s">
        <v>399</v>
      </c>
      <c r="B41" s="156">
        <v>123</v>
      </c>
      <c r="C41" s="156">
        <v>133</v>
      </c>
      <c r="D41" s="156">
        <v>160</v>
      </c>
      <c r="E41" s="161">
        <f t="shared" si="10"/>
        <v>416</v>
      </c>
      <c r="F41" s="157"/>
      <c r="G41" s="155" t="s">
        <v>389</v>
      </c>
      <c r="H41" s="156">
        <v>146</v>
      </c>
      <c r="I41" s="156">
        <v>126</v>
      </c>
      <c r="J41" s="156">
        <v>120</v>
      </c>
      <c r="K41" s="161">
        <f t="shared" si="11"/>
        <v>392</v>
      </c>
    </row>
    <row r="42" spans="1:11" s="163" customFormat="1" ht="18" customHeight="1" x14ac:dyDescent="0.2">
      <c r="A42" s="159" t="s">
        <v>479</v>
      </c>
      <c r="B42" s="275">
        <f>SUM(B37:B41)</f>
        <v>586</v>
      </c>
      <c r="C42" s="206">
        <f>SUM(C37:C41)</f>
        <v>726</v>
      </c>
      <c r="D42" s="161">
        <f>SUM(D37:D41)</f>
        <v>622</v>
      </c>
      <c r="E42" s="206">
        <f t="shared" si="10"/>
        <v>1934</v>
      </c>
      <c r="F42" s="162"/>
      <c r="G42" s="159" t="s">
        <v>480</v>
      </c>
      <c r="H42" s="275">
        <f>SUM(H37:H41)</f>
        <v>586</v>
      </c>
      <c r="I42" s="161">
        <f>SUM(I37:I41)</f>
        <v>645</v>
      </c>
      <c r="J42" s="206">
        <f>SUM(J37:J41)</f>
        <v>640</v>
      </c>
      <c r="K42" s="161">
        <f t="shared" si="11"/>
        <v>1871</v>
      </c>
    </row>
    <row r="43" spans="1:11" s="204" customFormat="1" ht="18" customHeight="1" x14ac:dyDescent="0.4">
      <c r="A43" s="205" t="s">
        <v>198</v>
      </c>
      <c r="B43" s="203"/>
      <c r="C43" s="203"/>
      <c r="D43" s="203"/>
      <c r="E43" s="201"/>
      <c r="F43" s="202"/>
      <c r="G43" s="205" t="s">
        <v>208</v>
      </c>
      <c r="H43" s="203"/>
      <c r="I43" s="203"/>
      <c r="J43" s="203"/>
      <c r="K43" s="201"/>
    </row>
    <row r="44" spans="1:11" s="158" customFormat="1" ht="18" customHeight="1" x14ac:dyDescent="0.2">
      <c r="A44" s="155" t="s">
        <v>402</v>
      </c>
      <c r="B44" s="156">
        <v>117</v>
      </c>
      <c r="C44" s="156">
        <v>129</v>
      </c>
      <c r="D44" s="156">
        <v>93</v>
      </c>
      <c r="E44" s="161">
        <f t="shared" ref="E44:E49" si="12">SUM(B44:D44)</f>
        <v>339</v>
      </c>
      <c r="F44" s="157"/>
      <c r="G44" s="155" t="s">
        <v>468</v>
      </c>
      <c r="H44" s="156">
        <v>100</v>
      </c>
      <c r="I44" s="156">
        <v>119</v>
      </c>
      <c r="J44" s="156">
        <v>107</v>
      </c>
      <c r="K44" s="161">
        <f>SUM(H44:J44)</f>
        <v>326</v>
      </c>
    </row>
    <row r="45" spans="1:11" s="158" customFormat="1" ht="18" customHeight="1" x14ac:dyDescent="0.2">
      <c r="A45" s="155" t="s">
        <v>403</v>
      </c>
      <c r="B45" s="156">
        <v>119</v>
      </c>
      <c r="C45" s="156">
        <v>110</v>
      </c>
      <c r="D45" s="156">
        <v>98</v>
      </c>
      <c r="E45" s="161">
        <f t="shared" si="12"/>
        <v>327</v>
      </c>
      <c r="F45" s="157"/>
      <c r="G45" s="155" t="s">
        <v>444</v>
      </c>
      <c r="H45" s="156">
        <v>107</v>
      </c>
      <c r="I45" s="156">
        <v>119</v>
      </c>
      <c r="J45" s="156">
        <v>112</v>
      </c>
      <c r="K45" s="161">
        <f>SUM(H45:J45)</f>
        <v>338</v>
      </c>
    </row>
    <row r="46" spans="1:11" s="158" customFormat="1" ht="18" customHeight="1" x14ac:dyDescent="0.2">
      <c r="A46" s="155" t="s">
        <v>404</v>
      </c>
      <c r="B46" s="156">
        <v>100</v>
      </c>
      <c r="C46" s="156">
        <v>119</v>
      </c>
      <c r="D46" s="156">
        <v>126</v>
      </c>
      <c r="E46" s="161">
        <f t="shared" si="12"/>
        <v>345</v>
      </c>
      <c r="F46" s="157"/>
      <c r="G46" s="155" t="s">
        <v>447</v>
      </c>
      <c r="H46" s="156">
        <v>128</v>
      </c>
      <c r="I46" s="156">
        <v>137</v>
      </c>
      <c r="J46" s="156">
        <v>127</v>
      </c>
      <c r="K46" s="161">
        <f>SUM(H46:J46)</f>
        <v>392</v>
      </c>
    </row>
    <row r="47" spans="1:11" s="158" customFormat="1" ht="18" customHeight="1" x14ac:dyDescent="0.2">
      <c r="A47" s="155" t="s">
        <v>406</v>
      </c>
      <c r="B47" s="156">
        <v>122</v>
      </c>
      <c r="C47" s="156">
        <v>110</v>
      </c>
      <c r="D47" s="156">
        <v>133</v>
      </c>
      <c r="E47" s="161">
        <f t="shared" si="12"/>
        <v>365</v>
      </c>
      <c r="F47" s="157"/>
      <c r="G47" s="155" t="s">
        <v>446</v>
      </c>
      <c r="H47" s="156">
        <v>119</v>
      </c>
      <c r="I47" s="156">
        <v>85</v>
      </c>
      <c r="J47" s="156">
        <v>89</v>
      </c>
      <c r="K47" s="161">
        <f>SUM(H47:J47)</f>
        <v>293</v>
      </c>
    </row>
    <row r="48" spans="1:11" s="158" customFormat="1" ht="18" customHeight="1" x14ac:dyDescent="0.2">
      <c r="A48" s="155" t="s">
        <v>405</v>
      </c>
      <c r="B48" s="156">
        <v>109</v>
      </c>
      <c r="C48" s="156">
        <v>135</v>
      </c>
      <c r="D48" s="156">
        <v>112</v>
      </c>
      <c r="E48" s="161">
        <f t="shared" si="12"/>
        <v>356</v>
      </c>
      <c r="F48" s="157"/>
      <c r="G48" s="155" t="s">
        <v>443</v>
      </c>
      <c r="H48" s="156">
        <v>127</v>
      </c>
      <c r="I48" s="156">
        <v>121</v>
      </c>
      <c r="J48" s="156">
        <v>131</v>
      </c>
      <c r="K48" s="161">
        <f>SUM(H48:J48)</f>
        <v>379</v>
      </c>
    </row>
    <row r="49" spans="1:11" s="163" customFormat="1" ht="18" customHeight="1" x14ac:dyDescent="0.2">
      <c r="A49" s="159" t="s">
        <v>412</v>
      </c>
      <c r="B49" s="161">
        <f>SUM(B44:B48)</f>
        <v>567</v>
      </c>
      <c r="C49" s="206">
        <f>SUM(C44:C48)</f>
        <v>603</v>
      </c>
      <c r="D49" s="161">
        <f>SUM(D44:D48)</f>
        <v>562</v>
      </c>
      <c r="E49" s="206">
        <f t="shared" si="12"/>
        <v>1732</v>
      </c>
      <c r="F49" s="162"/>
      <c r="G49" s="159" t="s">
        <v>412</v>
      </c>
      <c r="H49" s="206">
        <f>SUM(H44:H48)</f>
        <v>581</v>
      </c>
      <c r="I49" s="161">
        <f>SUM(I44:I48)</f>
        <v>581</v>
      </c>
      <c r="J49" s="206">
        <f>SUM(J44:J48)</f>
        <v>566</v>
      </c>
      <c r="K49" s="161">
        <f>SUM(K44:K48)</f>
        <v>1728</v>
      </c>
    </row>
    <row r="50" spans="1:11" ht="18" customHeight="1" x14ac:dyDescent="0.35">
      <c r="A50" s="437" t="s">
        <v>10</v>
      </c>
      <c r="B50" s="438"/>
      <c r="C50" s="438"/>
      <c r="D50" s="438"/>
      <c r="E50" s="439"/>
      <c r="F50" s="154" t="s">
        <v>455</v>
      </c>
      <c r="G50" s="437" t="s">
        <v>11</v>
      </c>
      <c r="H50" s="438"/>
      <c r="I50" s="438"/>
      <c r="J50" s="438"/>
      <c r="K50" s="439"/>
    </row>
    <row r="51" spans="1:11" ht="18" customHeight="1" x14ac:dyDescent="0.35">
      <c r="A51" s="443">
        <v>41180</v>
      </c>
      <c r="B51" s="444"/>
      <c r="C51" s="444"/>
      <c r="D51" s="444"/>
      <c r="E51" s="445"/>
      <c r="F51" s="154"/>
      <c r="G51" s="443">
        <f>A51+7</f>
        <v>41187</v>
      </c>
      <c r="H51" s="444"/>
      <c r="I51" s="444"/>
      <c r="J51" s="444"/>
      <c r="K51" s="445"/>
    </row>
    <row r="52" spans="1:11" ht="18" customHeight="1" x14ac:dyDescent="0.3">
      <c r="A52" s="431" t="s">
        <v>472</v>
      </c>
      <c r="B52" s="432"/>
      <c r="C52" s="432"/>
      <c r="D52" s="432"/>
      <c r="E52" s="433"/>
      <c r="G52" s="431" t="s">
        <v>489</v>
      </c>
      <c r="H52" s="432"/>
      <c r="I52" s="432"/>
      <c r="J52" s="432"/>
      <c r="K52" s="433"/>
    </row>
    <row r="53" spans="1:11" ht="18" customHeight="1" x14ac:dyDescent="0.3">
      <c r="A53" s="431" t="s">
        <v>473</v>
      </c>
      <c r="B53" s="432"/>
      <c r="C53" s="432"/>
      <c r="D53" s="432"/>
      <c r="E53" s="433"/>
      <c r="G53" s="431" t="s">
        <v>490</v>
      </c>
      <c r="H53" s="432"/>
      <c r="I53" s="432"/>
      <c r="J53" s="432"/>
      <c r="K53" s="433"/>
    </row>
    <row r="54" spans="1:11" ht="18" customHeight="1" x14ac:dyDescent="0.3">
      <c r="A54" s="431" t="s">
        <v>474</v>
      </c>
      <c r="B54" s="432"/>
      <c r="C54" s="432"/>
      <c r="D54" s="432"/>
      <c r="E54" s="433"/>
      <c r="G54" s="431" t="s">
        <v>495</v>
      </c>
      <c r="H54" s="432"/>
      <c r="I54" s="432"/>
      <c r="J54" s="432"/>
      <c r="K54" s="433"/>
    </row>
    <row r="55" spans="1:11" ht="18" customHeight="1" x14ac:dyDescent="0.3">
      <c r="A55" s="431" t="s">
        <v>475</v>
      </c>
      <c r="B55" s="432"/>
      <c r="C55" s="432"/>
      <c r="D55" s="432"/>
      <c r="E55" s="433"/>
      <c r="G55" s="431" t="s">
        <v>491</v>
      </c>
      <c r="H55" s="432"/>
      <c r="I55" s="432"/>
      <c r="J55" s="432"/>
      <c r="K55" s="433"/>
    </row>
    <row r="56" spans="1:11" ht="18" customHeight="1" x14ac:dyDescent="0.3">
      <c r="A56" s="431" t="s">
        <v>476</v>
      </c>
      <c r="B56" s="432"/>
      <c r="C56" s="432"/>
      <c r="D56" s="432"/>
      <c r="E56" s="433"/>
      <c r="G56" s="431" t="s">
        <v>492</v>
      </c>
      <c r="H56" s="432"/>
      <c r="I56" s="432"/>
      <c r="J56" s="432"/>
      <c r="K56" s="433"/>
    </row>
    <row r="57" spans="1:11" ht="18" customHeight="1" x14ac:dyDescent="0.3">
      <c r="A57" s="431" t="s">
        <v>477</v>
      </c>
      <c r="B57" s="432"/>
      <c r="C57" s="432"/>
      <c r="D57" s="432"/>
      <c r="E57" s="433"/>
      <c r="G57" s="431" t="s">
        <v>493</v>
      </c>
      <c r="H57" s="432"/>
      <c r="I57" s="432"/>
      <c r="J57" s="432"/>
      <c r="K57" s="433"/>
    </row>
    <row r="58" spans="1:11" ht="18" customHeight="1" x14ac:dyDescent="0.3">
      <c r="A58" s="434" t="s">
        <v>478</v>
      </c>
      <c r="B58" s="435"/>
      <c r="C58" s="435"/>
      <c r="D58" s="435"/>
      <c r="E58" s="436"/>
      <c r="G58" s="434" t="s">
        <v>494</v>
      </c>
      <c r="H58" s="435"/>
      <c r="I58" s="435"/>
      <c r="J58" s="435"/>
      <c r="K58" s="436"/>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21, 2012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72" sqref="A72"/>
    </sheetView>
  </sheetViews>
  <sheetFormatPr defaultRowHeight="18" customHeight="1"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4" customFormat="1" ht="18" customHeight="1" x14ac:dyDescent="0.4">
      <c r="A1" s="199" t="s">
        <v>203</v>
      </c>
      <c r="B1" s="200"/>
      <c r="C1" s="200"/>
      <c r="D1" s="200"/>
      <c r="E1" s="201"/>
      <c r="F1" s="202"/>
      <c r="G1" s="199" t="s">
        <v>200</v>
      </c>
      <c r="H1" s="203"/>
      <c r="I1" s="203"/>
      <c r="J1" s="203"/>
      <c r="K1" s="201"/>
    </row>
    <row r="2" spans="1:11" s="158" customFormat="1" ht="18" customHeight="1" x14ac:dyDescent="0.2">
      <c r="A2" s="155" t="s">
        <v>420</v>
      </c>
      <c r="B2" s="156">
        <v>105</v>
      </c>
      <c r="C2" s="156">
        <v>154</v>
      </c>
      <c r="D2" s="156">
        <v>147</v>
      </c>
      <c r="E2" s="164">
        <v>406</v>
      </c>
      <c r="F2" s="157"/>
      <c r="G2" s="155" t="s">
        <v>501</v>
      </c>
      <c r="H2" s="156">
        <v>99</v>
      </c>
      <c r="I2" s="156">
        <v>123</v>
      </c>
      <c r="J2" s="156">
        <v>110</v>
      </c>
      <c r="K2" s="161">
        <f t="shared" ref="K2:K7" si="0">SUM(H2:J2)</f>
        <v>332</v>
      </c>
    </row>
    <row r="3" spans="1:11" s="158" customFormat="1" ht="18" customHeight="1" x14ac:dyDescent="0.2">
      <c r="A3" s="155" t="s">
        <v>481</v>
      </c>
      <c r="B3" s="156">
        <v>103</v>
      </c>
      <c r="C3" s="156">
        <v>119</v>
      </c>
      <c r="D3" s="156">
        <v>117</v>
      </c>
      <c r="E3" s="164">
        <v>339</v>
      </c>
      <c r="F3" s="157"/>
      <c r="G3" s="155" t="s">
        <v>408</v>
      </c>
      <c r="H3" s="156">
        <v>111</v>
      </c>
      <c r="I3" s="156">
        <v>139</v>
      </c>
      <c r="J3" s="156">
        <v>110</v>
      </c>
      <c r="K3" s="161">
        <f t="shared" si="0"/>
        <v>360</v>
      </c>
    </row>
    <row r="4" spans="1:11" s="158" customFormat="1" ht="18" customHeight="1" x14ac:dyDescent="0.2">
      <c r="A4" s="155" t="s">
        <v>456</v>
      </c>
      <c r="B4" s="156">
        <v>131</v>
      </c>
      <c r="C4" s="156">
        <v>139</v>
      </c>
      <c r="D4" s="156">
        <v>120</v>
      </c>
      <c r="E4" s="164">
        <v>390</v>
      </c>
      <c r="F4" s="157"/>
      <c r="G4" s="155" t="s">
        <v>502</v>
      </c>
      <c r="H4" s="156">
        <v>131</v>
      </c>
      <c r="I4" s="156">
        <v>113</v>
      </c>
      <c r="J4" s="156">
        <v>116</v>
      </c>
      <c r="K4" s="161">
        <f t="shared" si="0"/>
        <v>360</v>
      </c>
    </row>
    <row r="5" spans="1:11" s="158" customFormat="1" ht="18" customHeight="1" x14ac:dyDescent="0.2">
      <c r="A5" s="155" t="s">
        <v>421</v>
      </c>
      <c r="B5" s="156">
        <v>113</v>
      </c>
      <c r="C5" s="156">
        <v>136</v>
      </c>
      <c r="D5" s="156">
        <v>121</v>
      </c>
      <c r="E5" s="164">
        <v>370</v>
      </c>
      <c r="F5" s="157"/>
      <c r="G5" s="155" t="s">
        <v>410</v>
      </c>
      <c r="H5" s="156">
        <v>124</v>
      </c>
      <c r="I5" s="156">
        <v>115</v>
      </c>
      <c r="J5" s="156">
        <v>153</v>
      </c>
      <c r="K5" s="161">
        <f t="shared" si="0"/>
        <v>392</v>
      </c>
    </row>
    <row r="6" spans="1:11" s="158" customFormat="1" ht="18" customHeight="1" x14ac:dyDescent="0.2">
      <c r="A6" s="155" t="s">
        <v>482</v>
      </c>
      <c r="B6" s="156">
        <v>122</v>
      </c>
      <c r="C6" s="156">
        <v>112</v>
      </c>
      <c r="D6" s="156">
        <v>125</v>
      </c>
      <c r="E6" s="164">
        <v>359</v>
      </c>
      <c r="F6" s="157"/>
      <c r="G6" s="155" t="s">
        <v>411</v>
      </c>
      <c r="H6" s="156">
        <v>103</v>
      </c>
      <c r="I6" s="156">
        <v>126</v>
      </c>
      <c r="J6" s="156">
        <v>106</v>
      </c>
      <c r="K6" s="161">
        <f t="shared" si="0"/>
        <v>335</v>
      </c>
    </row>
    <row r="7" spans="1:11" s="163" customFormat="1" ht="18" customHeight="1" x14ac:dyDescent="0.2">
      <c r="A7" s="159" t="s">
        <v>400</v>
      </c>
      <c r="B7" s="207">
        <f>SUM(B2:B6)</f>
        <v>574</v>
      </c>
      <c r="C7" s="207">
        <f>SUM(C2:C6)</f>
        <v>660</v>
      </c>
      <c r="D7" s="207">
        <f>SUM(D2:D6)</f>
        <v>630</v>
      </c>
      <c r="E7" s="206">
        <f>SUM(B7:D7)</f>
        <v>1864</v>
      </c>
      <c r="F7" s="162"/>
      <c r="G7" s="159" t="s">
        <v>401</v>
      </c>
      <c r="H7" s="161">
        <f>SUM(H2:H6)</f>
        <v>568</v>
      </c>
      <c r="I7" s="161">
        <f>SUM(I2:I6)</f>
        <v>616</v>
      </c>
      <c r="J7" s="161">
        <f>SUM(J2:J6)</f>
        <v>595</v>
      </c>
      <c r="K7" s="161">
        <f t="shared" si="0"/>
        <v>1779</v>
      </c>
    </row>
    <row r="8" spans="1:11" s="204" customFormat="1" ht="18" customHeight="1" x14ac:dyDescent="0.4">
      <c r="A8" s="199" t="s">
        <v>199</v>
      </c>
      <c r="B8" s="200"/>
      <c r="C8" s="200"/>
      <c r="D8" s="200"/>
      <c r="E8" s="201"/>
      <c r="F8" s="202"/>
      <c r="G8" s="199" t="s">
        <v>231</v>
      </c>
      <c r="H8" s="203"/>
      <c r="I8" s="203"/>
      <c r="J8" s="203"/>
      <c r="K8" s="201"/>
    </row>
    <row r="9" spans="1:11" s="158" customFormat="1" ht="18" customHeight="1" x14ac:dyDescent="0.2">
      <c r="A9" s="155" t="s">
        <v>438</v>
      </c>
      <c r="B9" s="156">
        <v>139</v>
      </c>
      <c r="C9" s="156">
        <v>135</v>
      </c>
      <c r="D9" s="156">
        <v>144</v>
      </c>
      <c r="E9" s="164">
        <f t="shared" ref="E9:E14" si="1">SUM(B9:D9)</f>
        <v>418</v>
      </c>
      <c r="F9" s="157"/>
      <c r="G9" s="155" t="s">
        <v>394</v>
      </c>
      <c r="H9" s="156">
        <v>134</v>
      </c>
      <c r="I9" s="156">
        <v>141</v>
      </c>
      <c r="J9" s="156">
        <v>115</v>
      </c>
      <c r="K9" s="161">
        <f t="shared" ref="K9:K14" si="2">SUM(H9:J9)</f>
        <v>390</v>
      </c>
    </row>
    <row r="10" spans="1:11" s="158" customFormat="1" ht="18" customHeight="1" x14ac:dyDescent="0.2">
      <c r="A10" s="155" t="s">
        <v>439</v>
      </c>
      <c r="B10" s="156">
        <v>120</v>
      </c>
      <c r="C10" s="156">
        <v>112</v>
      </c>
      <c r="D10" s="156">
        <v>135</v>
      </c>
      <c r="E10" s="164">
        <f t="shared" si="1"/>
        <v>367</v>
      </c>
      <c r="F10" s="157"/>
      <c r="G10" s="155" t="s">
        <v>457</v>
      </c>
      <c r="H10" s="156">
        <v>132</v>
      </c>
      <c r="I10" s="156">
        <v>92</v>
      </c>
      <c r="J10" s="156">
        <v>96</v>
      </c>
      <c r="K10" s="161">
        <f t="shared" si="2"/>
        <v>320</v>
      </c>
    </row>
    <row r="11" spans="1:11" s="158" customFormat="1" ht="18" customHeight="1" x14ac:dyDescent="0.2">
      <c r="A11" s="155" t="s">
        <v>440</v>
      </c>
      <c r="B11" s="156">
        <v>101</v>
      </c>
      <c r="C11" s="156">
        <v>112</v>
      </c>
      <c r="D11" s="156">
        <v>168</v>
      </c>
      <c r="E11" s="164">
        <f t="shared" si="1"/>
        <v>381</v>
      </c>
      <c r="F11" s="157"/>
      <c r="G11" s="155" t="s">
        <v>392</v>
      </c>
      <c r="H11" s="156">
        <v>114</v>
      </c>
      <c r="I11" s="156">
        <v>108</v>
      </c>
      <c r="J11" s="156">
        <v>137</v>
      </c>
      <c r="K11" s="161">
        <f t="shared" si="2"/>
        <v>359</v>
      </c>
    </row>
    <row r="12" spans="1:11" s="158" customFormat="1" ht="18" customHeight="1" x14ac:dyDescent="0.2">
      <c r="A12" s="155" t="s">
        <v>441</v>
      </c>
      <c r="B12" s="156">
        <v>140</v>
      </c>
      <c r="C12" s="156">
        <v>146</v>
      </c>
      <c r="D12" s="156">
        <v>125</v>
      </c>
      <c r="E12" s="164">
        <f t="shared" si="1"/>
        <v>411</v>
      </c>
      <c r="F12" s="157"/>
      <c r="G12" s="155" t="s">
        <v>391</v>
      </c>
      <c r="H12" s="156">
        <v>132</v>
      </c>
      <c r="I12" s="156">
        <v>91</v>
      </c>
      <c r="J12" s="156">
        <v>127</v>
      </c>
      <c r="K12" s="161">
        <f t="shared" si="2"/>
        <v>350</v>
      </c>
    </row>
    <row r="13" spans="1:11" s="158" customFormat="1" ht="18" customHeight="1" x14ac:dyDescent="0.2">
      <c r="A13" s="155" t="s">
        <v>442</v>
      </c>
      <c r="B13" s="156">
        <v>114</v>
      </c>
      <c r="C13" s="156">
        <v>155</v>
      </c>
      <c r="D13" s="156">
        <v>130</v>
      </c>
      <c r="E13" s="164">
        <f t="shared" si="1"/>
        <v>399</v>
      </c>
      <c r="F13" s="157"/>
      <c r="G13" s="155" t="s">
        <v>390</v>
      </c>
      <c r="H13" s="156">
        <v>132</v>
      </c>
      <c r="I13" s="156">
        <v>126</v>
      </c>
      <c r="J13" s="156">
        <v>151</v>
      </c>
      <c r="K13" s="161">
        <f t="shared" si="2"/>
        <v>409</v>
      </c>
    </row>
    <row r="14" spans="1:11" s="163" customFormat="1" ht="18" customHeight="1" x14ac:dyDescent="0.2">
      <c r="A14" s="159" t="s">
        <v>379</v>
      </c>
      <c r="B14" s="160">
        <f>SUM(B9:B13)</f>
        <v>614</v>
      </c>
      <c r="C14" s="207">
        <f>SUM(C9:C13)</f>
        <v>660</v>
      </c>
      <c r="D14" s="207">
        <f>SUM(D9:D13)</f>
        <v>702</v>
      </c>
      <c r="E14" s="206">
        <f t="shared" si="1"/>
        <v>1976</v>
      </c>
      <c r="F14" s="162"/>
      <c r="G14" s="159" t="s">
        <v>378</v>
      </c>
      <c r="H14" s="206">
        <f>SUM(H9:H13)</f>
        <v>644</v>
      </c>
      <c r="I14" s="161">
        <f>SUM(I9:I13)</f>
        <v>558</v>
      </c>
      <c r="J14" s="161">
        <f>SUM(J9:J13)</f>
        <v>626</v>
      </c>
      <c r="K14" s="161">
        <f t="shared" si="2"/>
        <v>1828</v>
      </c>
    </row>
    <row r="15" spans="1:11" s="204" customFormat="1" ht="18" customHeight="1" x14ac:dyDescent="0.4">
      <c r="A15" s="199" t="s">
        <v>207</v>
      </c>
      <c r="B15" s="200"/>
      <c r="C15" s="200"/>
      <c r="D15" s="200"/>
      <c r="E15" s="201"/>
      <c r="F15" s="202"/>
      <c r="G15" s="199" t="s">
        <v>201</v>
      </c>
      <c r="H15" s="203"/>
      <c r="I15" s="203"/>
      <c r="J15" s="203"/>
      <c r="K15" s="201"/>
    </row>
    <row r="16" spans="1:11" s="158" customFormat="1" ht="18" customHeight="1" x14ac:dyDescent="0.2">
      <c r="A16" s="155" t="s">
        <v>413</v>
      </c>
      <c r="B16" s="156">
        <v>122</v>
      </c>
      <c r="C16" s="156">
        <v>117</v>
      </c>
      <c r="D16" s="156">
        <v>104</v>
      </c>
      <c r="E16" s="164">
        <f t="shared" ref="E16:E21" si="3">SUM(B16:D16)</f>
        <v>343</v>
      </c>
      <c r="F16" s="157"/>
      <c r="G16" s="155" t="s">
        <v>395</v>
      </c>
      <c r="H16" s="156">
        <v>110</v>
      </c>
      <c r="I16" s="156">
        <v>97</v>
      </c>
      <c r="J16" s="156">
        <v>109</v>
      </c>
      <c r="K16" s="161">
        <f t="shared" ref="K16:K21" si="4">SUM(H16:J16)</f>
        <v>316</v>
      </c>
    </row>
    <row r="17" spans="1:11" s="158" customFormat="1" ht="18" customHeight="1" x14ac:dyDescent="0.2">
      <c r="A17" s="155" t="s">
        <v>414</v>
      </c>
      <c r="B17" s="156">
        <v>106</v>
      </c>
      <c r="C17" s="156">
        <v>112</v>
      </c>
      <c r="D17" s="156">
        <v>109</v>
      </c>
      <c r="E17" s="164">
        <f t="shared" si="3"/>
        <v>327</v>
      </c>
      <c r="F17" s="157"/>
      <c r="G17" s="155" t="s">
        <v>396</v>
      </c>
      <c r="H17" s="156">
        <v>106</v>
      </c>
      <c r="I17" s="156">
        <v>109</v>
      </c>
      <c r="J17" s="156">
        <v>111</v>
      </c>
      <c r="K17" s="161">
        <f t="shared" si="4"/>
        <v>326</v>
      </c>
    </row>
    <row r="18" spans="1:11" s="158" customFormat="1" ht="18" customHeight="1" x14ac:dyDescent="0.2">
      <c r="A18" s="155" t="s">
        <v>415</v>
      </c>
      <c r="B18" s="156">
        <v>125</v>
      </c>
      <c r="C18" s="156">
        <v>137</v>
      </c>
      <c r="D18" s="156">
        <v>124</v>
      </c>
      <c r="E18" s="164">
        <f t="shared" si="3"/>
        <v>386</v>
      </c>
      <c r="F18" s="157"/>
      <c r="G18" s="155" t="s">
        <v>460</v>
      </c>
      <c r="H18" s="156">
        <v>117</v>
      </c>
      <c r="I18" s="156">
        <v>107</v>
      </c>
      <c r="J18" s="156">
        <v>115</v>
      </c>
      <c r="K18" s="161">
        <f t="shared" si="4"/>
        <v>339</v>
      </c>
    </row>
    <row r="19" spans="1:11" s="158" customFormat="1" ht="18" customHeight="1" x14ac:dyDescent="0.2">
      <c r="A19" s="155" t="s">
        <v>497</v>
      </c>
      <c r="B19" s="156">
        <v>112</v>
      </c>
      <c r="C19" s="156">
        <v>108</v>
      </c>
      <c r="D19" s="156">
        <v>143</v>
      </c>
      <c r="E19" s="164">
        <f t="shared" si="3"/>
        <v>363</v>
      </c>
      <c r="F19" s="157"/>
      <c r="G19" s="155" t="s">
        <v>398</v>
      </c>
      <c r="H19" s="156">
        <v>126</v>
      </c>
      <c r="I19" s="156">
        <v>126</v>
      </c>
      <c r="J19" s="156">
        <v>126</v>
      </c>
      <c r="K19" s="161">
        <f t="shared" si="4"/>
        <v>378</v>
      </c>
    </row>
    <row r="20" spans="1:11" s="158" customFormat="1" ht="18" customHeight="1" x14ac:dyDescent="0.2">
      <c r="A20" s="155" t="s">
        <v>417</v>
      </c>
      <c r="B20" s="156">
        <v>129</v>
      </c>
      <c r="C20" s="156">
        <v>113</v>
      </c>
      <c r="D20" s="156">
        <v>109</v>
      </c>
      <c r="E20" s="164">
        <f t="shared" si="3"/>
        <v>351</v>
      </c>
      <c r="F20" s="157"/>
      <c r="G20" s="155" t="s">
        <v>399</v>
      </c>
      <c r="H20" s="156">
        <v>135</v>
      </c>
      <c r="I20" s="156">
        <v>111</v>
      </c>
      <c r="J20" s="156">
        <v>122</v>
      </c>
      <c r="K20" s="161">
        <f t="shared" si="4"/>
        <v>368</v>
      </c>
    </row>
    <row r="21" spans="1:11" s="163" customFormat="1" ht="18" customHeight="1" x14ac:dyDescent="0.2">
      <c r="A21" s="159" t="s">
        <v>484</v>
      </c>
      <c r="B21" s="282">
        <f>SUM(B16:B20)</f>
        <v>594</v>
      </c>
      <c r="C21" s="207">
        <f>SUM(C16:C20)</f>
        <v>587</v>
      </c>
      <c r="D21" s="207">
        <f>SUM(D16:D20)</f>
        <v>589</v>
      </c>
      <c r="E21" s="206">
        <f t="shared" si="3"/>
        <v>1770</v>
      </c>
      <c r="F21" s="162"/>
      <c r="G21" s="159" t="s">
        <v>485</v>
      </c>
      <c r="H21" s="275">
        <f>SUM(H16:H20)</f>
        <v>594</v>
      </c>
      <c r="I21" s="161">
        <f>SUM(I16:I20)</f>
        <v>550</v>
      </c>
      <c r="J21" s="161">
        <f>SUM(J16:J20)</f>
        <v>583</v>
      </c>
      <c r="K21" s="161">
        <f t="shared" si="4"/>
        <v>1727</v>
      </c>
    </row>
    <row r="22" spans="1:11" s="204" customFormat="1" ht="18" customHeight="1" x14ac:dyDescent="0.4">
      <c r="A22" s="205" t="s">
        <v>230</v>
      </c>
      <c r="B22" s="203"/>
      <c r="C22" s="203"/>
      <c r="D22" s="203"/>
      <c r="E22" s="201"/>
      <c r="F22" s="202"/>
      <c r="G22" s="205" t="s">
        <v>206</v>
      </c>
      <c r="H22" s="203"/>
      <c r="I22" s="203"/>
      <c r="J22" s="203"/>
      <c r="K22" s="201"/>
    </row>
    <row r="23" spans="1:11" s="158" customFormat="1" ht="18" customHeight="1" x14ac:dyDescent="0.2">
      <c r="A23" s="155" t="s">
        <v>380</v>
      </c>
      <c r="B23" s="156">
        <v>140</v>
      </c>
      <c r="C23" s="156">
        <v>89</v>
      </c>
      <c r="D23" s="156">
        <v>109</v>
      </c>
      <c r="E23" s="161">
        <f t="shared" ref="E23:E28" si="5">SUM(B23:D23)</f>
        <v>338</v>
      </c>
      <c r="F23" s="157"/>
      <c r="G23" s="155" t="s">
        <v>428</v>
      </c>
      <c r="H23" s="156">
        <v>115</v>
      </c>
      <c r="I23" s="156">
        <v>127</v>
      </c>
      <c r="J23" s="156">
        <v>125</v>
      </c>
      <c r="K23" s="161">
        <f t="shared" ref="K23:K28" si="6">SUM(H23:J23)</f>
        <v>367</v>
      </c>
    </row>
    <row r="24" spans="1:11" s="158" customFormat="1" ht="18" customHeight="1" x14ac:dyDescent="0.2">
      <c r="A24" s="155" t="s">
        <v>384</v>
      </c>
      <c r="B24" s="156">
        <v>135</v>
      </c>
      <c r="C24" s="156">
        <v>140</v>
      </c>
      <c r="D24" s="156">
        <v>121</v>
      </c>
      <c r="E24" s="161">
        <f t="shared" si="5"/>
        <v>396</v>
      </c>
      <c r="F24" s="157"/>
      <c r="G24" s="155" t="s">
        <v>429</v>
      </c>
      <c r="H24" s="156">
        <v>106</v>
      </c>
      <c r="I24" s="156">
        <v>108</v>
      </c>
      <c r="J24" s="156">
        <v>120</v>
      </c>
      <c r="K24" s="161">
        <f t="shared" si="6"/>
        <v>334</v>
      </c>
    </row>
    <row r="25" spans="1:11" s="158" customFormat="1" ht="18" customHeight="1" x14ac:dyDescent="0.2">
      <c r="A25" s="155" t="s">
        <v>381</v>
      </c>
      <c r="B25" s="156">
        <v>133</v>
      </c>
      <c r="C25" s="156">
        <v>91</v>
      </c>
      <c r="D25" s="156">
        <v>99</v>
      </c>
      <c r="E25" s="161">
        <f t="shared" si="5"/>
        <v>323</v>
      </c>
      <c r="F25" s="157"/>
      <c r="G25" s="155" t="s">
        <v>431</v>
      </c>
      <c r="H25" s="156">
        <v>120</v>
      </c>
      <c r="I25" s="156">
        <v>113</v>
      </c>
      <c r="J25" s="156">
        <v>119</v>
      </c>
      <c r="K25" s="161">
        <f t="shared" si="6"/>
        <v>352</v>
      </c>
    </row>
    <row r="26" spans="1:11" s="158" customFormat="1" ht="18" customHeight="1" x14ac:dyDescent="0.2">
      <c r="A26" s="155" t="s">
        <v>382</v>
      </c>
      <c r="B26" s="156">
        <v>130</v>
      </c>
      <c r="C26" s="156">
        <v>109</v>
      </c>
      <c r="D26" s="156">
        <v>137</v>
      </c>
      <c r="E26" s="161">
        <f t="shared" si="5"/>
        <v>376</v>
      </c>
      <c r="F26" s="157"/>
      <c r="G26" s="155" t="s">
        <v>453</v>
      </c>
      <c r="H26" s="156">
        <v>126</v>
      </c>
      <c r="I26" s="156">
        <v>118</v>
      </c>
      <c r="J26" s="156">
        <v>91</v>
      </c>
      <c r="K26" s="161">
        <f t="shared" si="6"/>
        <v>335</v>
      </c>
    </row>
    <row r="27" spans="1:11" s="158" customFormat="1" ht="18" customHeight="1" x14ac:dyDescent="0.2">
      <c r="A27" s="155" t="s">
        <v>383</v>
      </c>
      <c r="B27" s="156">
        <v>140</v>
      </c>
      <c r="C27" s="156">
        <v>138</v>
      </c>
      <c r="D27" s="156">
        <v>138</v>
      </c>
      <c r="E27" s="161">
        <f t="shared" si="5"/>
        <v>416</v>
      </c>
      <c r="F27" s="157"/>
      <c r="G27" s="155" t="s">
        <v>430</v>
      </c>
      <c r="H27" s="156">
        <v>115</v>
      </c>
      <c r="I27" s="156">
        <v>119</v>
      </c>
      <c r="J27" s="156">
        <v>111</v>
      </c>
      <c r="K27" s="161">
        <f t="shared" si="6"/>
        <v>345</v>
      </c>
    </row>
    <row r="28" spans="1:11" s="163" customFormat="1" ht="18" customHeight="1" x14ac:dyDescent="0.2">
      <c r="A28" s="159" t="s">
        <v>378</v>
      </c>
      <c r="B28" s="206">
        <f>SUM(B23:B27)</f>
        <v>678</v>
      </c>
      <c r="C28" s="161">
        <f>SUM(C23:C27)</f>
        <v>567</v>
      </c>
      <c r="D28" s="206">
        <f>SUM(D23:D27)</f>
        <v>604</v>
      </c>
      <c r="E28" s="206">
        <f t="shared" si="5"/>
        <v>1849</v>
      </c>
      <c r="F28" s="162"/>
      <c r="G28" s="159" t="s">
        <v>379</v>
      </c>
      <c r="H28" s="161">
        <f>SUM(H23:H27)</f>
        <v>582</v>
      </c>
      <c r="I28" s="206">
        <f>SUM(I23:I27)</f>
        <v>585</v>
      </c>
      <c r="J28" s="161">
        <f>SUM(J23:J27)</f>
        <v>566</v>
      </c>
      <c r="K28" s="161">
        <f t="shared" si="6"/>
        <v>1733</v>
      </c>
    </row>
    <row r="29" spans="1:11" s="204" customFormat="1" ht="18" customHeight="1" x14ac:dyDescent="0.4">
      <c r="A29" s="205" t="s">
        <v>202</v>
      </c>
      <c r="B29" s="203"/>
      <c r="C29" s="203"/>
      <c r="D29" s="203"/>
      <c r="E29" s="201"/>
      <c r="F29" s="202"/>
      <c r="G29" s="205" t="s">
        <v>208</v>
      </c>
      <c r="H29" s="203"/>
      <c r="I29" s="203"/>
      <c r="J29" s="203"/>
      <c r="K29" s="201"/>
    </row>
    <row r="30" spans="1:11" s="158" customFormat="1" ht="18" customHeight="1" x14ac:dyDescent="0.2">
      <c r="A30" s="155" t="s">
        <v>373</v>
      </c>
      <c r="B30" s="156">
        <v>142</v>
      </c>
      <c r="C30" s="156">
        <v>122</v>
      </c>
      <c r="D30" s="156">
        <v>124</v>
      </c>
      <c r="E30" s="161">
        <f t="shared" ref="E30:E35" si="7">SUM(B30:D30)</f>
        <v>388</v>
      </c>
      <c r="F30" s="157"/>
      <c r="G30" s="155" t="s">
        <v>444</v>
      </c>
      <c r="H30" s="156">
        <v>101</v>
      </c>
      <c r="I30" s="156">
        <v>124</v>
      </c>
      <c r="J30" s="156">
        <v>107</v>
      </c>
      <c r="K30" s="161">
        <f t="shared" ref="K30:K35" si="8">SUM(H30:J30)</f>
        <v>332</v>
      </c>
    </row>
    <row r="31" spans="1:11" s="158" customFormat="1" ht="18" customHeight="1" x14ac:dyDescent="0.2">
      <c r="A31" s="155" t="s">
        <v>374</v>
      </c>
      <c r="B31" s="156">
        <v>100</v>
      </c>
      <c r="C31" s="156">
        <v>150</v>
      </c>
      <c r="D31" s="156">
        <v>108</v>
      </c>
      <c r="E31" s="161">
        <f t="shared" si="7"/>
        <v>358</v>
      </c>
      <c r="F31" s="157"/>
      <c r="G31" s="155" t="s">
        <v>446</v>
      </c>
      <c r="H31" s="156">
        <v>89</v>
      </c>
      <c r="I31" s="156">
        <v>100</v>
      </c>
      <c r="J31" s="156">
        <v>115</v>
      </c>
      <c r="K31" s="161">
        <f t="shared" si="8"/>
        <v>304</v>
      </c>
    </row>
    <row r="32" spans="1:11" s="158" customFormat="1" ht="18" customHeight="1" x14ac:dyDescent="0.2">
      <c r="A32" s="155" t="s">
        <v>375</v>
      </c>
      <c r="B32" s="156">
        <v>119</v>
      </c>
      <c r="C32" s="156">
        <v>152</v>
      </c>
      <c r="D32" s="156">
        <v>110</v>
      </c>
      <c r="E32" s="161">
        <f t="shared" si="7"/>
        <v>381</v>
      </c>
      <c r="F32" s="157"/>
      <c r="G32" s="155" t="s">
        <v>445</v>
      </c>
      <c r="H32" s="156">
        <v>112</v>
      </c>
      <c r="I32" s="156">
        <v>114</v>
      </c>
      <c r="J32" s="156">
        <v>109</v>
      </c>
      <c r="K32" s="161">
        <f t="shared" si="8"/>
        <v>335</v>
      </c>
    </row>
    <row r="33" spans="1:11" s="158" customFormat="1" ht="18" customHeight="1" x14ac:dyDescent="0.2">
      <c r="A33" s="155" t="s">
        <v>376</v>
      </c>
      <c r="B33" s="156">
        <v>116</v>
      </c>
      <c r="C33" s="156">
        <v>123</v>
      </c>
      <c r="D33" s="156">
        <v>113</v>
      </c>
      <c r="E33" s="161">
        <f t="shared" si="7"/>
        <v>352</v>
      </c>
      <c r="F33" s="157"/>
      <c r="G33" s="155" t="s">
        <v>447</v>
      </c>
      <c r="H33" s="156">
        <v>87</v>
      </c>
      <c r="I33" s="156">
        <v>113</v>
      </c>
      <c r="J33" s="156">
        <v>135</v>
      </c>
      <c r="K33" s="161">
        <f t="shared" si="8"/>
        <v>335</v>
      </c>
    </row>
    <row r="34" spans="1:11" s="158" customFormat="1" ht="18" customHeight="1" x14ac:dyDescent="0.2">
      <c r="A34" s="155" t="s">
        <v>503</v>
      </c>
      <c r="B34" s="156">
        <v>142</v>
      </c>
      <c r="C34" s="156">
        <v>114</v>
      </c>
      <c r="D34" s="156">
        <v>130</v>
      </c>
      <c r="E34" s="161">
        <f t="shared" si="7"/>
        <v>386</v>
      </c>
      <c r="F34" s="157"/>
      <c r="G34" s="155" t="s">
        <v>443</v>
      </c>
      <c r="H34" s="156">
        <v>117</v>
      </c>
      <c r="I34" s="156">
        <v>92</v>
      </c>
      <c r="J34" s="156">
        <v>114</v>
      </c>
      <c r="K34" s="161">
        <f t="shared" si="8"/>
        <v>323</v>
      </c>
    </row>
    <row r="35" spans="1:11" s="163" customFormat="1" ht="18" customHeight="1" x14ac:dyDescent="0.2">
      <c r="A35" s="159" t="s">
        <v>400</v>
      </c>
      <c r="B35" s="206">
        <f>SUM(B30:B34)</f>
        <v>619</v>
      </c>
      <c r="C35" s="206">
        <f>SUM(C30:C34)</f>
        <v>661</v>
      </c>
      <c r="D35" s="206">
        <f>SUM(D30:D34)</f>
        <v>585</v>
      </c>
      <c r="E35" s="206">
        <f t="shared" si="7"/>
        <v>1865</v>
      </c>
      <c r="F35" s="162"/>
      <c r="G35" s="159" t="s">
        <v>401</v>
      </c>
      <c r="H35" s="161">
        <f>SUM(H30:H34)</f>
        <v>506</v>
      </c>
      <c r="I35" s="161">
        <f>SUM(I30:I34)</f>
        <v>543</v>
      </c>
      <c r="J35" s="161">
        <f>SUM(J30:J34)</f>
        <v>580</v>
      </c>
      <c r="K35" s="161">
        <f t="shared" si="8"/>
        <v>1629</v>
      </c>
    </row>
    <row r="36" spans="1:11" s="204" customFormat="1" ht="18" customHeight="1" x14ac:dyDescent="0.4">
      <c r="A36" s="205" t="s">
        <v>198</v>
      </c>
      <c r="B36" s="203"/>
      <c r="C36" s="203"/>
      <c r="D36" s="203"/>
      <c r="E36" s="201"/>
      <c r="F36" s="202"/>
      <c r="G36" s="205" t="s">
        <v>204</v>
      </c>
      <c r="H36" s="203"/>
      <c r="I36" s="203"/>
      <c r="J36" s="203"/>
      <c r="K36" s="201"/>
    </row>
    <row r="37" spans="1:11" s="158" customFormat="1" ht="18" customHeight="1" x14ac:dyDescent="0.2">
      <c r="A37" s="155" t="s">
        <v>403</v>
      </c>
      <c r="B37" s="156">
        <v>135</v>
      </c>
      <c r="C37" s="156">
        <v>116</v>
      </c>
      <c r="D37" s="156">
        <v>111</v>
      </c>
      <c r="E37" s="161">
        <f t="shared" ref="E37:E42" si="9">SUM(B37:D37)</f>
        <v>362</v>
      </c>
      <c r="F37" s="157"/>
      <c r="G37" s="155" t="s">
        <v>483</v>
      </c>
      <c r="H37" s="156">
        <v>117</v>
      </c>
      <c r="I37" s="156">
        <v>160</v>
      </c>
      <c r="J37" s="156">
        <v>114</v>
      </c>
      <c r="K37" s="161">
        <f t="shared" ref="K37:K42" si="10">SUM(H37:J37)</f>
        <v>391</v>
      </c>
    </row>
    <row r="38" spans="1:11" s="158" customFormat="1" ht="18" customHeight="1" x14ac:dyDescent="0.2">
      <c r="A38" s="155" t="s">
        <v>402</v>
      </c>
      <c r="B38" s="156">
        <v>113</v>
      </c>
      <c r="C38" s="156">
        <v>115</v>
      </c>
      <c r="D38" s="156">
        <v>96</v>
      </c>
      <c r="E38" s="161">
        <f t="shared" si="9"/>
        <v>324</v>
      </c>
      <c r="F38" s="157"/>
      <c r="G38" s="155" t="s">
        <v>434</v>
      </c>
      <c r="H38" s="156">
        <v>110</v>
      </c>
      <c r="I38" s="156">
        <v>129</v>
      </c>
      <c r="J38" s="156">
        <v>121</v>
      </c>
      <c r="K38" s="161">
        <f t="shared" si="10"/>
        <v>360</v>
      </c>
    </row>
    <row r="39" spans="1:11" s="158" customFormat="1" ht="18" customHeight="1" x14ac:dyDescent="0.2">
      <c r="A39" s="155" t="s">
        <v>404</v>
      </c>
      <c r="B39" s="156">
        <v>114</v>
      </c>
      <c r="C39" s="156">
        <v>129</v>
      </c>
      <c r="D39" s="156">
        <v>132</v>
      </c>
      <c r="E39" s="161">
        <f t="shared" si="9"/>
        <v>375</v>
      </c>
      <c r="F39" s="157"/>
      <c r="G39" s="155" t="s">
        <v>435</v>
      </c>
      <c r="H39" s="156">
        <v>120</v>
      </c>
      <c r="I39" s="156">
        <v>133</v>
      </c>
      <c r="J39" s="156">
        <v>108</v>
      </c>
      <c r="K39" s="161">
        <f t="shared" si="10"/>
        <v>361</v>
      </c>
    </row>
    <row r="40" spans="1:11" s="158" customFormat="1" ht="18" customHeight="1" x14ac:dyDescent="0.2">
      <c r="A40" s="155" t="s">
        <v>405</v>
      </c>
      <c r="B40" s="156">
        <v>113</v>
      </c>
      <c r="C40" s="156">
        <v>130</v>
      </c>
      <c r="D40" s="156">
        <v>130</v>
      </c>
      <c r="E40" s="161">
        <f t="shared" si="9"/>
        <v>373</v>
      </c>
      <c r="F40" s="157"/>
      <c r="G40" s="155" t="s">
        <v>436</v>
      </c>
      <c r="H40" s="156">
        <v>166</v>
      </c>
      <c r="I40" s="156">
        <v>107</v>
      </c>
      <c r="J40" s="156">
        <v>114</v>
      </c>
      <c r="K40" s="161">
        <f t="shared" si="10"/>
        <v>387</v>
      </c>
    </row>
    <row r="41" spans="1:11" s="158" customFormat="1" ht="18" customHeight="1" x14ac:dyDescent="0.2">
      <c r="A41" s="155" t="s">
        <v>406</v>
      </c>
      <c r="B41" s="156">
        <v>110</v>
      </c>
      <c r="C41" s="156">
        <v>122</v>
      </c>
      <c r="D41" s="156">
        <v>106</v>
      </c>
      <c r="E41" s="161">
        <f t="shared" si="9"/>
        <v>338</v>
      </c>
      <c r="F41" s="157"/>
      <c r="G41" s="155" t="s">
        <v>437</v>
      </c>
      <c r="H41" s="156">
        <v>149</v>
      </c>
      <c r="I41" s="156">
        <v>109</v>
      </c>
      <c r="J41" s="156">
        <v>126</v>
      </c>
      <c r="K41" s="161">
        <f t="shared" si="10"/>
        <v>384</v>
      </c>
    </row>
    <row r="42" spans="1:11" s="163" customFormat="1" ht="18" customHeight="1" x14ac:dyDescent="0.2">
      <c r="A42" s="159" t="s">
        <v>401</v>
      </c>
      <c r="B42" s="161">
        <f>SUM(B37:B41)</f>
        <v>585</v>
      </c>
      <c r="C42" s="161">
        <f>SUM(C37:C41)</f>
        <v>612</v>
      </c>
      <c r="D42" s="161">
        <f>SUM(D37:D41)</f>
        <v>575</v>
      </c>
      <c r="E42" s="161">
        <f t="shared" si="9"/>
        <v>1772</v>
      </c>
      <c r="F42" s="162"/>
      <c r="G42" s="159" t="s">
        <v>400</v>
      </c>
      <c r="H42" s="206">
        <f>SUM(H37:H41)</f>
        <v>662</v>
      </c>
      <c r="I42" s="206">
        <f>SUM(I37:I41)</f>
        <v>638</v>
      </c>
      <c r="J42" s="206">
        <f>SUM(J37:J41)</f>
        <v>583</v>
      </c>
      <c r="K42" s="206">
        <f t="shared" si="10"/>
        <v>1883</v>
      </c>
    </row>
    <row r="43" spans="1:11" s="204" customFormat="1" ht="18" customHeight="1" x14ac:dyDescent="0.4">
      <c r="A43" s="205" t="s">
        <v>205</v>
      </c>
      <c r="B43" s="203"/>
      <c r="C43" s="203"/>
      <c r="D43" s="203"/>
      <c r="E43" s="201"/>
      <c r="F43" s="202"/>
      <c r="G43" s="205" t="s">
        <v>209</v>
      </c>
      <c r="H43" s="203"/>
      <c r="I43" s="203"/>
      <c r="J43" s="203"/>
      <c r="K43" s="201"/>
    </row>
    <row r="44" spans="1:11" s="158" customFormat="1" ht="18" customHeight="1" x14ac:dyDescent="0.2">
      <c r="A44" s="155" t="s">
        <v>451</v>
      </c>
      <c r="B44" s="156">
        <v>142</v>
      </c>
      <c r="C44" s="156">
        <v>123</v>
      </c>
      <c r="D44" s="156">
        <v>101</v>
      </c>
      <c r="E44" s="161">
        <f t="shared" ref="E44:E49" si="11">SUM(B44:D44)</f>
        <v>366</v>
      </c>
      <c r="F44" s="157"/>
      <c r="G44" s="155" t="s">
        <v>385</v>
      </c>
      <c r="H44" s="156">
        <v>137</v>
      </c>
      <c r="I44" s="156">
        <v>125</v>
      </c>
      <c r="J44" s="156">
        <v>110</v>
      </c>
      <c r="K44" s="161">
        <f>SUM(H44:J44)</f>
        <v>372</v>
      </c>
    </row>
    <row r="45" spans="1:11" s="158" customFormat="1" ht="18" customHeight="1" x14ac:dyDescent="0.2">
      <c r="A45" s="155" t="s">
        <v>423</v>
      </c>
      <c r="B45" s="156">
        <v>119</v>
      </c>
      <c r="C45" s="156">
        <v>111</v>
      </c>
      <c r="D45" s="156">
        <v>111</v>
      </c>
      <c r="E45" s="161">
        <f t="shared" si="11"/>
        <v>341</v>
      </c>
      <c r="F45" s="157"/>
      <c r="G45" s="155" t="s">
        <v>386</v>
      </c>
      <c r="H45" s="156">
        <v>105</v>
      </c>
      <c r="I45" s="156">
        <v>146</v>
      </c>
      <c r="J45" s="156">
        <v>102</v>
      </c>
      <c r="K45" s="161">
        <f>SUM(H45:J45)</f>
        <v>353</v>
      </c>
    </row>
    <row r="46" spans="1:11" s="158" customFormat="1" ht="18" customHeight="1" x14ac:dyDescent="0.2">
      <c r="A46" s="155" t="s">
        <v>426</v>
      </c>
      <c r="B46" s="156">
        <v>147</v>
      </c>
      <c r="C46" s="156">
        <v>102</v>
      </c>
      <c r="D46" s="156">
        <v>116</v>
      </c>
      <c r="E46" s="161">
        <f t="shared" si="11"/>
        <v>365</v>
      </c>
      <c r="F46" s="157"/>
      <c r="G46" s="155" t="s">
        <v>387</v>
      </c>
      <c r="H46" s="156">
        <v>114</v>
      </c>
      <c r="I46" s="156">
        <v>123</v>
      </c>
      <c r="J46" s="156">
        <v>100</v>
      </c>
      <c r="K46" s="161">
        <f>SUM(H46:J46)</f>
        <v>337</v>
      </c>
    </row>
    <row r="47" spans="1:11" s="158" customFormat="1" ht="18" customHeight="1" x14ac:dyDescent="0.2">
      <c r="A47" s="155" t="s">
        <v>427</v>
      </c>
      <c r="B47" s="156">
        <v>113</v>
      </c>
      <c r="C47" s="156">
        <v>137</v>
      </c>
      <c r="D47" s="156">
        <v>124</v>
      </c>
      <c r="E47" s="161">
        <f t="shared" si="11"/>
        <v>374</v>
      </c>
      <c r="F47" s="157"/>
      <c r="G47" s="155" t="s">
        <v>388</v>
      </c>
      <c r="H47" s="156">
        <v>107</v>
      </c>
      <c r="I47" s="156">
        <v>122</v>
      </c>
      <c r="J47" s="156">
        <v>136</v>
      </c>
      <c r="K47" s="161">
        <f>SUM(H47:J47)</f>
        <v>365</v>
      </c>
    </row>
    <row r="48" spans="1:11" s="158" customFormat="1" ht="18" customHeight="1" x14ac:dyDescent="0.2">
      <c r="A48" s="155" t="s">
        <v>459</v>
      </c>
      <c r="B48" s="156">
        <v>108</v>
      </c>
      <c r="C48" s="156">
        <v>126</v>
      </c>
      <c r="D48" s="156">
        <v>127</v>
      </c>
      <c r="E48" s="161">
        <f t="shared" si="11"/>
        <v>361</v>
      </c>
      <c r="F48" s="157"/>
      <c r="G48" s="155" t="s">
        <v>389</v>
      </c>
      <c r="H48" s="156">
        <v>108</v>
      </c>
      <c r="I48" s="156">
        <v>151</v>
      </c>
      <c r="J48" s="156">
        <v>90</v>
      </c>
      <c r="K48" s="161">
        <f>SUM(H48:J48)</f>
        <v>349</v>
      </c>
    </row>
    <row r="49" spans="1:11" s="163" customFormat="1" ht="18" customHeight="1" x14ac:dyDescent="0.2">
      <c r="A49" s="159" t="s">
        <v>378</v>
      </c>
      <c r="B49" s="206">
        <f>SUM(B44:B48)</f>
        <v>629</v>
      </c>
      <c r="C49" s="161">
        <f>SUM(C44:C48)</f>
        <v>599</v>
      </c>
      <c r="D49" s="206">
        <f>SUM(D44:D48)</f>
        <v>579</v>
      </c>
      <c r="E49" s="206">
        <f t="shared" si="11"/>
        <v>1807</v>
      </c>
      <c r="F49" s="162"/>
      <c r="G49" s="159" t="s">
        <v>379</v>
      </c>
      <c r="H49" s="161">
        <f>SUM(H44:H48)</f>
        <v>571</v>
      </c>
      <c r="I49" s="206">
        <f>SUM(I44:I48)</f>
        <v>667</v>
      </c>
      <c r="J49" s="161">
        <f>SUM(J44:J48)</f>
        <v>538</v>
      </c>
      <c r="K49" s="161">
        <f>SUM(K44:K48)</f>
        <v>1776</v>
      </c>
    </row>
    <row r="50" spans="1:11" ht="18" customHeight="1" x14ac:dyDescent="0.35">
      <c r="A50" s="437" t="s">
        <v>11</v>
      </c>
      <c r="B50" s="438"/>
      <c r="C50" s="438"/>
      <c r="D50" s="438"/>
      <c r="E50" s="439"/>
      <c r="F50" s="154" t="s">
        <v>455</v>
      </c>
      <c r="G50" s="437" t="s">
        <v>12</v>
      </c>
      <c r="H50" s="438"/>
      <c r="I50" s="438"/>
      <c r="J50" s="438"/>
      <c r="K50" s="439"/>
    </row>
    <row r="51" spans="1:11" ht="18" customHeight="1" x14ac:dyDescent="0.35">
      <c r="A51" s="443">
        <v>41187</v>
      </c>
      <c r="B51" s="444"/>
      <c r="C51" s="444"/>
      <c r="D51" s="444"/>
      <c r="E51" s="445"/>
      <c r="F51" s="154"/>
      <c r="G51" s="443">
        <f>A51+7</f>
        <v>41194</v>
      </c>
      <c r="H51" s="444"/>
      <c r="I51" s="444"/>
      <c r="J51" s="444"/>
      <c r="K51" s="445"/>
    </row>
    <row r="52" spans="1:11" ht="18" customHeight="1" x14ac:dyDescent="0.3">
      <c r="A52" s="431" t="s">
        <v>489</v>
      </c>
      <c r="B52" s="432"/>
      <c r="C52" s="432"/>
      <c r="D52" s="432"/>
      <c r="E52" s="433"/>
      <c r="G52" s="431" t="s">
        <v>504</v>
      </c>
      <c r="H52" s="432"/>
      <c r="I52" s="432"/>
      <c r="J52" s="432"/>
      <c r="K52" s="433"/>
    </row>
    <row r="53" spans="1:11" ht="18" customHeight="1" x14ac:dyDescent="0.3">
      <c r="A53" s="431" t="s">
        <v>490</v>
      </c>
      <c r="B53" s="432"/>
      <c r="C53" s="432"/>
      <c r="D53" s="432"/>
      <c r="E53" s="433"/>
      <c r="G53" s="431" t="s">
        <v>505</v>
      </c>
      <c r="H53" s="432"/>
      <c r="I53" s="432"/>
      <c r="J53" s="432"/>
      <c r="K53" s="433"/>
    </row>
    <row r="54" spans="1:11" ht="18" customHeight="1" x14ac:dyDescent="0.3">
      <c r="A54" s="431" t="s">
        <v>495</v>
      </c>
      <c r="B54" s="432"/>
      <c r="C54" s="432"/>
      <c r="D54" s="432"/>
      <c r="E54" s="433"/>
      <c r="G54" s="431" t="s">
        <v>506</v>
      </c>
      <c r="H54" s="432"/>
      <c r="I54" s="432"/>
      <c r="J54" s="432"/>
      <c r="K54" s="433"/>
    </row>
    <row r="55" spans="1:11" ht="18" customHeight="1" x14ac:dyDescent="0.3">
      <c r="A55" s="431" t="s">
        <v>491</v>
      </c>
      <c r="B55" s="432"/>
      <c r="C55" s="432"/>
      <c r="D55" s="432"/>
      <c r="E55" s="433"/>
      <c r="G55" s="431" t="s">
        <v>507</v>
      </c>
      <c r="H55" s="432"/>
      <c r="I55" s="432"/>
      <c r="J55" s="432"/>
      <c r="K55" s="433"/>
    </row>
    <row r="56" spans="1:11" ht="18" customHeight="1" x14ac:dyDescent="0.3">
      <c r="A56" s="431" t="s">
        <v>492</v>
      </c>
      <c r="B56" s="432"/>
      <c r="C56" s="432"/>
      <c r="D56" s="432"/>
      <c r="E56" s="433"/>
      <c r="G56" s="431" t="s">
        <v>508</v>
      </c>
      <c r="H56" s="432"/>
      <c r="I56" s="432"/>
      <c r="J56" s="432"/>
      <c r="K56" s="433"/>
    </row>
    <row r="57" spans="1:11" ht="18" customHeight="1" x14ac:dyDescent="0.3">
      <c r="A57" s="431" t="s">
        <v>493</v>
      </c>
      <c r="B57" s="432"/>
      <c r="C57" s="432"/>
      <c r="D57" s="432"/>
      <c r="E57" s="433"/>
      <c r="G57" s="431" t="s">
        <v>509</v>
      </c>
      <c r="H57" s="432"/>
      <c r="I57" s="432"/>
      <c r="J57" s="432"/>
      <c r="K57" s="433"/>
    </row>
    <row r="58" spans="1:11" ht="18" customHeight="1" x14ac:dyDescent="0.3">
      <c r="A58" s="434" t="s">
        <v>494</v>
      </c>
      <c r="B58" s="435"/>
      <c r="C58" s="435"/>
      <c r="D58" s="435"/>
      <c r="E58" s="436"/>
      <c r="G58" s="434" t="s">
        <v>510</v>
      </c>
      <c r="H58" s="435"/>
      <c r="I58" s="435"/>
      <c r="J58" s="435"/>
      <c r="K58" s="4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28, 2012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A63" sqref="A63"/>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4" customFormat="1" ht="18" customHeight="1" x14ac:dyDescent="0.4">
      <c r="A1" s="199" t="s">
        <v>201</v>
      </c>
      <c r="B1" s="200"/>
      <c r="C1" s="200"/>
      <c r="D1" s="200"/>
      <c r="E1" s="201"/>
      <c r="F1" s="202"/>
      <c r="G1" s="199" t="s">
        <v>231</v>
      </c>
      <c r="H1" s="203"/>
      <c r="I1" s="203"/>
      <c r="J1" s="203"/>
      <c r="K1" s="201"/>
    </row>
    <row r="2" spans="1:11" s="158" customFormat="1" ht="18" customHeight="1" x14ac:dyDescent="0.2">
      <c r="A2" s="155" t="s">
        <v>395</v>
      </c>
      <c r="B2" s="156">
        <v>116</v>
      </c>
      <c r="C2" s="156">
        <v>137</v>
      </c>
      <c r="D2" s="156">
        <v>97</v>
      </c>
      <c r="E2" s="164">
        <f t="shared" ref="E2:E7" si="0">SUM(B2:D2)</f>
        <v>350</v>
      </c>
      <c r="F2" s="157"/>
      <c r="G2" s="155" t="s">
        <v>394</v>
      </c>
      <c r="H2" s="156">
        <v>142</v>
      </c>
      <c r="I2" s="156">
        <v>137</v>
      </c>
      <c r="J2" s="156">
        <v>140</v>
      </c>
      <c r="K2" s="161">
        <f t="shared" ref="K2:K7" si="1">SUM(H2:J2)</f>
        <v>419</v>
      </c>
    </row>
    <row r="3" spans="1:11" s="158" customFormat="1" ht="18" customHeight="1" x14ac:dyDescent="0.2">
      <c r="A3" s="155" t="s">
        <v>396</v>
      </c>
      <c r="B3" s="156">
        <v>133</v>
      </c>
      <c r="C3" s="156">
        <v>120</v>
      </c>
      <c r="D3" s="156">
        <v>104</v>
      </c>
      <c r="E3" s="164">
        <f t="shared" si="0"/>
        <v>357</v>
      </c>
      <c r="F3" s="157"/>
      <c r="G3" s="155" t="s">
        <v>457</v>
      </c>
      <c r="H3" s="156">
        <v>100</v>
      </c>
      <c r="I3" s="156">
        <v>114</v>
      </c>
      <c r="J3" s="156">
        <v>128</v>
      </c>
      <c r="K3" s="161">
        <f t="shared" si="1"/>
        <v>342</v>
      </c>
    </row>
    <row r="4" spans="1:11" s="158" customFormat="1" ht="18" customHeight="1" x14ac:dyDescent="0.2">
      <c r="A4" s="155" t="s">
        <v>460</v>
      </c>
      <c r="B4" s="156">
        <v>143</v>
      </c>
      <c r="C4" s="156">
        <v>121</v>
      </c>
      <c r="D4" s="156">
        <v>119</v>
      </c>
      <c r="E4" s="164">
        <f t="shared" si="0"/>
        <v>383</v>
      </c>
      <c r="F4" s="157"/>
      <c r="G4" s="155" t="s">
        <v>392</v>
      </c>
      <c r="H4" s="156">
        <v>107</v>
      </c>
      <c r="I4" s="156">
        <v>122</v>
      </c>
      <c r="J4" s="156">
        <v>146</v>
      </c>
      <c r="K4" s="161">
        <f t="shared" si="1"/>
        <v>375</v>
      </c>
    </row>
    <row r="5" spans="1:11" s="158" customFormat="1" ht="18" customHeight="1" x14ac:dyDescent="0.2">
      <c r="A5" s="155" t="s">
        <v>398</v>
      </c>
      <c r="B5" s="156">
        <v>160</v>
      </c>
      <c r="C5" s="156">
        <v>162</v>
      </c>
      <c r="D5" s="156">
        <v>150</v>
      </c>
      <c r="E5" s="164">
        <f t="shared" si="0"/>
        <v>472</v>
      </c>
      <c r="F5" s="157"/>
      <c r="G5" s="155" t="s">
        <v>391</v>
      </c>
      <c r="H5" s="156">
        <v>170</v>
      </c>
      <c r="I5" s="156">
        <v>115</v>
      </c>
      <c r="J5" s="156">
        <v>115</v>
      </c>
      <c r="K5" s="161">
        <f t="shared" si="1"/>
        <v>400</v>
      </c>
    </row>
    <row r="6" spans="1:11" s="158" customFormat="1" ht="18" customHeight="1" x14ac:dyDescent="0.2">
      <c r="A6" s="155" t="s">
        <v>399</v>
      </c>
      <c r="B6" s="156">
        <v>143</v>
      </c>
      <c r="C6" s="156">
        <v>155</v>
      </c>
      <c r="D6" s="156">
        <v>134</v>
      </c>
      <c r="E6" s="164">
        <f t="shared" si="0"/>
        <v>432</v>
      </c>
      <c r="F6" s="157"/>
      <c r="G6" s="155" t="s">
        <v>390</v>
      </c>
      <c r="H6" s="156">
        <v>101</v>
      </c>
      <c r="I6" s="156">
        <v>129</v>
      </c>
      <c r="J6" s="156">
        <v>109</v>
      </c>
      <c r="K6" s="161">
        <f t="shared" si="1"/>
        <v>339</v>
      </c>
    </row>
    <row r="7" spans="1:11" s="163" customFormat="1" ht="18" customHeight="1" x14ac:dyDescent="0.2">
      <c r="A7" s="159" t="s">
        <v>378</v>
      </c>
      <c r="B7" s="207">
        <f>SUM(B2:B6)</f>
        <v>695</v>
      </c>
      <c r="C7" s="207">
        <f>SUM(C2:C6)</f>
        <v>695</v>
      </c>
      <c r="D7" s="160">
        <f>SUM(D2:D6)</f>
        <v>604</v>
      </c>
      <c r="E7" s="206">
        <f t="shared" si="0"/>
        <v>1994</v>
      </c>
      <c r="F7" s="162"/>
      <c r="G7" s="159" t="s">
        <v>379</v>
      </c>
      <c r="H7" s="161">
        <f>SUM(H2:H6)</f>
        <v>620</v>
      </c>
      <c r="I7" s="161">
        <f>SUM(I2:I6)</f>
        <v>617</v>
      </c>
      <c r="J7" s="206">
        <f>SUM(J2:J6)</f>
        <v>638</v>
      </c>
      <c r="K7" s="161">
        <f t="shared" si="1"/>
        <v>1875</v>
      </c>
    </row>
    <row r="8" spans="1:11" s="204" customFormat="1" ht="18" customHeight="1" x14ac:dyDescent="0.4">
      <c r="A8" s="199" t="s">
        <v>209</v>
      </c>
      <c r="B8" s="200"/>
      <c r="C8" s="200"/>
      <c r="D8" s="200"/>
      <c r="E8" s="201"/>
      <c r="F8" s="202"/>
      <c r="G8" s="199" t="s">
        <v>203</v>
      </c>
      <c r="H8" s="203"/>
      <c r="I8" s="203"/>
      <c r="J8" s="203"/>
      <c r="K8" s="201"/>
    </row>
    <row r="9" spans="1:11" s="158" customFormat="1" ht="18" customHeight="1" x14ac:dyDescent="0.2">
      <c r="A9" s="155" t="s">
        <v>514</v>
      </c>
      <c r="B9" s="156">
        <v>111</v>
      </c>
      <c r="C9" s="156">
        <v>112</v>
      </c>
      <c r="D9" s="156">
        <v>94</v>
      </c>
      <c r="E9" s="164">
        <f t="shared" ref="E9:E14" si="2">SUM(B9:D9)</f>
        <v>317</v>
      </c>
      <c r="F9" s="157"/>
      <c r="G9" s="155" t="s">
        <v>512</v>
      </c>
      <c r="H9" s="156">
        <v>123</v>
      </c>
      <c r="I9" s="156">
        <v>107</v>
      </c>
      <c r="J9" s="156">
        <v>105</v>
      </c>
      <c r="K9" s="161">
        <f t="shared" ref="K9:K14" si="3">SUM(H9:J9)</f>
        <v>335</v>
      </c>
    </row>
    <row r="10" spans="1:11" s="158" customFormat="1" ht="18" customHeight="1" x14ac:dyDescent="0.2">
      <c r="A10" s="155" t="s">
        <v>511</v>
      </c>
      <c r="B10" s="156">
        <v>100</v>
      </c>
      <c r="C10" s="156">
        <v>124</v>
      </c>
      <c r="D10" s="156">
        <v>127</v>
      </c>
      <c r="E10" s="164">
        <f t="shared" si="2"/>
        <v>351</v>
      </c>
      <c r="F10" s="157"/>
      <c r="G10" s="155" t="s">
        <v>419</v>
      </c>
      <c r="H10" s="156">
        <v>112</v>
      </c>
      <c r="I10" s="156">
        <v>142</v>
      </c>
      <c r="J10" s="156">
        <v>118</v>
      </c>
      <c r="K10" s="161">
        <f t="shared" si="3"/>
        <v>372</v>
      </c>
    </row>
    <row r="11" spans="1:11" s="158" customFormat="1" ht="18" customHeight="1" x14ac:dyDescent="0.2">
      <c r="A11" s="155" t="s">
        <v>389</v>
      </c>
      <c r="B11" s="156">
        <v>120</v>
      </c>
      <c r="C11" s="156">
        <v>114</v>
      </c>
      <c r="D11" s="156">
        <v>141</v>
      </c>
      <c r="E11" s="164">
        <f t="shared" si="2"/>
        <v>375</v>
      </c>
      <c r="F11" s="157"/>
      <c r="G11" s="155" t="s">
        <v>456</v>
      </c>
      <c r="H11" s="156">
        <v>110</v>
      </c>
      <c r="I11" s="156">
        <v>135</v>
      </c>
      <c r="J11" s="156">
        <v>116</v>
      </c>
      <c r="K11" s="161">
        <f t="shared" si="3"/>
        <v>361</v>
      </c>
    </row>
    <row r="12" spans="1:11" s="158" customFormat="1" ht="18" customHeight="1" x14ac:dyDescent="0.2">
      <c r="A12" s="155" t="s">
        <v>385</v>
      </c>
      <c r="B12" s="156">
        <v>158</v>
      </c>
      <c r="C12" s="156">
        <v>109</v>
      </c>
      <c r="D12" s="156">
        <v>115</v>
      </c>
      <c r="E12" s="164">
        <f t="shared" si="2"/>
        <v>382</v>
      </c>
      <c r="F12" s="157"/>
      <c r="G12" s="155" t="s">
        <v>513</v>
      </c>
      <c r="H12" s="156">
        <v>120</v>
      </c>
      <c r="I12" s="156">
        <v>135</v>
      </c>
      <c r="J12" s="156">
        <v>121</v>
      </c>
      <c r="K12" s="161">
        <f t="shared" si="3"/>
        <v>376</v>
      </c>
    </row>
    <row r="13" spans="1:11" s="158" customFormat="1" ht="18" customHeight="1" x14ac:dyDescent="0.2">
      <c r="A13" s="155" t="s">
        <v>388</v>
      </c>
      <c r="B13" s="156">
        <v>111</v>
      </c>
      <c r="C13" s="156">
        <v>140</v>
      </c>
      <c r="D13" s="156">
        <v>111</v>
      </c>
      <c r="E13" s="164">
        <f t="shared" si="2"/>
        <v>362</v>
      </c>
      <c r="F13" s="157"/>
      <c r="G13" s="155" t="s">
        <v>422</v>
      </c>
      <c r="H13" s="156">
        <v>94</v>
      </c>
      <c r="I13" s="156">
        <v>118</v>
      </c>
      <c r="J13" s="156">
        <v>103</v>
      </c>
      <c r="K13" s="161">
        <f t="shared" si="3"/>
        <v>315</v>
      </c>
    </row>
    <row r="14" spans="1:11" s="163" customFormat="1" ht="18" customHeight="1" x14ac:dyDescent="0.2">
      <c r="A14" s="159" t="s">
        <v>378</v>
      </c>
      <c r="B14" s="207">
        <f>SUM(B9:B13)</f>
        <v>600</v>
      </c>
      <c r="C14" s="160">
        <f>SUM(C9:C13)</f>
        <v>599</v>
      </c>
      <c r="D14" s="207">
        <f>SUM(D9:D13)</f>
        <v>588</v>
      </c>
      <c r="E14" s="206">
        <f t="shared" si="2"/>
        <v>1787</v>
      </c>
      <c r="F14" s="162"/>
      <c r="G14" s="159" t="s">
        <v>379</v>
      </c>
      <c r="H14" s="161">
        <f>SUM(H9:H13)</f>
        <v>559</v>
      </c>
      <c r="I14" s="206">
        <f>SUM(I9:I13)</f>
        <v>637</v>
      </c>
      <c r="J14" s="161">
        <f>SUM(J9:J13)</f>
        <v>563</v>
      </c>
      <c r="K14" s="161">
        <f t="shared" si="3"/>
        <v>1759</v>
      </c>
    </row>
    <row r="15" spans="1:11" s="204" customFormat="1" ht="18" customHeight="1" x14ac:dyDescent="0.4">
      <c r="A15" s="199" t="s">
        <v>206</v>
      </c>
      <c r="B15" s="200"/>
      <c r="C15" s="200"/>
      <c r="D15" s="200"/>
      <c r="E15" s="201"/>
      <c r="F15" s="202"/>
      <c r="G15" s="199" t="s">
        <v>202</v>
      </c>
      <c r="H15" s="203"/>
      <c r="I15" s="203"/>
      <c r="J15" s="203"/>
      <c r="K15" s="201"/>
    </row>
    <row r="16" spans="1:11" s="158" customFormat="1" ht="18" customHeight="1" x14ac:dyDescent="0.2">
      <c r="A16" s="155" t="s">
        <v>428</v>
      </c>
      <c r="B16" s="156">
        <v>113</v>
      </c>
      <c r="C16" s="156">
        <v>106</v>
      </c>
      <c r="D16" s="156">
        <v>137</v>
      </c>
      <c r="E16" s="164">
        <f t="shared" ref="E16:E21" si="4">SUM(B16:D16)</f>
        <v>356</v>
      </c>
      <c r="F16" s="157"/>
      <c r="G16" s="155" t="s">
        <v>373</v>
      </c>
      <c r="H16" s="156">
        <v>119</v>
      </c>
      <c r="I16" s="156">
        <v>106</v>
      </c>
      <c r="J16" s="156">
        <v>99</v>
      </c>
      <c r="K16" s="161">
        <f t="shared" ref="K16:K21" si="5">SUM(H16:J16)</f>
        <v>324</v>
      </c>
    </row>
    <row r="17" spans="1:11" s="158" customFormat="1" ht="18" customHeight="1" x14ac:dyDescent="0.2">
      <c r="A17" s="155" t="s">
        <v>431</v>
      </c>
      <c r="B17" s="156">
        <v>126</v>
      </c>
      <c r="C17" s="156">
        <v>160</v>
      </c>
      <c r="D17" s="156">
        <v>138</v>
      </c>
      <c r="E17" s="164">
        <f t="shared" si="4"/>
        <v>424</v>
      </c>
      <c r="F17" s="157"/>
      <c r="G17" s="155" t="s">
        <v>374</v>
      </c>
      <c r="H17" s="156">
        <v>124</v>
      </c>
      <c r="I17" s="156">
        <v>141</v>
      </c>
      <c r="J17" s="156">
        <v>165</v>
      </c>
      <c r="K17" s="161">
        <f t="shared" si="5"/>
        <v>430</v>
      </c>
    </row>
    <row r="18" spans="1:11" s="158" customFormat="1" ht="18" customHeight="1" x14ac:dyDescent="0.2">
      <c r="A18" s="155" t="s">
        <v>430</v>
      </c>
      <c r="B18" s="156">
        <v>118</v>
      </c>
      <c r="C18" s="156">
        <v>117</v>
      </c>
      <c r="D18" s="156">
        <v>145</v>
      </c>
      <c r="E18" s="164">
        <f t="shared" si="4"/>
        <v>380</v>
      </c>
      <c r="F18" s="157"/>
      <c r="G18" s="155" t="s">
        <v>375</v>
      </c>
      <c r="H18" s="156">
        <v>132</v>
      </c>
      <c r="I18" s="156">
        <v>131</v>
      </c>
      <c r="J18" s="156">
        <v>125</v>
      </c>
      <c r="K18" s="161">
        <f t="shared" si="5"/>
        <v>388</v>
      </c>
    </row>
    <row r="19" spans="1:11" s="158" customFormat="1" ht="18" customHeight="1" x14ac:dyDescent="0.2">
      <c r="A19" s="155" t="s">
        <v>453</v>
      </c>
      <c r="B19" s="156">
        <v>151</v>
      </c>
      <c r="C19" s="156">
        <v>102</v>
      </c>
      <c r="D19" s="156">
        <v>138</v>
      </c>
      <c r="E19" s="164">
        <f t="shared" si="4"/>
        <v>391</v>
      </c>
      <c r="F19" s="157"/>
      <c r="G19" s="155" t="s">
        <v>376</v>
      </c>
      <c r="H19" s="156">
        <v>125</v>
      </c>
      <c r="I19" s="156">
        <v>114</v>
      </c>
      <c r="J19" s="156">
        <v>165</v>
      </c>
      <c r="K19" s="161">
        <f t="shared" si="5"/>
        <v>404</v>
      </c>
    </row>
    <row r="20" spans="1:11" s="158" customFormat="1" ht="18" customHeight="1" x14ac:dyDescent="0.2">
      <c r="A20" s="155" t="s">
        <v>432</v>
      </c>
      <c r="B20" s="156">
        <v>122</v>
      </c>
      <c r="C20" s="156">
        <v>133</v>
      </c>
      <c r="D20" s="156">
        <v>118</v>
      </c>
      <c r="E20" s="164">
        <f t="shared" si="4"/>
        <v>373</v>
      </c>
      <c r="F20" s="157"/>
      <c r="G20" s="155" t="s">
        <v>377</v>
      </c>
      <c r="H20" s="156">
        <v>127</v>
      </c>
      <c r="I20" s="156">
        <v>107</v>
      </c>
      <c r="J20" s="156">
        <v>106</v>
      </c>
      <c r="K20" s="161">
        <f t="shared" si="5"/>
        <v>340</v>
      </c>
    </row>
    <row r="21" spans="1:11" s="163" customFormat="1" ht="18" customHeight="1" x14ac:dyDescent="0.2">
      <c r="A21" s="159" t="s">
        <v>400</v>
      </c>
      <c r="B21" s="207">
        <f>SUM(B16:B20)</f>
        <v>630</v>
      </c>
      <c r="C21" s="207">
        <f>SUM(C16:C20)</f>
        <v>618</v>
      </c>
      <c r="D21" s="207">
        <f>SUM(D16:D20)</f>
        <v>676</v>
      </c>
      <c r="E21" s="206">
        <f t="shared" si="4"/>
        <v>1924</v>
      </c>
      <c r="F21" s="162"/>
      <c r="G21" s="159" t="s">
        <v>401</v>
      </c>
      <c r="H21" s="161">
        <f>SUM(H16:H20)</f>
        <v>627</v>
      </c>
      <c r="I21" s="161">
        <f>SUM(I16:I20)</f>
        <v>599</v>
      </c>
      <c r="J21" s="161">
        <f>SUM(J16:J20)</f>
        <v>660</v>
      </c>
      <c r="K21" s="161">
        <f t="shared" si="5"/>
        <v>1886</v>
      </c>
    </row>
    <row r="22" spans="1:11" s="204" customFormat="1" ht="18" customHeight="1" x14ac:dyDescent="0.4">
      <c r="A22" s="205" t="s">
        <v>208</v>
      </c>
      <c r="B22" s="203"/>
      <c r="C22" s="203"/>
      <c r="D22" s="203"/>
      <c r="E22" s="201"/>
      <c r="F22" s="202"/>
      <c r="G22" s="205" t="s">
        <v>205</v>
      </c>
      <c r="H22" s="203"/>
      <c r="I22" s="203"/>
      <c r="J22" s="203"/>
      <c r="K22" s="201"/>
    </row>
    <row r="23" spans="1:11" s="158" customFormat="1" ht="18" customHeight="1" x14ac:dyDescent="0.2">
      <c r="A23" s="155" t="s">
        <v>444</v>
      </c>
      <c r="B23" s="156">
        <v>123</v>
      </c>
      <c r="C23" s="156">
        <v>119</v>
      </c>
      <c r="D23" s="156">
        <v>87</v>
      </c>
      <c r="E23" s="161">
        <f t="shared" ref="E23:E28" si="6">SUM(B23:D23)</f>
        <v>329</v>
      </c>
      <c r="F23" s="157"/>
      <c r="G23" s="155" t="s">
        <v>451</v>
      </c>
      <c r="H23" s="156">
        <v>101</v>
      </c>
      <c r="I23" s="156">
        <v>131</v>
      </c>
      <c r="J23" s="156">
        <v>123</v>
      </c>
      <c r="K23" s="161">
        <f t="shared" ref="K23:K28" si="7">SUM(H23:J23)</f>
        <v>355</v>
      </c>
    </row>
    <row r="24" spans="1:11" s="158" customFormat="1" ht="18" customHeight="1" x14ac:dyDescent="0.2">
      <c r="A24" s="155" t="s">
        <v>446</v>
      </c>
      <c r="B24" s="156">
        <v>99</v>
      </c>
      <c r="C24" s="156">
        <v>126</v>
      </c>
      <c r="D24" s="156">
        <v>108</v>
      </c>
      <c r="E24" s="161">
        <f t="shared" si="6"/>
        <v>333</v>
      </c>
      <c r="F24" s="157"/>
      <c r="G24" s="155" t="s">
        <v>515</v>
      </c>
      <c r="H24" s="156">
        <v>133</v>
      </c>
      <c r="I24" s="156">
        <v>122</v>
      </c>
      <c r="J24" s="156">
        <v>107</v>
      </c>
      <c r="K24" s="161">
        <f t="shared" si="7"/>
        <v>362</v>
      </c>
    </row>
    <row r="25" spans="1:11" s="158" customFormat="1" ht="18" customHeight="1" x14ac:dyDescent="0.2">
      <c r="A25" s="155" t="s">
        <v>445</v>
      </c>
      <c r="B25" s="156">
        <v>100</v>
      </c>
      <c r="C25" s="156">
        <v>117</v>
      </c>
      <c r="D25" s="156">
        <v>88</v>
      </c>
      <c r="E25" s="161">
        <f t="shared" si="6"/>
        <v>305</v>
      </c>
      <c r="F25" s="157"/>
      <c r="G25" s="155" t="s">
        <v>459</v>
      </c>
      <c r="H25" s="156">
        <v>105</v>
      </c>
      <c r="I25" s="156">
        <v>98</v>
      </c>
      <c r="J25" s="156">
        <v>124</v>
      </c>
      <c r="K25" s="161">
        <f t="shared" si="7"/>
        <v>327</v>
      </c>
    </row>
    <row r="26" spans="1:11" s="158" customFormat="1" ht="18" customHeight="1" x14ac:dyDescent="0.2">
      <c r="A26" s="155" t="s">
        <v>447</v>
      </c>
      <c r="B26" s="156">
        <v>134</v>
      </c>
      <c r="C26" s="156">
        <v>122</v>
      </c>
      <c r="D26" s="156">
        <v>87</v>
      </c>
      <c r="E26" s="161">
        <f t="shared" si="6"/>
        <v>343</v>
      </c>
      <c r="F26" s="157"/>
      <c r="G26" s="155" t="s">
        <v>426</v>
      </c>
      <c r="H26" s="156">
        <v>149</v>
      </c>
      <c r="I26" s="156">
        <v>111</v>
      </c>
      <c r="J26" s="156">
        <v>138</v>
      </c>
      <c r="K26" s="161">
        <f t="shared" si="7"/>
        <v>398</v>
      </c>
    </row>
    <row r="27" spans="1:11" s="158" customFormat="1" ht="18" customHeight="1" x14ac:dyDescent="0.2">
      <c r="A27" s="155" t="s">
        <v>443</v>
      </c>
      <c r="B27" s="156">
        <v>115</v>
      </c>
      <c r="C27" s="156">
        <v>128</v>
      </c>
      <c r="D27" s="156">
        <v>118</v>
      </c>
      <c r="E27" s="161">
        <f t="shared" si="6"/>
        <v>361</v>
      </c>
      <c r="F27" s="157"/>
      <c r="G27" s="155" t="s">
        <v>427</v>
      </c>
      <c r="H27" s="156">
        <v>104</v>
      </c>
      <c r="I27" s="156">
        <v>120</v>
      </c>
      <c r="J27" s="156">
        <v>122</v>
      </c>
      <c r="K27" s="161">
        <f t="shared" si="7"/>
        <v>346</v>
      </c>
    </row>
    <row r="28" spans="1:11" s="163" customFormat="1" ht="18" customHeight="1" x14ac:dyDescent="0.2">
      <c r="A28" s="159" t="s">
        <v>379</v>
      </c>
      <c r="B28" s="161">
        <f>SUM(B23:B27)</f>
        <v>571</v>
      </c>
      <c r="C28" s="206">
        <f>SUM(C23:C27)</f>
        <v>612</v>
      </c>
      <c r="D28" s="161">
        <f>SUM(D23:D27)</f>
        <v>488</v>
      </c>
      <c r="E28" s="161">
        <f t="shared" si="6"/>
        <v>1671</v>
      </c>
      <c r="F28" s="162"/>
      <c r="G28" s="159" t="s">
        <v>378</v>
      </c>
      <c r="H28" s="206">
        <f>SUM(H23:H27)</f>
        <v>592</v>
      </c>
      <c r="I28" s="161">
        <f>SUM(I23:I27)</f>
        <v>582</v>
      </c>
      <c r="J28" s="206">
        <f>SUM(J23:J27)</f>
        <v>614</v>
      </c>
      <c r="K28" s="206">
        <f t="shared" si="7"/>
        <v>1788</v>
      </c>
    </row>
    <row r="29" spans="1:11" s="204" customFormat="1" ht="18" customHeight="1" x14ac:dyDescent="0.4">
      <c r="A29" s="205" t="s">
        <v>199</v>
      </c>
      <c r="B29" s="203"/>
      <c r="C29" s="203"/>
      <c r="D29" s="203"/>
      <c r="E29" s="201"/>
      <c r="F29" s="202"/>
      <c r="G29" s="205" t="s">
        <v>230</v>
      </c>
      <c r="H29" s="203"/>
      <c r="I29" s="203"/>
      <c r="J29" s="203"/>
      <c r="K29" s="201"/>
    </row>
    <row r="30" spans="1:11" s="158" customFormat="1" ht="18" customHeight="1" x14ac:dyDescent="0.2">
      <c r="A30" s="155" t="s">
        <v>438</v>
      </c>
      <c r="B30" s="156">
        <v>122</v>
      </c>
      <c r="C30" s="156">
        <v>104</v>
      </c>
      <c r="D30" s="156">
        <v>114</v>
      </c>
      <c r="E30" s="161">
        <f t="shared" ref="E30:E35" si="8">SUM(B30:D30)</f>
        <v>340</v>
      </c>
      <c r="F30" s="157"/>
      <c r="G30" s="155" t="s">
        <v>448</v>
      </c>
      <c r="H30" s="156">
        <v>158</v>
      </c>
      <c r="I30" s="156">
        <v>156</v>
      </c>
      <c r="J30" s="156">
        <v>150</v>
      </c>
      <c r="K30" s="161">
        <f t="shared" ref="K30:K35" si="9">SUM(H30:J30)</f>
        <v>464</v>
      </c>
    </row>
    <row r="31" spans="1:11" s="158" customFormat="1" ht="18" customHeight="1" x14ac:dyDescent="0.2">
      <c r="A31" s="155" t="s">
        <v>439</v>
      </c>
      <c r="B31" s="156">
        <v>113</v>
      </c>
      <c r="C31" s="156">
        <v>120</v>
      </c>
      <c r="D31" s="156">
        <v>104</v>
      </c>
      <c r="E31" s="161">
        <f t="shared" si="8"/>
        <v>337</v>
      </c>
      <c r="F31" s="157"/>
      <c r="G31" s="155" t="s">
        <v>381</v>
      </c>
      <c r="H31" s="156">
        <v>108</v>
      </c>
      <c r="I31" s="156">
        <v>112</v>
      </c>
      <c r="J31" s="156">
        <v>124</v>
      </c>
      <c r="K31" s="161">
        <f t="shared" si="9"/>
        <v>344</v>
      </c>
    </row>
    <row r="32" spans="1:11" s="158" customFormat="1" ht="18" customHeight="1" x14ac:dyDescent="0.2">
      <c r="A32" s="155" t="s">
        <v>440</v>
      </c>
      <c r="B32" s="156">
        <v>95</v>
      </c>
      <c r="C32" s="156">
        <v>118</v>
      </c>
      <c r="D32" s="156">
        <v>105</v>
      </c>
      <c r="E32" s="161">
        <f t="shared" si="8"/>
        <v>318</v>
      </c>
      <c r="F32" s="157"/>
      <c r="G32" s="155" t="s">
        <v>382</v>
      </c>
      <c r="H32" s="156">
        <v>147</v>
      </c>
      <c r="I32" s="156">
        <v>123</v>
      </c>
      <c r="J32" s="156">
        <v>150</v>
      </c>
      <c r="K32" s="161">
        <f t="shared" si="9"/>
        <v>420</v>
      </c>
    </row>
    <row r="33" spans="1:11" s="158" customFormat="1" ht="18" customHeight="1" x14ac:dyDescent="0.2">
      <c r="A33" s="155" t="s">
        <v>441</v>
      </c>
      <c r="B33" s="156">
        <v>145</v>
      </c>
      <c r="C33" s="156">
        <v>143</v>
      </c>
      <c r="D33" s="156">
        <v>133</v>
      </c>
      <c r="E33" s="161">
        <f t="shared" si="8"/>
        <v>421</v>
      </c>
      <c r="F33" s="157"/>
      <c r="G33" s="155" t="s">
        <v>384</v>
      </c>
      <c r="H33" s="156">
        <v>128</v>
      </c>
      <c r="I33" s="156">
        <v>88</v>
      </c>
      <c r="J33" s="156">
        <v>114</v>
      </c>
      <c r="K33" s="161">
        <f t="shared" si="9"/>
        <v>330</v>
      </c>
    </row>
    <row r="34" spans="1:11" s="158" customFormat="1" ht="18" customHeight="1" x14ac:dyDescent="0.2">
      <c r="A34" s="155" t="s">
        <v>442</v>
      </c>
      <c r="B34" s="156">
        <v>117</v>
      </c>
      <c r="C34" s="156">
        <v>112</v>
      </c>
      <c r="D34" s="156">
        <v>156</v>
      </c>
      <c r="E34" s="161">
        <f t="shared" si="8"/>
        <v>385</v>
      </c>
      <c r="F34" s="157"/>
      <c r="G34" s="155" t="s">
        <v>383</v>
      </c>
      <c r="H34" s="156">
        <v>109</v>
      </c>
      <c r="I34" s="156">
        <v>118</v>
      </c>
      <c r="J34" s="156">
        <v>123</v>
      </c>
      <c r="K34" s="161">
        <f t="shared" si="9"/>
        <v>350</v>
      </c>
    </row>
    <row r="35" spans="1:11" s="163" customFormat="1" ht="18" customHeight="1" x14ac:dyDescent="0.2">
      <c r="A35" s="159" t="s">
        <v>485</v>
      </c>
      <c r="B35" s="161">
        <f>SUM(B30:B34)</f>
        <v>592</v>
      </c>
      <c r="C35" s="275">
        <f>SUM(C30:C34)</f>
        <v>597</v>
      </c>
      <c r="D35" s="161">
        <f>SUM(D30:D34)</f>
        <v>612</v>
      </c>
      <c r="E35" s="161">
        <f t="shared" si="8"/>
        <v>1801</v>
      </c>
      <c r="F35" s="162"/>
      <c r="G35" s="159" t="s">
        <v>484</v>
      </c>
      <c r="H35" s="206">
        <f>SUM(H30:H34)</f>
        <v>650</v>
      </c>
      <c r="I35" s="275">
        <f>SUM(I30:I34)</f>
        <v>597</v>
      </c>
      <c r="J35" s="206">
        <f>SUM(J30:J34)</f>
        <v>661</v>
      </c>
      <c r="K35" s="206">
        <f t="shared" si="9"/>
        <v>1908</v>
      </c>
    </row>
    <row r="36" spans="1:11" s="204" customFormat="1" ht="18" customHeight="1" x14ac:dyDescent="0.4">
      <c r="A36" s="205" t="s">
        <v>207</v>
      </c>
      <c r="B36" s="203"/>
      <c r="C36" s="203"/>
      <c r="D36" s="203"/>
      <c r="E36" s="201"/>
      <c r="F36" s="202"/>
      <c r="G36" s="205" t="s">
        <v>198</v>
      </c>
      <c r="H36" s="203"/>
      <c r="I36" s="203"/>
      <c r="J36" s="203"/>
      <c r="K36" s="201"/>
    </row>
    <row r="37" spans="1:11" s="158" customFormat="1" ht="18" customHeight="1" x14ac:dyDescent="0.2">
      <c r="A37" s="155" t="s">
        <v>413</v>
      </c>
      <c r="B37" s="156">
        <v>102</v>
      </c>
      <c r="C37" s="156">
        <v>95</v>
      </c>
      <c r="D37" s="156">
        <v>131</v>
      </c>
      <c r="E37" s="161">
        <f t="shared" ref="E37:E43" si="10">SUM(B37:D37)</f>
        <v>328</v>
      </c>
      <c r="F37" s="157"/>
      <c r="G37" s="155" t="s">
        <v>402</v>
      </c>
      <c r="H37" s="156">
        <v>105</v>
      </c>
      <c r="I37" s="156">
        <v>109</v>
      </c>
      <c r="J37" s="156">
        <v>102</v>
      </c>
      <c r="K37" s="161">
        <f t="shared" ref="K37:K43" si="11">SUM(H37:J37)</f>
        <v>316</v>
      </c>
    </row>
    <row r="38" spans="1:11" s="158" customFormat="1" ht="18" customHeight="1" x14ac:dyDescent="0.2">
      <c r="A38" s="155" t="s">
        <v>496</v>
      </c>
      <c r="B38" s="156">
        <v>107</v>
      </c>
      <c r="C38" s="156" t="s">
        <v>452</v>
      </c>
      <c r="D38" s="156" t="s">
        <v>452</v>
      </c>
      <c r="E38" s="161">
        <f t="shared" si="10"/>
        <v>107</v>
      </c>
      <c r="F38" s="157"/>
      <c r="G38" s="155" t="s">
        <v>406</v>
      </c>
      <c r="H38" s="156">
        <v>120</v>
      </c>
      <c r="I38" s="156">
        <v>114</v>
      </c>
      <c r="J38" s="156">
        <v>133</v>
      </c>
      <c r="K38" s="161">
        <f t="shared" si="11"/>
        <v>367</v>
      </c>
    </row>
    <row r="39" spans="1:11" s="158" customFormat="1" ht="18" customHeight="1" x14ac:dyDescent="0.2">
      <c r="A39" s="155" t="s">
        <v>414</v>
      </c>
      <c r="B39" s="156" t="s">
        <v>452</v>
      </c>
      <c r="C39" s="156">
        <v>123</v>
      </c>
      <c r="D39" s="156">
        <v>95</v>
      </c>
      <c r="E39" s="161">
        <f t="shared" si="10"/>
        <v>218</v>
      </c>
      <c r="F39" s="157"/>
      <c r="G39" s="155" t="s">
        <v>403</v>
      </c>
      <c r="H39" s="156">
        <v>96</v>
      </c>
      <c r="I39" s="156">
        <v>98</v>
      </c>
      <c r="J39" s="156">
        <v>137</v>
      </c>
      <c r="K39" s="161">
        <f t="shared" si="11"/>
        <v>331</v>
      </c>
    </row>
    <row r="40" spans="1:11" s="158" customFormat="1" ht="18" customHeight="1" x14ac:dyDescent="0.2">
      <c r="A40" s="155" t="s">
        <v>415</v>
      </c>
      <c r="B40" s="156">
        <v>120</v>
      </c>
      <c r="C40" s="156">
        <v>114</v>
      </c>
      <c r="D40" s="156">
        <v>134</v>
      </c>
      <c r="E40" s="161">
        <f t="shared" si="10"/>
        <v>368</v>
      </c>
      <c r="F40" s="157"/>
      <c r="G40" s="155" t="s">
        <v>405</v>
      </c>
      <c r="H40" s="156">
        <v>141</v>
      </c>
      <c r="I40" s="156">
        <v>107</v>
      </c>
      <c r="J40" s="156">
        <v>109</v>
      </c>
      <c r="K40" s="161">
        <f t="shared" si="11"/>
        <v>357</v>
      </c>
    </row>
    <row r="41" spans="1:11" s="158" customFormat="1" ht="18" customHeight="1" x14ac:dyDescent="0.2">
      <c r="A41" s="155" t="s">
        <v>417</v>
      </c>
      <c r="B41" s="156">
        <v>107</v>
      </c>
      <c r="C41" s="156">
        <v>111</v>
      </c>
      <c r="D41" s="156">
        <v>99</v>
      </c>
      <c r="E41" s="161">
        <f t="shared" si="10"/>
        <v>317</v>
      </c>
      <c r="F41" s="157"/>
      <c r="G41" s="155" t="s">
        <v>404</v>
      </c>
      <c r="H41" s="156">
        <v>101</v>
      </c>
      <c r="I41" s="156">
        <v>128</v>
      </c>
      <c r="J41" s="156">
        <v>115</v>
      </c>
      <c r="K41" s="161">
        <f>SUM(H41:J41)</f>
        <v>344</v>
      </c>
    </row>
    <row r="42" spans="1:11" s="158" customFormat="1" ht="18" customHeight="1" x14ac:dyDescent="0.2">
      <c r="A42" s="155" t="s">
        <v>450</v>
      </c>
      <c r="B42" s="156">
        <v>121</v>
      </c>
      <c r="C42" s="156">
        <v>100</v>
      </c>
      <c r="D42" s="156">
        <v>97</v>
      </c>
      <c r="E42" s="161">
        <f t="shared" si="10"/>
        <v>318</v>
      </c>
      <c r="F42" s="157"/>
      <c r="G42" s="155"/>
      <c r="H42" s="156" t="s">
        <v>452</v>
      </c>
      <c r="I42" s="156" t="s">
        <v>452</v>
      </c>
      <c r="J42" s="156" t="s">
        <v>452</v>
      </c>
      <c r="K42" s="161" t="s">
        <v>452</v>
      </c>
    </row>
    <row r="43" spans="1:11" s="163" customFormat="1" ht="18" customHeight="1" x14ac:dyDescent="0.2">
      <c r="A43" s="159" t="s">
        <v>401</v>
      </c>
      <c r="B43" s="161">
        <f>SUM(B37:B42)</f>
        <v>557</v>
      </c>
      <c r="C43" s="161">
        <f>SUM(C37:C42)</f>
        <v>543</v>
      </c>
      <c r="D43" s="161">
        <f>SUM(D37:D42)</f>
        <v>556</v>
      </c>
      <c r="E43" s="161">
        <f t="shared" si="10"/>
        <v>1656</v>
      </c>
      <c r="F43" s="162"/>
      <c r="G43" s="159" t="s">
        <v>400</v>
      </c>
      <c r="H43" s="206">
        <f>SUM(H37:H42)</f>
        <v>563</v>
      </c>
      <c r="I43" s="206">
        <f>SUM(I37:I42)</f>
        <v>556</v>
      </c>
      <c r="J43" s="206">
        <f>SUM(J37:J42)</f>
        <v>596</v>
      </c>
      <c r="K43" s="206">
        <f t="shared" si="11"/>
        <v>1715</v>
      </c>
    </row>
    <row r="44" spans="1:11" s="204" customFormat="1" ht="18" customHeight="1" x14ac:dyDescent="0.4">
      <c r="A44" s="205" t="s">
        <v>200</v>
      </c>
      <c r="B44" s="203"/>
      <c r="C44" s="203"/>
      <c r="D44" s="203"/>
      <c r="E44" s="201"/>
      <c r="F44" s="202"/>
      <c r="G44" s="205" t="s">
        <v>204</v>
      </c>
      <c r="H44" s="203"/>
      <c r="I44" s="203"/>
      <c r="J44" s="203"/>
      <c r="K44" s="201"/>
    </row>
    <row r="45" spans="1:11" s="158" customFormat="1" ht="18" customHeight="1" x14ac:dyDescent="0.2">
      <c r="A45" s="155" t="s">
        <v>407</v>
      </c>
      <c r="B45" s="156">
        <v>118</v>
      </c>
      <c r="C45" s="156">
        <v>134</v>
      </c>
      <c r="D45" s="156">
        <v>142</v>
      </c>
      <c r="E45" s="161">
        <f t="shared" ref="E45:E50" si="12">SUM(B45:D45)</f>
        <v>394</v>
      </c>
      <c r="F45" s="157"/>
      <c r="G45" s="155" t="s">
        <v>433</v>
      </c>
      <c r="H45" s="156">
        <v>102</v>
      </c>
      <c r="I45" s="156">
        <v>134</v>
      </c>
      <c r="J45" s="156">
        <v>120</v>
      </c>
      <c r="K45" s="161">
        <f>SUM(H45:J45)</f>
        <v>356</v>
      </c>
    </row>
    <row r="46" spans="1:11" s="158" customFormat="1" ht="18" customHeight="1" x14ac:dyDescent="0.2">
      <c r="A46" s="155" t="s">
        <v>408</v>
      </c>
      <c r="B46" s="156">
        <v>113</v>
      </c>
      <c r="C46" s="156">
        <v>145</v>
      </c>
      <c r="D46" s="156">
        <v>110</v>
      </c>
      <c r="E46" s="161">
        <f t="shared" si="12"/>
        <v>368</v>
      </c>
      <c r="F46" s="157"/>
      <c r="G46" s="155" t="s">
        <v>434</v>
      </c>
      <c r="H46" s="156">
        <v>125</v>
      </c>
      <c r="I46" s="156">
        <v>127</v>
      </c>
      <c r="J46" s="156">
        <v>109</v>
      </c>
      <c r="K46" s="161">
        <f>SUM(H46:J46)</f>
        <v>361</v>
      </c>
    </row>
    <row r="47" spans="1:11" s="158" customFormat="1" ht="18" customHeight="1" x14ac:dyDescent="0.2">
      <c r="A47" s="155" t="s">
        <v>409</v>
      </c>
      <c r="B47" s="156">
        <v>127</v>
      </c>
      <c r="C47" s="156">
        <v>137</v>
      </c>
      <c r="D47" s="156">
        <v>124</v>
      </c>
      <c r="E47" s="161">
        <f t="shared" si="12"/>
        <v>388</v>
      </c>
      <c r="F47" s="157"/>
      <c r="G47" s="155" t="s">
        <v>435</v>
      </c>
      <c r="H47" s="156">
        <v>131</v>
      </c>
      <c r="I47" s="156">
        <v>125</v>
      </c>
      <c r="J47" s="156">
        <v>104</v>
      </c>
      <c r="K47" s="161">
        <f>SUM(H47:J47)</f>
        <v>360</v>
      </c>
    </row>
    <row r="48" spans="1:11" s="158" customFormat="1" ht="18" customHeight="1" x14ac:dyDescent="0.2">
      <c r="A48" s="155" t="s">
        <v>410</v>
      </c>
      <c r="B48" s="156">
        <v>116</v>
      </c>
      <c r="C48" s="156">
        <v>126</v>
      </c>
      <c r="D48" s="156">
        <v>121</v>
      </c>
      <c r="E48" s="161">
        <f t="shared" si="12"/>
        <v>363</v>
      </c>
      <c r="F48" s="157"/>
      <c r="G48" s="155" t="s">
        <v>436</v>
      </c>
      <c r="H48" s="156">
        <v>125</v>
      </c>
      <c r="I48" s="156">
        <v>138</v>
      </c>
      <c r="J48" s="156">
        <v>93</v>
      </c>
      <c r="K48" s="161">
        <f>SUM(H48:J48)</f>
        <v>356</v>
      </c>
    </row>
    <row r="49" spans="1:11" s="158" customFormat="1" ht="18" customHeight="1" x14ac:dyDescent="0.2">
      <c r="A49" s="155" t="s">
        <v>411</v>
      </c>
      <c r="B49" s="156">
        <v>96</v>
      </c>
      <c r="C49" s="156">
        <v>134</v>
      </c>
      <c r="D49" s="156">
        <v>128</v>
      </c>
      <c r="E49" s="161">
        <f t="shared" si="12"/>
        <v>358</v>
      </c>
      <c r="F49" s="157"/>
      <c r="G49" s="155" t="s">
        <v>437</v>
      </c>
      <c r="H49" s="156">
        <v>125</v>
      </c>
      <c r="I49" s="156">
        <v>132</v>
      </c>
      <c r="J49" s="156">
        <v>106</v>
      </c>
      <c r="K49" s="161">
        <f>SUM(H49:J49)</f>
        <v>363</v>
      </c>
    </row>
    <row r="50" spans="1:11" s="163" customFormat="1" ht="18" customHeight="1" x14ac:dyDescent="0.2">
      <c r="A50" s="159" t="s">
        <v>378</v>
      </c>
      <c r="B50" s="161">
        <f>SUM(B45:B49)</f>
        <v>570</v>
      </c>
      <c r="C50" s="206">
        <f>SUM(C45:C49)</f>
        <v>676</v>
      </c>
      <c r="D50" s="206">
        <f>SUM(D45:D49)</f>
        <v>625</v>
      </c>
      <c r="E50" s="206">
        <f t="shared" si="12"/>
        <v>1871</v>
      </c>
      <c r="F50" s="162"/>
      <c r="G50" s="159" t="s">
        <v>379</v>
      </c>
      <c r="H50" s="206">
        <f>SUM(H45:H49)</f>
        <v>608</v>
      </c>
      <c r="I50" s="161">
        <f>SUM(I45:I49)</f>
        <v>656</v>
      </c>
      <c r="J50" s="161">
        <f>SUM(J45:J49)</f>
        <v>532</v>
      </c>
      <c r="K50" s="161">
        <f>SUM(K45:K49)</f>
        <v>1796</v>
      </c>
    </row>
    <row r="51" spans="1:11" ht="18" customHeight="1" x14ac:dyDescent="0.35">
      <c r="A51" s="437" t="s">
        <v>12</v>
      </c>
      <c r="B51" s="438"/>
      <c r="C51" s="438"/>
      <c r="D51" s="438"/>
      <c r="E51" s="439"/>
      <c r="F51" s="154" t="s">
        <v>455</v>
      </c>
      <c r="G51" s="437" t="s">
        <v>13</v>
      </c>
      <c r="H51" s="438"/>
      <c r="I51" s="438"/>
      <c r="J51" s="438"/>
      <c r="K51" s="439"/>
    </row>
    <row r="52" spans="1:11" ht="18" customHeight="1" x14ac:dyDescent="0.35">
      <c r="A52" s="443">
        <v>41194</v>
      </c>
      <c r="B52" s="444"/>
      <c r="C52" s="444"/>
      <c r="D52" s="444"/>
      <c r="E52" s="445"/>
      <c r="F52" s="154"/>
      <c r="G52" s="443">
        <f>A52+7</f>
        <v>41201</v>
      </c>
      <c r="H52" s="444"/>
      <c r="I52" s="444"/>
      <c r="J52" s="444"/>
      <c r="K52" s="445"/>
    </row>
    <row r="53" spans="1:11" ht="18" customHeight="1" x14ac:dyDescent="0.3">
      <c r="A53" s="431" t="s">
        <v>504</v>
      </c>
      <c r="B53" s="432"/>
      <c r="C53" s="432"/>
      <c r="D53" s="432"/>
      <c r="E53" s="433"/>
      <c r="G53" s="431" t="s">
        <v>516</v>
      </c>
      <c r="H53" s="432"/>
      <c r="I53" s="432"/>
      <c r="J53" s="432"/>
      <c r="K53" s="433"/>
    </row>
    <row r="54" spans="1:11" ht="18" customHeight="1" x14ac:dyDescent="0.3">
      <c r="A54" s="431" t="s">
        <v>505</v>
      </c>
      <c r="B54" s="432"/>
      <c r="C54" s="432"/>
      <c r="D54" s="432"/>
      <c r="E54" s="433"/>
      <c r="G54" s="431" t="s">
        <v>517</v>
      </c>
      <c r="H54" s="432"/>
      <c r="I54" s="432"/>
      <c r="J54" s="432"/>
      <c r="K54" s="433"/>
    </row>
    <row r="55" spans="1:11" ht="18" customHeight="1" x14ac:dyDescent="0.3">
      <c r="A55" s="431" t="s">
        <v>506</v>
      </c>
      <c r="B55" s="432"/>
      <c r="C55" s="432"/>
      <c r="D55" s="432"/>
      <c r="E55" s="433"/>
      <c r="G55" s="431" t="s">
        <v>518</v>
      </c>
      <c r="H55" s="432"/>
      <c r="I55" s="432"/>
      <c r="J55" s="432"/>
      <c r="K55" s="433"/>
    </row>
    <row r="56" spans="1:11" ht="18" customHeight="1" x14ac:dyDescent="0.3">
      <c r="A56" s="431" t="s">
        <v>507</v>
      </c>
      <c r="B56" s="432"/>
      <c r="C56" s="432"/>
      <c r="D56" s="432"/>
      <c r="E56" s="433"/>
      <c r="G56" s="431" t="s">
        <v>519</v>
      </c>
      <c r="H56" s="432"/>
      <c r="I56" s="432"/>
      <c r="J56" s="432"/>
      <c r="K56" s="433"/>
    </row>
    <row r="57" spans="1:11" ht="18" customHeight="1" x14ac:dyDescent="0.3">
      <c r="A57" s="431" t="s">
        <v>508</v>
      </c>
      <c r="B57" s="432"/>
      <c r="C57" s="432"/>
      <c r="D57" s="432"/>
      <c r="E57" s="433"/>
      <c r="G57" s="431" t="s">
        <v>520</v>
      </c>
      <c r="H57" s="432"/>
      <c r="I57" s="432"/>
      <c r="J57" s="432"/>
      <c r="K57" s="433"/>
    </row>
    <row r="58" spans="1:11" ht="18" customHeight="1" x14ac:dyDescent="0.3">
      <c r="A58" s="431" t="s">
        <v>509</v>
      </c>
      <c r="B58" s="432"/>
      <c r="C58" s="432"/>
      <c r="D58" s="432"/>
      <c r="E58" s="433"/>
      <c r="G58" s="431" t="s">
        <v>521</v>
      </c>
      <c r="H58" s="432"/>
      <c r="I58" s="432"/>
      <c r="J58" s="432"/>
      <c r="K58" s="433"/>
    </row>
    <row r="59" spans="1:11" ht="18" customHeight="1" x14ac:dyDescent="0.3">
      <c r="A59" s="434" t="s">
        <v>510</v>
      </c>
      <c r="B59" s="435"/>
      <c r="C59" s="435"/>
      <c r="D59" s="435"/>
      <c r="E59" s="436"/>
      <c r="G59" s="434" t="s">
        <v>522</v>
      </c>
      <c r="H59" s="435"/>
      <c r="I59" s="435"/>
      <c r="J59" s="435"/>
      <c r="K59" s="436"/>
    </row>
  </sheetData>
  <mergeCells count="18">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s>
  <pageMargins left="0.7" right="0.7" top="0.75" bottom="0.75" header="0.3" footer="0.3"/>
  <pageSetup scale="66" orientation="portrait" r:id="rId1"/>
  <headerFooter>
    <oddHeader>&amp;C&amp;"Calibri,Bold"&amp;14Men's Friday Pro League&amp;"Arial,Regular"&amp;10
&amp;"Calibri,Regular"&amp;12October 5, 2012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vt:i4>
      </vt:variant>
    </vt:vector>
  </HeadingPairs>
  <TitlesOfParts>
    <vt:vector size="37" baseType="lpstr">
      <vt:lpstr>Standings</vt:lpstr>
      <vt:lpstr>AwayAvgs</vt:lpstr>
      <vt:lpstr>OverallAvgs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Weekly</vt:lpstr>
      <vt:lpstr>Rosters</vt:lpstr>
      <vt:lpstr>Payouts</vt:lpstr>
      <vt:lpstr>Schedule</vt:lpstr>
      <vt:lpstr>Rules</vt:lpstr>
      <vt:lpstr>'2'!Print_Area</vt:lpstr>
      <vt:lpstr>Rosters!Print_Area</vt:lpstr>
    </vt:vector>
  </TitlesOfParts>
  <Company>Bulfinch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mikem</cp:lastModifiedBy>
  <cp:lastPrinted>2013-03-05T18:32:09Z</cp:lastPrinted>
  <dcterms:created xsi:type="dcterms:W3CDTF">2008-08-05T01:22:02Z</dcterms:created>
  <dcterms:modified xsi:type="dcterms:W3CDTF">2013-03-05T18:33:26Z</dcterms:modified>
</cp:coreProperties>
</file>