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ikem\Documents\Bowling\Friday Pro League\2014\"/>
    </mc:Choice>
  </mc:AlternateContent>
  <bookViews>
    <workbookView xWindow="0" yWindow="0" windowWidth="11520" windowHeight="11205" tabRatio="913"/>
  </bookViews>
  <sheets>
    <sheet name="Standings" sheetId="12" r:id="rId1"/>
    <sheet name="8" sheetId="98" r:id="rId2"/>
    <sheet name="AwayAvgs" sheetId="9" r:id="rId3"/>
    <sheet name="OverallAvgs" sheetId="8" r:id="rId4"/>
    <sheet name="Weekly" sheetId="11" r:id="rId5"/>
    <sheet name="7" sheetId="97" r:id="rId6"/>
    <sheet name="6" sheetId="96" r:id="rId7"/>
    <sheet name="5" sheetId="95" r:id="rId8"/>
    <sheet name="4" sheetId="94" r:id="rId9"/>
    <sheet name="3" sheetId="93" r:id="rId10"/>
    <sheet name="2" sheetId="92" r:id="rId11"/>
    <sheet name="1" sheetId="49" r:id="rId12"/>
    <sheet name="Ind Highs" sheetId="50" r:id="rId13"/>
    <sheet name="Rosters" sheetId="47" r:id="rId14"/>
    <sheet name="Payouts" sheetId="48" r:id="rId15"/>
    <sheet name="Schedule" sheetId="6" r:id="rId16"/>
    <sheet name="Rules" sheetId="4" r:id="rId17"/>
    <sheet name="Captains List" sheetId="91" r:id="rId18"/>
  </sheets>
  <definedNames>
    <definedName name="_xlnm.Print_Area" localSheetId="11">'1'!$A$1:$K$60</definedName>
    <definedName name="_xlnm.Print_Area" localSheetId="3">OverallAvgs!$A$1:$AP$185</definedName>
    <definedName name="_xlnm.Print_Area" localSheetId="16">Rules!$A:$D</definedName>
    <definedName name="_xlnm.Print_Area" localSheetId="15">Schedule!$A$1:$L$112</definedName>
    <definedName name="_xlnm.Print_Area" localSheetId="4">Weekly!$A$1:$AR$35</definedName>
    <definedName name="_xlnm.Print_Titles" localSheetId="2">AwayAvgs!$1:$1</definedName>
    <definedName name="_xlnm.Print_Titles" localSheetId="15">Schedule!$1:$5</definedName>
  </definedNames>
  <calcPr calcId="152511"/>
</workbook>
</file>

<file path=xl/calcChain.xml><?xml version="1.0" encoding="utf-8"?>
<calcChain xmlns="http://schemas.openxmlformats.org/spreadsheetml/2006/main">
  <c r="H185" i="8" l="1"/>
  <c r="G185" i="8"/>
  <c r="F185" i="8"/>
  <c r="E185" i="8"/>
  <c r="E183" i="8"/>
  <c r="D183" i="8"/>
  <c r="D185" i="8"/>
  <c r="C185" i="8"/>
  <c r="E4" i="12"/>
  <c r="F4" i="12"/>
  <c r="E5" i="12"/>
  <c r="F5" i="12"/>
  <c r="E6" i="12"/>
  <c r="F6" i="12"/>
  <c r="E7" i="12"/>
  <c r="F7" i="12"/>
  <c r="E8" i="12"/>
  <c r="F8" i="12"/>
  <c r="E9" i="12"/>
  <c r="F9" i="12"/>
  <c r="E10" i="12"/>
  <c r="F10" i="12"/>
  <c r="E11" i="12"/>
  <c r="F11" i="12"/>
  <c r="E12" i="12"/>
  <c r="F12" i="12"/>
  <c r="E13" i="12"/>
  <c r="F13" i="12"/>
  <c r="E14" i="12"/>
  <c r="F14" i="12"/>
  <c r="E15" i="12"/>
  <c r="F15" i="12"/>
  <c r="E16" i="12"/>
  <c r="F16" i="12"/>
  <c r="B5" i="12"/>
  <c r="B6" i="12"/>
  <c r="B7" i="12"/>
  <c r="B8" i="12"/>
  <c r="B9" i="12"/>
  <c r="B10" i="12"/>
  <c r="B11" i="12"/>
  <c r="B12" i="12"/>
  <c r="B13" i="12"/>
  <c r="B14" i="12"/>
  <c r="B15" i="12"/>
  <c r="B16"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H3" i="12"/>
  <c r="G3" i="12"/>
  <c r="D56" i="98" l="1"/>
  <c r="C56" i="98"/>
  <c r="B56" i="98"/>
  <c r="E55" i="98"/>
  <c r="I55" i="8" s="1"/>
  <c r="E54" i="98"/>
  <c r="I56" i="8" s="1"/>
  <c r="E53" i="98"/>
  <c r="I57" i="8" s="1"/>
  <c r="E52" i="98"/>
  <c r="I58" i="8" s="1"/>
  <c r="E51" i="98"/>
  <c r="I54" i="8" s="1"/>
  <c r="J49" i="98"/>
  <c r="I49" i="98"/>
  <c r="H49" i="98"/>
  <c r="D49" i="98"/>
  <c r="C49" i="98"/>
  <c r="B49" i="98"/>
  <c r="K48" i="98"/>
  <c r="I19" i="8" s="1"/>
  <c r="E48" i="98"/>
  <c r="I38" i="8" s="1"/>
  <c r="K47" i="98"/>
  <c r="I16" i="8" s="1"/>
  <c r="E47" i="98"/>
  <c r="I41" i="8" s="1"/>
  <c r="K46" i="98"/>
  <c r="I15" i="8" s="1"/>
  <c r="E46" i="98"/>
  <c r="I40" i="8" s="1"/>
  <c r="K45" i="98"/>
  <c r="I18" i="8" s="1"/>
  <c r="E45" i="98"/>
  <c r="I42" i="8" s="1"/>
  <c r="K44" i="98"/>
  <c r="I17" i="8" s="1"/>
  <c r="E44" i="98"/>
  <c r="I39" i="8" s="1"/>
  <c r="J42" i="98"/>
  <c r="I42" i="98"/>
  <c r="H42" i="98"/>
  <c r="D42" i="98"/>
  <c r="C42" i="98"/>
  <c r="B42" i="98"/>
  <c r="K41" i="98"/>
  <c r="I107" i="8" s="1"/>
  <c r="E41" i="98"/>
  <c r="I181" i="8" s="1"/>
  <c r="K40" i="98"/>
  <c r="I103" i="8" s="1"/>
  <c r="E40" i="98"/>
  <c r="I183" i="8" s="1"/>
  <c r="K39" i="98"/>
  <c r="I105" i="8" s="1"/>
  <c r="E39" i="98"/>
  <c r="I182" i="8" s="1"/>
  <c r="K38" i="98"/>
  <c r="I104" i="8" s="1"/>
  <c r="E38" i="98"/>
  <c r="I180" i="8" s="1"/>
  <c r="K37" i="98"/>
  <c r="I106" i="8" s="1"/>
  <c r="E37" i="98"/>
  <c r="I179" i="8" s="1"/>
  <c r="J35" i="98"/>
  <c r="I35" i="98"/>
  <c r="H35" i="98"/>
  <c r="D35" i="98"/>
  <c r="C35" i="98"/>
  <c r="B35" i="98"/>
  <c r="K34" i="98"/>
  <c r="I165" i="8" s="1"/>
  <c r="E34" i="98"/>
  <c r="I137" i="8" s="1"/>
  <c r="K33" i="98"/>
  <c r="I167" i="8" s="1"/>
  <c r="E33" i="98"/>
  <c r="I139" i="8" s="1"/>
  <c r="K32" i="98"/>
  <c r="I166" i="8" s="1"/>
  <c r="E32" i="98"/>
  <c r="I136" i="8" s="1"/>
  <c r="K31" i="98"/>
  <c r="I169" i="8" s="1"/>
  <c r="E31" i="98"/>
  <c r="I140" i="8" s="1"/>
  <c r="K30" i="98"/>
  <c r="I168" i="8" s="1"/>
  <c r="E30" i="98"/>
  <c r="I138" i="8" s="1"/>
  <c r="J28" i="98"/>
  <c r="I28" i="98"/>
  <c r="H28" i="98"/>
  <c r="D28" i="98"/>
  <c r="C28" i="98"/>
  <c r="B28" i="98"/>
  <c r="K27" i="98"/>
  <c r="I152" i="8" s="1"/>
  <c r="E27" i="98"/>
  <c r="I67" i="8" s="1"/>
  <c r="K26" i="98"/>
  <c r="I154" i="8" s="1"/>
  <c r="E26" i="98"/>
  <c r="I69" i="8" s="1"/>
  <c r="K25" i="98"/>
  <c r="I153" i="8" s="1"/>
  <c r="E25" i="98"/>
  <c r="I68" i="8" s="1"/>
  <c r="K24" i="98"/>
  <c r="I151" i="8" s="1"/>
  <c r="E24" i="98"/>
  <c r="I70" i="8" s="1"/>
  <c r="K23" i="98"/>
  <c r="I155" i="8" s="1"/>
  <c r="E23" i="98"/>
  <c r="I66" i="8" s="1"/>
  <c r="J21" i="98"/>
  <c r="I21" i="98"/>
  <c r="H21" i="98"/>
  <c r="D21" i="98"/>
  <c r="C21" i="98"/>
  <c r="B21" i="98"/>
  <c r="K20" i="98"/>
  <c r="I89" i="8" s="1"/>
  <c r="E20" i="98"/>
  <c r="I4" i="8" s="1"/>
  <c r="K19" i="98"/>
  <c r="I90" i="8" s="1"/>
  <c r="E19" i="98"/>
  <c r="I3" i="8" s="1"/>
  <c r="K18" i="98"/>
  <c r="I93" i="8" s="1"/>
  <c r="E18" i="98"/>
  <c r="I2" i="8" s="1"/>
  <c r="K17" i="98"/>
  <c r="I91" i="8" s="1"/>
  <c r="E17" i="98"/>
  <c r="I5" i="8" s="1"/>
  <c r="K16" i="98"/>
  <c r="I92" i="8" s="1"/>
  <c r="E16" i="98"/>
  <c r="I8" i="8" s="1"/>
  <c r="J14" i="98"/>
  <c r="I14" i="98"/>
  <c r="H14" i="98"/>
  <c r="D14" i="98"/>
  <c r="C14" i="98"/>
  <c r="B14" i="98"/>
  <c r="K13" i="98"/>
  <c r="I31" i="8" s="1"/>
  <c r="E13" i="98"/>
  <c r="I128" i="8" s="1"/>
  <c r="K12" i="98"/>
  <c r="I29" i="8" s="1"/>
  <c r="E12" i="98"/>
  <c r="I126" i="8" s="1"/>
  <c r="K11" i="98"/>
  <c r="I27" i="8" s="1"/>
  <c r="E11" i="98"/>
  <c r="I127" i="8" s="1"/>
  <c r="K10" i="98"/>
  <c r="I32" i="8" s="1"/>
  <c r="E10" i="98"/>
  <c r="I129" i="8" s="1"/>
  <c r="K9" i="98"/>
  <c r="I30" i="8" s="1"/>
  <c r="E9" i="98"/>
  <c r="I130" i="8" s="1"/>
  <c r="J7" i="98"/>
  <c r="I7" i="98"/>
  <c r="H7" i="98"/>
  <c r="D7" i="98"/>
  <c r="C7" i="98"/>
  <c r="B7" i="98"/>
  <c r="K6" i="98"/>
  <c r="I116" i="8" s="1"/>
  <c r="E6" i="98"/>
  <c r="I77" i="8" s="1"/>
  <c r="K5" i="98"/>
  <c r="I118" i="8" s="1"/>
  <c r="E5" i="98"/>
  <c r="I79" i="8" s="1"/>
  <c r="K4" i="98"/>
  <c r="I121" i="8" s="1"/>
  <c r="E4" i="98"/>
  <c r="I76" i="8" s="1"/>
  <c r="K3" i="98"/>
  <c r="I119" i="8" s="1"/>
  <c r="E3" i="98"/>
  <c r="I80" i="8" s="1"/>
  <c r="K2" i="98"/>
  <c r="I117" i="8" s="1"/>
  <c r="E2" i="98"/>
  <c r="I78" i="8" s="1"/>
  <c r="E56" i="98" l="1"/>
  <c r="J35" i="11" s="1"/>
  <c r="E42" i="98"/>
  <c r="J32" i="11" s="1"/>
  <c r="E7" i="98"/>
  <c r="J24" i="11" s="1"/>
  <c r="E35" i="98"/>
  <c r="J30" i="11" s="1"/>
  <c r="E49" i="98"/>
  <c r="J34" i="11" s="1"/>
  <c r="K14" i="98"/>
  <c r="J22" i="11" s="1"/>
  <c r="K28" i="98"/>
  <c r="J25" i="11" s="1"/>
  <c r="K42" i="98"/>
  <c r="J31" i="11" s="1"/>
  <c r="K49" i="98"/>
  <c r="J33" i="11" s="1"/>
  <c r="K7" i="98"/>
  <c r="J21" i="11" s="1"/>
  <c r="E14" i="98"/>
  <c r="J27" i="11" s="1"/>
  <c r="E21" i="98"/>
  <c r="J26" i="11" s="1"/>
  <c r="K21" i="98"/>
  <c r="J23" i="11" s="1"/>
  <c r="E28" i="98"/>
  <c r="J28" i="11" s="1"/>
  <c r="K35" i="98"/>
  <c r="J29" i="11" s="1"/>
  <c r="F55" i="12"/>
  <c r="I55" i="12"/>
  <c r="A55" i="12" l="1"/>
  <c r="D55" i="12"/>
  <c r="H181" i="8"/>
  <c r="H179" i="8"/>
  <c r="H182" i="8"/>
  <c r="H180" i="8"/>
  <c r="H169" i="8"/>
  <c r="H168" i="8"/>
  <c r="H167" i="8"/>
  <c r="H166" i="8"/>
  <c r="H165" i="8"/>
  <c r="H154" i="8"/>
  <c r="H153" i="8"/>
  <c r="H155" i="8"/>
  <c r="H152" i="8"/>
  <c r="H151" i="8"/>
  <c r="H136" i="8"/>
  <c r="F136" i="8"/>
  <c r="E136" i="8"/>
  <c r="C136" i="8"/>
  <c r="B136" i="8"/>
  <c r="H140" i="8"/>
  <c r="H139" i="8"/>
  <c r="H138" i="8"/>
  <c r="H137" i="8"/>
  <c r="H129" i="8"/>
  <c r="H130" i="8"/>
  <c r="H128" i="8"/>
  <c r="H127" i="8"/>
  <c r="H126" i="8"/>
  <c r="H119" i="8"/>
  <c r="H118" i="8"/>
  <c r="H117" i="8"/>
  <c r="H115" i="8"/>
  <c r="H116" i="8"/>
  <c r="H106" i="8"/>
  <c r="H107" i="8"/>
  <c r="H105" i="8"/>
  <c r="H104" i="8"/>
  <c r="H103" i="8"/>
  <c r="H93" i="8"/>
  <c r="H92" i="8"/>
  <c r="H91" i="8"/>
  <c r="H90" i="8"/>
  <c r="H89" i="8"/>
  <c r="H70" i="8"/>
  <c r="H69" i="8"/>
  <c r="H68" i="8"/>
  <c r="H66" i="8"/>
  <c r="H67" i="8"/>
  <c r="H59" i="8"/>
  <c r="H58" i="8"/>
  <c r="H56" i="8"/>
  <c r="H55" i="8"/>
  <c r="H54" i="8"/>
  <c r="H41" i="8"/>
  <c r="H42" i="8"/>
  <c r="H40" i="8"/>
  <c r="H39" i="8"/>
  <c r="H38" i="8"/>
  <c r="H31" i="8"/>
  <c r="H29" i="8"/>
  <c r="H30" i="8"/>
  <c r="H28" i="8"/>
  <c r="H27" i="8"/>
  <c r="H17" i="8"/>
  <c r="H19" i="8"/>
  <c r="H18" i="8"/>
  <c r="H16" i="8"/>
  <c r="H15" i="8"/>
  <c r="H7" i="8"/>
  <c r="H8" i="8"/>
  <c r="H5" i="8"/>
  <c r="H3" i="8"/>
  <c r="H4" i="8"/>
  <c r="H68" i="9"/>
  <c r="C68" i="9"/>
  <c r="AL68" i="9"/>
  <c r="AM68" i="9"/>
  <c r="H75" i="9"/>
  <c r="H44" i="9"/>
  <c r="H63" i="9"/>
  <c r="H47" i="9"/>
  <c r="H46" i="9"/>
  <c r="H50" i="9"/>
  <c r="H64" i="9"/>
  <c r="H59" i="9"/>
  <c r="H56" i="9"/>
  <c r="H62" i="9"/>
  <c r="H28" i="9"/>
  <c r="H16" i="9"/>
  <c r="H36" i="9"/>
  <c r="H29" i="9"/>
  <c r="H35" i="9"/>
  <c r="H41" i="9"/>
  <c r="H38" i="9"/>
  <c r="H34" i="9"/>
  <c r="H39" i="9"/>
  <c r="H20" i="9"/>
  <c r="H26" i="9"/>
  <c r="H25" i="9"/>
  <c r="H30" i="9"/>
  <c r="H23" i="9"/>
  <c r="H15" i="9"/>
  <c r="H37" i="9"/>
  <c r="H18" i="9"/>
  <c r="H11" i="9"/>
  <c r="H13" i="9"/>
  <c r="H8" i="9"/>
  <c r="H5" i="9"/>
  <c r="H4" i="9"/>
  <c r="H6" i="9"/>
  <c r="H3" i="9"/>
  <c r="AN68" i="9" l="1"/>
  <c r="I35" i="11"/>
  <c r="I25" i="11"/>
  <c r="B4" i="12" l="1"/>
  <c r="J49" i="97"/>
  <c r="I49" i="97"/>
  <c r="H49" i="97"/>
  <c r="D49" i="97"/>
  <c r="C49" i="97"/>
  <c r="B49" i="97"/>
  <c r="K48" i="97"/>
  <c r="E48" i="97"/>
  <c r="K47" i="97"/>
  <c r="E47" i="97"/>
  <c r="K46" i="97"/>
  <c r="E46" i="97"/>
  <c r="K45" i="97"/>
  <c r="E45" i="97"/>
  <c r="K44" i="97"/>
  <c r="E44" i="97"/>
  <c r="J42" i="97"/>
  <c r="I42" i="97"/>
  <c r="H42" i="97"/>
  <c r="D42" i="97"/>
  <c r="C42" i="97"/>
  <c r="B42" i="97"/>
  <c r="K41" i="97"/>
  <c r="E41" i="97"/>
  <c r="K40" i="97"/>
  <c r="E40" i="97"/>
  <c r="K39" i="97"/>
  <c r="E39" i="97"/>
  <c r="K38" i="97"/>
  <c r="E38" i="97"/>
  <c r="K37" i="97"/>
  <c r="E37" i="97"/>
  <c r="J35" i="97"/>
  <c r="I35" i="97"/>
  <c r="H35" i="97"/>
  <c r="D35" i="97"/>
  <c r="C35" i="97"/>
  <c r="B35" i="97"/>
  <c r="K34" i="97"/>
  <c r="E34" i="97"/>
  <c r="K33" i="97"/>
  <c r="E33" i="97"/>
  <c r="K32" i="97"/>
  <c r="E32" i="97"/>
  <c r="K31" i="97"/>
  <c r="E31" i="97"/>
  <c r="K30" i="97"/>
  <c r="E30" i="97"/>
  <c r="J28" i="97"/>
  <c r="I28" i="97"/>
  <c r="H28" i="97"/>
  <c r="D28" i="97"/>
  <c r="C28" i="97"/>
  <c r="B28" i="97"/>
  <c r="K27" i="97"/>
  <c r="E27" i="97"/>
  <c r="K26" i="97"/>
  <c r="E26" i="97"/>
  <c r="K25" i="97"/>
  <c r="E25" i="97"/>
  <c r="K24" i="97"/>
  <c r="E24" i="97"/>
  <c r="K23" i="97"/>
  <c r="E23" i="97"/>
  <c r="J21" i="97"/>
  <c r="I21" i="97"/>
  <c r="H21" i="97"/>
  <c r="D21" i="97"/>
  <c r="C21" i="97"/>
  <c r="B21" i="97"/>
  <c r="K20" i="97"/>
  <c r="E20" i="97"/>
  <c r="K19" i="97"/>
  <c r="E19" i="97"/>
  <c r="K18" i="97"/>
  <c r="E18" i="97"/>
  <c r="K17" i="97"/>
  <c r="E17" i="97"/>
  <c r="K16" i="97"/>
  <c r="E16" i="97"/>
  <c r="J14" i="97"/>
  <c r="I14" i="97"/>
  <c r="H14" i="97"/>
  <c r="D14" i="97"/>
  <c r="C14" i="97"/>
  <c r="B14" i="97"/>
  <c r="K13" i="97"/>
  <c r="E13" i="97"/>
  <c r="K12" i="97"/>
  <c r="E12" i="97"/>
  <c r="K11" i="97"/>
  <c r="E11" i="97"/>
  <c r="K10" i="97"/>
  <c r="E10" i="97"/>
  <c r="K9" i="97"/>
  <c r="E9" i="97"/>
  <c r="J7" i="97"/>
  <c r="I7" i="97"/>
  <c r="H7" i="97"/>
  <c r="D7" i="97"/>
  <c r="C7" i="97"/>
  <c r="B7" i="97"/>
  <c r="K6" i="97"/>
  <c r="E6" i="97"/>
  <c r="K5" i="97"/>
  <c r="E5" i="97"/>
  <c r="K4" i="97"/>
  <c r="E4" i="97"/>
  <c r="K3" i="97"/>
  <c r="E3" i="97"/>
  <c r="K2" i="97"/>
  <c r="E2" i="97"/>
  <c r="K14" i="97" l="1"/>
  <c r="I31" i="11" s="1"/>
  <c r="K42" i="97"/>
  <c r="I33" i="11" s="1"/>
  <c r="K49" i="97"/>
  <c r="E49" i="97"/>
  <c r="E42" i="97"/>
  <c r="I22" i="11" s="1"/>
  <c r="K35" i="97"/>
  <c r="I29" i="11" s="1"/>
  <c r="E35" i="97"/>
  <c r="I21" i="11" s="1"/>
  <c r="E28" i="97"/>
  <c r="I23" i="11" s="1"/>
  <c r="K28" i="97"/>
  <c r="I26" i="11" s="1"/>
  <c r="K21" i="97"/>
  <c r="I28" i="11" s="1"/>
  <c r="E21" i="97"/>
  <c r="I30" i="11" s="1"/>
  <c r="E14" i="97"/>
  <c r="I34" i="11" s="1"/>
  <c r="K7" i="97"/>
  <c r="I27" i="11" s="1"/>
  <c r="E7" i="97"/>
  <c r="I32" i="11" s="1"/>
  <c r="G181" i="8"/>
  <c r="G180" i="8"/>
  <c r="G182" i="8"/>
  <c r="G179" i="8"/>
  <c r="G169" i="8"/>
  <c r="G168" i="8"/>
  <c r="G167" i="8"/>
  <c r="G166" i="8"/>
  <c r="G165" i="8"/>
  <c r="G129" i="8"/>
  <c r="G130" i="8"/>
  <c r="G128" i="8"/>
  <c r="G127" i="8"/>
  <c r="G126" i="8"/>
  <c r="G9" i="8"/>
  <c r="G10" i="8"/>
  <c r="G8" i="8"/>
  <c r="G5" i="8"/>
  <c r="G3" i="8"/>
  <c r="G31" i="9"/>
  <c r="G49" i="9"/>
  <c r="G55" i="9"/>
  <c r="G19" i="9"/>
  <c r="G9" i="9"/>
  <c r="G153" i="8"/>
  <c r="G154" i="8"/>
  <c r="G155" i="8"/>
  <c r="G151" i="8"/>
  <c r="G152" i="8"/>
  <c r="G141" i="8"/>
  <c r="G139" i="8"/>
  <c r="G140" i="8"/>
  <c r="G137" i="8"/>
  <c r="G138" i="8"/>
  <c r="G118" i="8"/>
  <c r="G119" i="8"/>
  <c r="G117" i="8"/>
  <c r="G115" i="8"/>
  <c r="G116" i="8"/>
  <c r="G107" i="8"/>
  <c r="G106" i="8"/>
  <c r="G105" i="8"/>
  <c r="G104" i="8"/>
  <c r="G103" i="8"/>
  <c r="G93" i="8"/>
  <c r="G92" i="8"/>
  <c r="G90" i="8"/>
  <c r="G91" i="8"/>
  <c r="G89" i="8"/>
  <c r="G80" i="8"/>
  <c r="G79" i="8"/>
  <c r="G77" i="8"/>
  <c r="G78" i="8"/>
  <c r="G76" i="8"/>
  <c r="G68" i="8"/>
  <c r="G69" i="8"/>
  <c r="G70" i="8"/>
  <c r="G66" i="8"/>
  <c r="G67" i="8"/>
  <c r="G56" i="8"/>
  <c r="G58" i="8"/>
  <c r="G54" i="8"/>
  <c r="G57" i="8"/>
  <c r="G55" i="8"/>
  <c r="G41" i="8"/>
  <c r="G42" i="8"/>
  <c r="G40" i="8"/>
  <c r="G39" i="8"/>
  <c r="G38" i="8"/>
  <c r="G16" i="8"/>
  <c r="G18" i="8"/>
  <c r="G19" i="8"/>
  <c r="G17" i="8"/>
  <c r="G15" i="8"/>
  <c r="F64" i="9" l="1"/>
  <c r="F46" i="12"/>
  <c r="F47" i="12"/>
  <c r="F48" i="12"/>
  <c r="F49" i="12"/>
  <c r="F50" i="12"/>
  <c r="F51" i="12"/>
  <c r="F52" i="12"/>
  <c r="F53" i="12"/>
  <c r="F54" i="12"/>
  <c r="G64" i="9"/>
  <c r="G74" i="9"/>
  <c r="G69" i="9"/>
  <c r="G47" i="9"/>
  <c r="G60" i="9"/>
  <c r="G42" i="9"/>
  <c r="G27" i="9"/>
  <c r="G59" i="9"/>
  <c r="AM64" i="9"/>
  <c r="G53" i="9"/>
  <c r="G54" i="9"/>
  <c r="G46" i="9"/>
  <c r="G20" i="9"/>
  <c r="G51" i="9"/>
  <c r="G58" i="9"/>
  <c r="G65" i="9"/>
  <c r="G57" i="9"/>
  <c r="G52" i="9"/>
  <c r="G34" i="9"/>
  <c r="G45" i="9"/>
  <c r="G39" i="9"/>
  <c r="G35" i="9"/>
  <c r="G18" i="9"/>
  <c r="G21" i="9"/>
  <c r="G23" i="9"/>
  <c r="G8" i="9"/>
  <c r="G41" i="9"/>
  <c r="G6" i="9"/>
  <c r="G4" i="9"/>
  <c r="G3" i="9"/>
  <c r="H35" i="11"/>
  <c r="H34" i="11"/>
  <c r="H33" i="11"/>
  <c r="H31" i="11"/>
  <c r="H32" i="11"/>
  <c r="H25" i="11"/>
  <c r="H29" i="11"/>
  <c r="H30" i="11"/>
  <c r="H28" i="11"/>
  <c r="H24" i="11"/>
  <c r="H23" i="11"/>
  <c r="H21" i="11"/>
  <c r="K13" i="96"/>
  <c r="K12" i="96"/>
  <c r="K11" i="96"/>
  <c r="K10" i="96"/>
  <c r="K9" i="96"/>
  <c r="J49" i="96"/>
  <c r="I49" i="96"/>
  <c r="H49" i="96"/>
  <c r="D49" i="96"/>
  <c r="C49" i="96"/>
  <c r="B49" i="96"/>
  <c r="K48" i="96"/>
  <c r="E48" i="96"/>
  <c r="K47" i="96"/>
  <c r="E47" i="96"/>
  <c r="K46" i="96"/>
  <c r="E46" i="96"/>
  <c r="K45" i="96"/>
  <c r="E45" i="96"/>
  <c r="K44" i="96"/>
  <c r="K49" i="96" s="1"/>
  <c r="E44" i="96"/>
  <c r="J42" i="96"/>
  <c r="I42" i="96"/>
  <c r="H42" i="96"/>
  <c r="D42" i="96"/>
  <c r="C42" i="96"/>
  <c r="B42" i="96"/>
  <c r="K41" i="96"/>
  <c r="E41" i="96"/>
  <c r="K40" i="96"/>
  <c r="E40" i="96"/>
  <c r="K39" i="96"/>
  <c r="E39" i="96"/>
  <c r="K38" i="96"/>
  <c r="E38" i="96"/>
  <c r="K37" i="96"/>
  <c r="E37" i="96"/>
  <c r="J35" i="96"/>
  <c r="I35" i="96"/>
  <c r="H35" i="96"/>
  <c r="D35" i="96"/>
  <c r="C35" i="96"/>
  <c r="B35" i="96"/>
  <c r="K34" i="96"/>
  <c r="E34" i="96"/>
  <c r="K33" i="96"/>
  <c r="E33" i="96"/>
  <c r="K32" i="96"/>
  <c r="E32" i="96"/>
  <c r="K31" i="96"/>
  <c r="E31" i="96"/>
  <c r="K30" i="96"/>
  <c r="E30" i="96"/>
  <c r="J28" i="96"/>
  <c r="I28" i="96"/>
  <c r="H28" i="96"/>
  <c r="D28" i="96"/>
  <c r="C28" i="96"/>
  <c r="B28" i="96"/>
  <c r="K27" i="96"/>
  <c r="E27" i="96"/>
  <c r="K26" i="96"/>
  <c r="E26" i="96"/>
  <c r="K25" i="96"/>
  <c r="E25" i="96"/>
  <c r="K24" i="96"/>
  <c r="E24" i="96"/>
  <c r="K23" i="96"/>
  <c r="E23" i="96"/>
  <c r="J21" i="96"/>
  <c r="I21" i="96"/>
  <c r="H21" i="96"/>
  <c r="K21" i="96" s="1"/>
  <c r="D21" i="96"/>
  <c r="C21" i="96"/>
  <c r="B21" i="96"/>
  <c r="K20" i="96"/>
  <c r="E20" i="96"/>
  <c r="K19" i="96"/>
  <c r="E19" i="96"/>
  <c r="K18" i="96"/>
  <c r="E18" i="96"/>
  <c r="K17" i="96"/>
  <c r="E17" i="96"/>
  <c r="K16" i="96"/>
  <c r="E16" i="96"/>
  <c r="J14" i="96"/>
  <c r="I14" i="96"/>
  <c r="H14" i="96"/>
  <c r="D14" i="96"/>
  <c r="C14" i="96"/>
  <c r="B14" i="96"/>
  <c r="E13" i="96"/>
  <c r="E12" i="96"/>
  <c r="E11" i="96"/>
  <c r="E10" i="96"/>
  <c r="E9" i="96"/>
  <c r="J7" i="96"/>
  <c r="I7" i="96"/>
  <c r="H7" i="96"/>
  <c r="D7" i="96"/>
  <c r="C7" i="96"/>
  <c r="B7" i="96"/>
  <c r="K6" i="96"/>
  <c r="E6" i="96"/>
  <c r="K5" i="96"/>
  <c r="E5" i="96"/>
  <c r="K4" i="96"/>
  <c r="E4" i="96"/>
  <c r="K3" i="96"/>
  <c r="E3" i="96"/>
  <c r="K2" i="96"/>
  <c r="E2" i="96"/>
  <c r="K14" i="96" l="1"/>
  <c r="H26" i="11" s="1"/>
  <c r="AL64" i="9"/>
  <c r="AN64" i="9"/>
  <c r="E21" i="96"/>
  <c r="K35" i="96"/>
  <c r="E35" i="96"/>
  <c r="K42" i="96"/>
  <c r="E42" i="96"/>
  <c r="E7" i="96"/>
  <c r="E49" i="96"/>
  <c r="K7" i="96"/>
  <c r="E14" i="96"/>
  <c r="H27" i="11" s="1"/>
  <c r="E28" i="96"/>
  <c r="K28" i="96"/>
  <c r="F184" i="8"/>
  <c r="F187" i="8"/>
  <c r="AM187" i="8" s="1"/>
  <c r="F181" i="8"/>
  <c r="F180" i="8"/>
  <c r="F170" i="8"/>
  <c r="F169" i="8"/>
  <c r="F168" i="8"/>
  <c r="F167" i="8"/>
  <c r="F166" i="8"/>
  <c r="F157" i="8"/>
  <c r="F156" i="8"/>
  <c r="F153" i="8"/>
  <c r="F154" i="8"/>
  <c r="F155" i="8"/>
  <c r="F139" i="8"/>
  <c r="F140" i="8"/>
  <c r="F137" i="8"/>
  <c r="F138" i="8"/>
  <c r="F129" i="8"/>
  <c r="F130" i="8"/>
  <c r="F128" i="8"/>
  <c r="F127" i="8"/>
  <c r="F126" i="8"/>
  <c r="F121" i="8"/>
  <c r="AN121" i="8" s="1"/>
  <c r="F118" i="8"/>
  <c r="F119" i="8"/>
  <c r="F117" i="8"/>
  <c r="F115" i="8"/>
  <c r="F93" i="8"/>
  <c r="F92" i="8"/>
  <c r="F90" i="8"/>
  <c r="F91" i="8"/>
  <c r="F89" i="8"/>
  <c r="F80" i="8"/>
  <c r="F77" i="8"/>
  <c r="F79" i="8"/>
  <c r="F78" i="8"/>
  <c r="F76" i="8"/>
  <c r="F68" i="8"/>
  <c r="F69" i="8"/>
  <c r="F70" i="8"/>
  <c r="F66" i="8"/>
  <c r="F67" i="8"/>
  <c r="F58" i="8"/>
  <c r="F56" i="8"/>
  <c r="F54" i="8"/>
  <c r="F57" i="8"/>
  <c r="F55" i="8"/>
  <c r="F42" i="8"/>
  <c r="F41" i="8"/>
  <c r="F40" i="8"/>
  <c r="F39" i="8"/>
  <c r="F38" i="8"/>
  <c r="F31" i="8"/>
  <c r="F30" i="8"/>
  <c r="F29" i="8"/>
  <c r="F27" i="8"/>
  <c r="F28" i="8"/>
  <c r="F16" i="8"/>
  <c r="F19" i="8"/>
  <c r="F18" i="8"/>
  <c r="F17" i="8"/>
  <c r="F15" i="8"/>
  <c r="F9" i="8"/>
  <c r="F8" i="8"/>
  <c r="F5" i="8"/>
  <c r="F4" i="8"/>
  <c r="F2" i="8"/>
  <c r="H2" i="12"/>
  <c r="G2" i="12"/>
  <c r="F59" i="9"/>
  <c r="F23" i="9"/>
  <c r="F18" i="9"/>
  <c r="F6" i="9"/>
  <c r="F47" i="9"/>
  <c r="F69" i="9"/>
  <c r="F66" i="9"/>
  <c r="F73" i="9"/>
  <c r="F54" i="9"/>
  <c r="F38" i="9"/>
  <c r="F63" i="9"/>
  <c r="F39" i="9"/>
  <c r="F60" i="9"/>
  <c r="F62" i="9"/>
  <c r="F56" i="9"/>
  <c r="F55" i="9"/>
  <c r="F49" i="9"/>
  <c r="F36" i="9"/>
  <c r="F7" i="9"/>
  <c r="F33" i="9"/>
  <c r="F19" i="9"/>
  <c r="F57" i="9"/>
  <c r="F31" i="9"/>
  <c r="F24" i="9"/>
  <c r="F43" i="9"/>
  <c r="F35" i="9"/>
  <c r="F14" i="9"/>
  <c r="F52" i="9"/>
  <c r="F9" i="9"/>
  <c r="F32" i="9"/>
  <c r="F10" i="9"/>
  <c r="AP187" i="8" l="1"/>
  <c r="AP121" i="8"/>
  <c r="AM121" i="8"/>
  <c r="AN187" i="8"/>
  <c r="AO187" i="8"/>
  <c r="AO121" i="8"/>
  <c r="AL121" i="8" s="1"/>
  <c r="G35" i="11"/>
  <c r="G34" i="11"/>
  <c r="G33" i="11"/>
  <c r="G29" i="11"/>
  <c r="G27" i="11"/>
  <c r="G30" i="11"/>
  <c r="G25" i="11"/>
  <c r="G22" i="11"/>
  <c r="G24" i="11"/>
  <c r="G28" i="11"/>
  <c r="G23" i="11"/>
  <c r="G26" i="11"/>
  <c r="J49" i="95"/>
  <c r="I49" i="95"/>
  <c r="H49" i="95"/>
  <c r="D49" i="95"/>
  <c r="C49" i="95"/>
  <c r="B49" i="95"/>
  <c r="K48" i="95"/>
  <c r="E48" i="95"/>
  <c r="K47" i="95"/>
  <c r="E47" i="95"/>
  <c r="K46" i="95"/>
  <c r="E46" i="95"/>
  <c r="K45" i="95"/>
  <c r="E45" i="95"/>
  <c r="K44" i="95"/>
  <c r="E44" i="95"/>
  <c r="J42" i="95"/>
  <c r="I42" i="95"/>
  <c r="H42" i="95"/>
  <c r="D42" i="95"/>
  <c r="C42" i="95"/>
  <c r="B42" i="95"/>
  <c r="K41" i="95"/>
  <c r="E41" i="95"/>
  <c r="K40" i="95"/>
  <c r="E40" i="95"/>
  <c r="K39" i="95"/>
  <c r="E39" i="95"/>
  <c r="K38" i="95"/>
  <c r="E38" i="95"/>
  <c r="K37" i="95"/>
  <c r="E37" i="95"/>
  <c r="J35" i="95"/>
  <c r="I35" i="95"/>
  <c r="H35" i="95"/>
  <c r="D35" i="95"/>
  <c r="C35" i="95"/>
  <c r="B35" i="95"/>
  <c r="K34" i="95"/>
  <c r="E34" i="95"/>
  <c r="K33" i="95"/>
  <c r="E33" i="95"/>
  <c r="K32" i="95"/>
  <c r="E32" i="95"/>
  <c r="K31" i="95"/>
  <c r="E31" i="95"/>
  <c r="K30" i="95"/>
  <c r="E30" i="95"/>
  <c r="J28" i="95"/>
  <c r="I28" i="95"/>
  <c r="H28" i="95"/>
  <c r="D28" i="95"/>
  <c r="C28" i="95"/>
  <c r="B28" i="95"/>
  <c r="K27" i="95"/>
  <c r="E27" i="95"/>
  <c r="K26" i="95"/>
  <c r="E26" i="95"/>
  <c r="K25" i="95"/>
  <c r="E25" i="95"/>
  <c r="K24" i="95"/>
  <c r="E24" i="95"/>
  <c r="K23" i="95"/>
  <c r="E23" i="95"/>
  <c r="J21" i="95"/>
  <c r="I21" i="95"/>
  <c r="H21" i="95"/>
  <c r="D21" i="95"/>
  <c r="C21" i="95"/>
  <c r="B21" i="95"/>
  <c r="K20" i="95"/>
  <c r="E20" i="95"/>
  <c r="K19" i="95"/>
  <c r="E19" i="95"/>
  <c r="K18" i="95"/>
  <c r="E18" i="95"/>
  <c r="K17" i="95"/>
  <c r="E17" i="95"/>
  <c r="K16" i="95"/>
  <c r="E16" i="95"/>
  <c r="J14" i="95"/>
  <c r="I14" i="95"/>
  <c r="H14" i="95"/>
  <c r="K14" i="95" s="1"/>
  <c r="G21" i="11" s="1"/>
  <c r="D14" i="95"/>
  <c r="C14" i="95"/>
  <c r="B14" i="95"/>
  <c r="E13" i="95"/>
  <c r="E12" i="95"/>
  <c r="E11" i="95"/>
  <c r="E10" i="95"/>
  <c r="E9" i="95"/>
  <c r="J7" i="95"/>
  <c r="I7" i="95"/>
  <c r="H7" i="95"/>
  <c r="D7" i="95"/>
  <c r="C7" i="95"/>
  <c r="B7" i="95"/>
  <c r="K6" i="95"/>
  <c r="E6" i="95"/>
  <c r="K5" i="95"/>
  <c r="E5" i="95"/>
  <c r="K4" i="95"/>
  <c r="E4" i="95"/>
  <c r="K3" i="95"/>
  <c r="E3" i="95"/>
  <c r="K2" i="95"/>
  <c r="E2" i="95"/>
  <c r="AL187" i="8" l="1"/>
  <c r="K35" i="95"/>
  <c r="E28" i="95"/>
  <c r="K28" i="95"/>
  <c r="K7" i="95"/>
  <c r="E7" i="95"/>
  <c r="E14" i="95"/>
  <c r="G32" i="11" s="1"/>
  <c r="K21" i="95"/>
  <c r="E21" i="95"/>
  <c r="E35" i="95"/>
  <c r="E42" i="95"/>
  <c r="K42" i="95"/>
  <c r="K49" i="95"/>
  <c r="E49" i="95"/>
  <c r="E56" i="8" l="1"/>
  <c r="E58" i="8"/>
  <c r="E54" i="8"/>
  <c r="E57" i="8"/>
  <c r="E55" i="8"/>
  <c r="E8" i="8"/>
  <c r="E5" i="8"/>
  <c r="E3" i="8"/>
  <c r="E4" i="8"/>
  <c r="E2" i="8"/>
  <c r="E54" i="9"/>
  <c r="E57" i="9"/>
  <c r="E52" i="9"/>
  <c r="E60" i="9"/>
  <c r="E69" i="9"/>
  <c r="E127" i="8" l="1"/>
  <c r="E128" i="8"/>
  <c r="E39" i="8"/>
  <c r="A54" i="12"/>
  <c r="A53" i="12"/>
  <c r="E62" i="9"/>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E181" i="8"/>
  <c r="E166" i="8"/>
  <c r="E155" i="8"/>
  <c r="E138" i="8"/>
  <c r="E109" i="8"/>
  <c r="AM109" i="8" s="1"/>
  <c r="E103" i="8"/>
  <c r="E89" i="8"/>
  <c r="E77" i="8"/>
  <c r="E76" i="8"/>
  <c r="E68" i="8"/>
  <c r="E67" i="8"/>
  <c r="E31" i="8"/>
  <c r="D31" i="8"/>
  <c r="C31" i="8"/>
  <c r="B31" i="8"/>
  <c r="E29" i="8"/>
  <c r="E17" i="8"/>
  <c r="E15" i="8"/>
  <c r="E48" i="9"/>
  <c r="AM48" i="9" s="1"/>
  <c r="B29" i="9"/>
  <c r="E16" i="9"/>
  <c r="AL16" i="9" s="1"/>
  <c r="E53" i="9"/>
  <c r="E45" i="9"/>
  <c r="E25" i="9"/>
  <c r="E13" i="9"/>
  <c r="J49" i="94"/>
  <c r="I49" i="94"/>
  <c r="H49" i="94"/>
  <c r="D49" i="94"/>
  <c r="C49" i="94"/>
  <c r="B49" i="94"/>
  <c r="K48" i="94"/>
  <c r="E48" i="94"/>
  <c r="K47" i="94"/>
  <c r="E47" i="94"/>
  <c r="K46" i="94"/>
  <c r="E46" i="94"/>
  <c r="K45" i="94"/>
  <c r="E45" i="94"/>
  <c r="K44" i="94"/>
  <c r="E44" i="94"/>
  <c r="J42" i="94"/>
  <c r="I42" i="94"/>
  <c r="H42" i="94"/>
  <c r="D42" i="94"/>
  <c r="C42" i="94"/>
  <c r="B42" i="94"/>
  <c r="K41" i="94"/>
  <c r="E41" i="94"/>
  <c r="E165" i="8" s="1"/>
  <c r="K40" i="94"/>
  <c r="E79" i="8" s="1"/>
  <c r="E40" i="94"/>
  <c r="E167" i="8" s="1"/>
  <c r="K39" i="94"/>
  <c r="E39" i="94"/>
  <c r="E12" i="9" s="1"/>
  <c r="K38" i="94"/>
  <c r="E80" i="8" s="1"/>
  <c r="E38" i="94"/>
  <c r="E169" i="8" s="1"/>
  <c r="K37" i="94"/>
  <c r="E78" i="8" s="1"/>
  <c r="E37" i="94"/>
  <c r="E61" i="9" s="1"/>
  <c r="J35" i="94"/>
  <c r="I35" i="94"/>
  <c r="H35" i="94"/>
  <c r="D35" i="94"/>
  <c r="C35" i="94"/>
  <c r="B35" i="94"/>
  <c r="K34" i="94"/>
  <c r="E34" i="94"/>
  <c r="E152" i="8" s="1"/>
  <c r="K33" i="94"/>
  <c r="E90" i="8" s="1"/>
  <c r="E33" i="94"/>
  <c r="E28" i="9" s="1"/>
  <c r="K32" i="94"/>
  <c r="E93" i="8" s="1"/>
  <c r="E32" i="94"/>
  <c r="K31" i="94"/>
  <c r="E91" i="8" s="1"/>
  <c r="E31" i="94"/>
  <c r="E151" i="8" s="1"/>
  <c r="K30" i="94"/>
  <c r="E92" i="8" s="1"/>
  <c r="E30" i="94"/>
  <c r="E154" i="8" s="1"/>
  <c r="J28" i="94"/>
  <c r="I28" i="94"/>
  <c r="H28" i="94"/>
  <c r="D28" i="94"/>
  <c r="C28" i="94"/>
  <c r="B28" i="94"/>
  <c r="K27" i="94"/>
  <c r="E137" i="8" s="1"/>
  <c r="E27" i="94"/>
  <c r="E28" i="8" s="1"/>
  <c r="K26" i="94"/>
  <c r="E141" i="8" s="1"/>
  <c r="E26" i="94"/>
  <c r="E26" i="9" s="1"/>
  <c r="K25" i="94"/>
  <c r="E25" i="94"/>
  <c r="E5" i="9" s="1"/>
  <c r="K24" i="94"/>
  <c r="E140" i="8" s="1"/>
  <c r="E24" i="94"/>
  <c r="E29" i="9" s="1"/>
  <c r="K23" i="94"/>
  <c r="E23" i="94"/>
  <c r="E30" i="8" s="1"/>
  <c r="J21" i="94"/>
  <c r="I21" i="94"/>
  <c r="H21" i="94"/>
  <c r="D21" i="94"/>
  <c r="C21" i="94"/>
  <c r="B21" i="94"/>
  <c r="K20" i="94"/>
  <c r="E20" i="94"/>
  <c r="E40" i="9" s="1"/>
  <c r="K19" i="94"/>
  <c r="E182" i="8" s="1"/>
  <c r="E19" i="94"/>
  <c r="K18" i="94"/>
  <c r="E186" i="8" s="1"/>
  <c r="E18" i="94"/>
  <c r="E22" i="9" s="1"/>
  <c r="K17" i="94"/>
  <c r="E17" i="94"/>
  <c r="E105" i="8" s="1"/>
  <c r="K16" i="94"/>
  <c r="E16" i="94"/>
  <c r="E106" i="8" s="1"/>
  <c r="J14" i="94"/>
  <c r="I14" i="94"/>
  <c r="H14" i="94"/>
  <c r="D14" i="94"/>
  <c r="C14" i="94"/>
  <c r="B14" i="94"/>
  <c r="K13" i="94"/>
  <c r="E13" i="94"/>
  <c r="E36" i="9" s="1"/>
  <c r="K12" i="94"/>
  <c r="E126" i="8" s="1"/>
  <c r="E12" i="94"/>
  <c r="E42" i="8" s="1"/>
  <c r="K11" i="94"/>
  <c r="E11" i="94"/>
  <c r="E40" i="8" s="1"/>
  <c r="K10" i="94"/>
  <c r="E129" i="8" s="1"/>
  <c r="E10" i="94"/>
  <c r="E63" i="9" s="1"/>
  <c r="K9" i="94"/>
  <c r="E130" i="8" s="1"/>
  <c r="E9" i="94"/>
  <c r="E38" i="8" s="1"/>
  <c r="J7" i="94"/>
  <c r="I7" i="94"/>
  <c r="H7" i="94"/>
  <c r="D7" i="94"/>
  <c r="C7" i="94"/>
  <c r="B7" i="94"/>
  <c r="K6" i="94"/>
  <c r="E6" i="94"/>
  <c r="E74" i="9" s="1"/>
  <c r="K5" i="94"/>
  <c r="E69" i="8" s="1"/>
  <c r="E5" i="94"/>
  <c r="E65" i="9" s="1"/>
  <c r="AL65" i="9" s="1"/>
  <c r="K4" i="94"/>
  <c r="E4" i="94"/>
  <c r="E58" i="9" s="1"/>
  <c r="K3" i="94"/>
  <c r="E70" i="8" s="1"/>
  <c r="E3" i="94"/>
  <c r="E18" i="8" s="1"/>
  <c r="K2" i="94"/>
  <c r="E66" i="8" s="1"/>
  <c r="E2" i="94"/>
  <c r="AP109" i="8" l="1"/>
  <c r="AL61" i="9"/>
  <c r="AM61" i="9"/>
  <c r="AL12" i="9"/>
  <c r="AM12" i="9"/>
  <c r="E11" i="9"/>
  <c r="E72" i="9"/>
  <c r="E19" i="8"/>
  <c r="E104" i="8"/>
  <c r="AO109" i="8"/>
  <c r="E153" i="8"/>
  <c r="E168" i="8"/>
  <c r="E38" i="9"/>
  <c r="E41" i="8"/>
  <c r="E15" i="9"/>
  <c r="E30" i="9"/>
  <c r="E70" i="9"/>
  <c r="E17" i="9"/>
  <c r="AL17" i="9" s="1"/>
  <c r="E16" i="8"/>
  <c r="E27" i="8"/>
  <c r="AN109" i="8"/>
  <c r="E2" i="9"/>
  <c r="AL2" i="9" s="1"/>
  <c r="E56" i="9"/>
  <c r="AM16" i="9"/>
  <c r="AN16" i="9" s="1"/>
  <c r="AL48" i="9"/>
  <c r="AN48" i="9" s="1"/>
  <c r="AP31" i="8"/>
  <c r="AM31" i="8"/>
  <c r="AO31" i="8"/>
  <c r="AN31" i="8"/>
  <c r="AL29" i="9"/>
  <c r="AN61" i="9"/>
  <c r="AM65" i="9"/>
  <c r="AN65" i="9" s="1"/>
  <c r="AM29" i="9"/>
  <c r="K42" i="94"/>
  <c r="F24" i="11" s="1"/>
  <c r="K21" i="94"/>
  <c r="F32" i="11" s="1"/>
  <c r="K35" i="94"/>
  <c r="F23" i="11" s="1"/>
  <c r="E28" i="94"/>
  <c r="F22" i="11" s="1"/>
  <c r="K7" i="94"/>
  <c r="F28" i="11" s="1"/>
  <c r="E7" i="94"/>
  <c r="F33" i="11" s="1"/>
  <c r="K49" i="94"/>
  <c r="F26" i="11" s="1"/>
  <c r="E49" i="94"/>
  <c r="F35" i="11" s="1"/>
  <c r="E42" i="94"/>
  <c r="F29" i="11" s="1"/>
  <c r="E35" i="94"/>
  <c r="F25" i="11" s="1"/>
  <c r="K28" i="94"/>
  <c r="F30" i="11" s="1"/>
  <c r="E21" i="94"/>
  <c r="F31" i="11" s="1"/>
  <c r="E14" i="94"/>
  <c r="F34" i="11" s="1"/>
  <c r="K14" i="94"/>
  <c r="F27" i="11" s="1"/>
  <c r="A21" i="12"/>
  <c r="AL109" i="8" l="1"/>
  <c r="AN12" i="9"/>
  <c r="AM2" i="9"/>
  <c r="AN2" i="9" s="1"/>
  <c r="AM17" i="9"/>
  <c r="AN17" i="9" s="1"/>
  <c r="AL31" i="8"/>
  <c r="AN29" i="9"/>
  <c r="L25" i="12"/>
  <c r="N25" i="12"/>
  <c r="L26" i="12"/>
  <c r="N26" i="12"/>
  <c r="D179" i="8"/>
  <c r="D181" i="8"/>
  <c r="D182" i="8"/>
  <c r="D153" i="8"/>
  <c r="D155" i="8"/>
  <c r="D151" i="8"/>
  <c r="D154" i="8"/>
  <c r="D152" i="8"/>
  <c r="D141" i="8"/>
  <c r="AN141" i="8" s="1"/>
  <c r="D140" i="8"/>
  <c r="D139" i="8"/>
  <c r="D137" i="8"/>
  <c r="D138" i="8"/>
  <c r="D129" i="8"/>
  <c r="D130" i="8"/>
  <c r="D128" i="8"/>
  <c r="D127" i="8"/>
  <c r="D126" i="8"/>
  <c r="D119" i="8"/>
  <c r="D118" i="8"/>
  <c r="D117" i="8"/>
  <c r="D115" i="8"/>
  <c r="D116" i="8"/>
  <c r="D108" i="8"/>
  <c r="AO108" i="8" s="1"/>
  <c r="D105" i="8"/>
  <c r="D106" i="8"/>
  <c r="D103" i="8"/>
  <c r="D104" i="8"/>
  <c r="D93" i="8"/>
  <c r="D89" i="8"/>
  <c r="D92" i="8"/>
  <c r="D90" i="8"/>
  <c r="D91" i="8"/>
  <c r="D80" i="8"/>
  <c r="D79" i="8"/>
  <c r="D77" i="8"/>
  <c r="D76" i="8"/>
  <c r="D78" i="8"/>
  <c r="D67" i="8"/>
  <c r="D69" i="8"/>
  <c r="D70" i="8"/>
  <c r="D68" i="8"/>
  <c r="D66" i="8"/>
  <c r="D58" i="8"/>
  <c r="D54" i="8"/>
  <c r="D56" i="8"/>
  <c r="D57" i="8"/>
  <c r="D55" i="8"/>
  <c r="D41" i="8"/>
  <c r="D39" i="8"/>
  <c r="D40" i="8"/>
  <c r="D38" i="8"/>
  <c r="D42" i="8"/>
  <c r="D30" i="8"/>
  <c r="D29" i="8"/>
  <c r="D27" i="8"/>
  <c r="D28" i="8"/>
  <c r="D21" i="8"/>
  <c r="D20" i="8"/>
  <c r="AN20" i="8" s="1"/>
  <c r="D17" i="8"/>
  <c r="D18" i="8"/>
  <c r="D15" i="8"/>
  <c r="D10" i="8"/>
  <c r="D8" i="8"/>
  <c r="D3" i="8"/>
  <c r="D4" i="8"/>
  <c r="D2" i="8"/>
  <c r="D46" i="9"/>
  <c r="AM46" i="9" s="1"/>
  <c r="D41" i="9"/>
  <c r="AL41" i="9" s="1"/>
  <c r="D39" i="9"/>
  <c r="AM39" i="9" s="1"/>
  <c r="D35" i="9"/>
  <c r="AL35" i="9" s="1"/>
  <c r="D58" i="9"/>
  <c r="AL58" i="9" s="1"/>
  <c r="D53" i="9"/>
  <c r="AL53" i="9" s="1"/>
  <c r="D45" i="9"/>
  <c r="AL74" i="9"/>
  <c r="AM74" i="9"/>
  <c r="D51" i="9"/>
  <c r="D47" i="9"/>
  <c r="D27" i="9"/>
  <c r="D28" i="9"/>
  <c r="D42" i="9"/>
  <c r="D55" i="9"/>
  <c r="D49" i="9"/>
  <c r="D20" i="9"/>
  <c r="D25" i="9"/>
  <c r="D59" i="9"/>
  <c r="D31" i="9"/>
  <c r="D34" i="9"/>
  <c r="D6" i="9"/>
  <c r="D15" i="9"/>
  <c r="D19" i="9"/>
  <c r="D18" i="9"/>
  <c r="D8" i="9"/>
  <c r="D9" i="9"/>
  <c r="D21" i="9"/>
  <c r="D23" i="9"/>
  <c r="D11" i="9"/>
  <c r="D4" i="9"/>
  <c r="D30" i="9"/>
  <c r="D3" i="9"/>
  <c r="G7" i="6"/>
  <c r="J49" i="93"/>
  <c r="I49" i="93"/>
  <c r="H49" i="93"/>
  <c r="D49" i="93"/>
  <c r="C49" i="93"/>
  <c r="B49" i="93"/>
  <c r="K48" i="93"/>
  <c r="E48" i="93"/>
  <c r="K47" i="93"/>
  <c r="E47" i="93"/>
  <c r="K46" i="93"/>
  <c r="E46" i="93"/>
  <c r="K45" i="93"/>
  <c r="E45" i="93"/>
  <c r="K44" i="93"/>
  <c r="E44" i="93"/>
  <c r="J42" i="93"/>
  <c r="I42" i="93"/>
  <c r="H42" i="93"/>
  <c r="D42" i="93"/>
  <c r="C42" i="93"/>
  <c r="B42" i="93"/>
  <c r="K41" i="93"/>
  <c r="E41" i="93"/>
  <c r="K40" i="93"/>
  <c r="E40" i="93"/>
  <c r="K39" i="93"/>
  <c r="E39" i="93"/>
  <c r="K38" i="93"/>
  <c r="E38" i="93"/>
  <c r="K37" i="93"/>
  <c r="E37" i="93"/>
  <c r="J35" i="93"/>
  <c r="I35" i="93"/>
  <c r="H35" i="93"/>
  <c r="D35" i="93"/>
  <c r="C35" i="93"/>
  <c r="B35" i="93"/>
  <c r="K34" i="93"/>
  <c r="E34" i="93"/>
  <c r="K33" i="93"/>
  <c r="E33" i="93"/>
  <c r="K32" i="93"/>
  <c r="E32" i="93"/>
  <c r="K31" i="93"/>
  <c r="E31" i="93"/>
  <c r="K30" i="93"/>
  <c r="E30" i="93"/>
  <c r="J28" i="93"/>
  <c r="I28" i="93"/>
  <c r="H28" i="93"/>
  <c r="D28" i="93"/>
  <c r="C28" i="93"/>
  <c r="B28" i="93"/>
  <c r="K27" i="93"/>
  <c r="E27" i="93"/>
  <c r="K26" i="93"/>
  <c r="E26" i="93"/>
  <c r="K25" i="93"/>
  <c r="E25" i="93"/>
  <c r="K24" i="93"/>
  <c r="E24" i="93"/>
  <c r="K23" i="93"/>
  <c r="E23" i="93"/>
  <c r="J21" i="93"/>
  <c r="I21" i="93"/>
  <c r="H21" i="93"/>
  <c r="D21" i="93"/>
  <c r="C21" i="93"/>
  <c r="B21" i="93"/>
  <c r="K20" i="93"/>
  <c r="E20" i="93"/>
  <c r="K19" i="93"/>
  <c r="E19" i="93"/>
  <c r="K18" i="93"/>
  <c r="E18" i="93"/>
  <c r="K17" i="93"/>
  <c r="E17" i="93"/>
  <c r="K16" i="93"/>
  <c r="E16" i="93"/>
  <c r="J14" i="93"/>
  <c r="I14" i="93"/>
  <c r="H14" i="93"/>
  <c r="D14" i="93"/>
  <c r="C14" i="93"/>
  <c r="B14" i="93"/>
  <c r="K13" i="93"/>
  <c r="E13" i="93"/>
  <c r="K12" i="93"/>
  <c r="E12" i="93"/>
  <c r="K11" i="93"/>
  <c r="E11" i="93"/>
  <c r="K10" i="93"/>
  <c r="E10" i="93"/>
  <c r="K9" i="93"/>
  <c r="E9" i="93"/>
  <c r="J7" i="93"/>
  <c r="I7" i="93"/>
  <c r="H7" i="93"/>
  <c r="D7" i="93"/>
  <c r="C7" i="93"/>
  <c r="B7" i="93"/>
  <c r="K6" i="93"/>
  <c r="E6" i="93"/>
  <c r="K5" i="93"/>
  <c r="E5" i="93"/>
  <c r="K4" i="93"/>
  <c r="E4" i="93"/>
  <c r="K3" i="93"/>
  <c r="E3" i="93"/>
  <c r="K2" i="93"/>
  <c r="E2" i="93"/>
  <c r="AP9" i="8" l="1"/>
  <c r="AN9" i="8"/>
  <c r="AM9" i="8"/>
  <c r="AO9" i="8"/>
  <c r="AM186" i="8"/>
  <c r="AP186" i="8"/>
  <c r="AN186" i="8"/>
  <c r="AO186" i="8"/>
  <c r="AL46" i="9"/>
  <c r="AN46" i="9" s="1"/>
  <c r="AN184" i="8"/>
  <c r="AO185" i="8"/>
  <c r="AP185" i="8"/>
  <c r="AN185" i="8"/>
  <c r="AM185" i="8"/>
  <c r="AM141" i="8"/>
  <c r="AL39" i="9"/>
  <c r="AN39" i="9" s="1"/>
  <c r="AM58" i="9"/>
  <c r="AN58" i="9" s="1"/>
  <c r="AM108" i="8"/>
  <c r="AP108" i="8"/>
  <c r="AP141" i="8"/>
  <c r="AP184" i="8"/>
  <c r="AO141" i="8"/>
  <c r="AL141" i="8" s="1"/>
  <c r="AM184" i="8"/>
  <c r="AO184" i="8"/>
  <c r="AN108" i="8"/>
  <c r="AL108" i="8" s="1"/>
  <c r="AM41" i="9"/>
  <c r="AN41" i="9" s="1"/>
  <c r="AM35" i="9"/>
  <c r="AN35" i="9" s="1"/>
  <c r="AM53" i="9"/>
  <c r="AN53" i="9" s="1"/>
  <c r="AN74" i="9"/>
  <c r="E7" i="93"/>
  <c r="E23" i="11" s="1"/>
  <c r="E42" i="93"/>
  <c r="E21" i="11" s="1"/>
  <c r="E21" i="93"/>
  <c r="E25" i="11" s="1"/>
  <c r="K14" i="93"/>
  <c r="E30" i="11" s="1"/>
  <c r="K28" i="93"/>
  <c r="E34" i="11" s="1"/>
  <c r="K49" i="93"/>
  <c r="E31" i="11" s="1"/>
  <c r="E49" i="93"/>
  <c r="E27" i="11" s="1"/>
  <c r="K42" i="93"/>
  <c r="E24" i="11" s="1"/>
  <c r="K35" i="93"/>
  <c r="E22" i="11" s="1"/>
  <c r="E35" i="93"/>
  <c r="E28" i="11" s="1"/>
  <c r="E28" i="93"/>
  <c r="E32" i="11" s="1"/>
  <c r="K21" i="93"/>
  <c r="E26" i="11" s="1"/>
  <c r="E14" i="93"/>
  <c r="E33" i="11" s="1"/>
  <c r="K7" i="93"/>
  <c r="E35" i="11" s="1"/>
  <c r="C40" i="9"/>
  <c r="B70" i="9"/>
  <c r="B22" i="9"/>
  <c r="B72" i="9"/>
  <c r="B71" i="9"/>
  <c r="AL184" i="8" l="1"/>
  <c r="AL9" i="8"/>
  <c r="AL186" i="8"/>
  <c r="AL185" i="8"/>
  <c r="L34" i="12"/>
  <c r="N34" i="12"/>
  <c r="L35" i="12"/>
  <c r="N35" i="12"/>
  <c r="L36" i="12"/>
  <c r="N36" i="12"/>
  <c r="L37" i="12"/>
  <c r="N37" i="12"/>
  <c r="L22" i="12"/>
  <c r="N22" i="12"/>
  <c r="L23" i="12"/>
  <c r="N23" i="12"/>
  <c r="L24" i="12"/>
  <c r="N24" i="12"/>
  <c r="C179" i="8"/>
  <c r="C182" i="8"/>
  <c r="C180" i="8"/>
  <c r="C181" i="8"/>
  <c r="C167" i="8"/>
  <c r="C169" i="8"/>
  <c r="C166" i="8"/>
  <c r="C168" i="8"/>
  <c r="C165" i="8"/>
  <c r="C153" i="8"/>
  <c r="C155" i="8"/>
  <c r="C151" i="8"/>
  <c r="C152" i="8"/>
  <c r="C154" i="8"/>
  <c r="C137" i="8"/>
  <c r="C139" i="8"/>
  <c r="C138" i="8"/>
  <c r="C140" i="8"/>
  <c r="C129" i="8"/>
  <c r="C126" i="8"/>
  <c r="C130" i="8"/>
  <c r="C127" i="8"/>
  <c r="C128" i="8"/>
  <c r="C116" i="8"/>
  <c r="C119" i="8"/>
  <c r="C118" i="8"/>
  <c r="C117" i="8"/>
  <c r="C115" i="8"/>
  <c r="C106" i="8"/>
  <c r="C105" i="8"/>
  <c r="C104" i="8"/>
  <c r="C107" i="8"/>
  <c r="C103" i="8"/>
  <c r="C93" i="8"/>
  <c r="C89" i="8"/>
  <c r="C90" i="8"/>
  <c r="C92" i="8"/>
  <c r="C91" i="8"/>
  <c r="C80" i="8"/>
  <c r="C77" i="8"/>
  <c r="C78" i="8"/>
  <c r="C79" i="8"/>
  <c r="C76" i="8"/>
  <c r="C72" i="8"/>
  <c r="C69" i="8"/>
  <c r="C70" i="8"/>
  <c r="C68" i="8"/>
  <c r="C66" i="8"/>
  <c r="C58" i="8"/>
  <c r="C54" i="8"/>
  <c r="C56" i="8"/>
  <c r="C57" i="8"/>
  <c r="C55" i="8"/>
  <c r="C39" i="8"/>
  <c r="C41" i="8"/>
  <c r="C40" i="8"/>
  <c r="C42" i="8"/>
  <c r="C38" i="8"/>
  <c r="C30" i="8"/>
  <c r="C29" i="8"/>
  <c r="C28" i="8"/>
  <c r="C27" i="8"/>
  <c r="C17" i="8"/>
  <c r="C22" i="8"/>
  <c r="AN22" i="8" s="1"/>
  <c r="C19" i="8"/>
  <c r="C16" i="8"/>
  <c r="C18" i="8"/>
  <c r="C15" i="8"/>
  <c r="C63" i="9"/>
  <c r="C70" i="9"/>
  <c r="C31" i="9"/>
  <c r="C19" i="9"/>
  <c r="C49" i="9"/>
  <c r="C4" i="9"/>
  <c r="C6" i="9"/>
  <c r="C59" i="9"/>
  <c r="C51" i="9"/>
  <c r="C37" i="9"/>
  <c r="K41" i="92"/>
  <c r="E41" i="92"/>
  <c r="C71" i="9" s="1"/>
  <c r="J50" i="92"/>
  <c r="I50" i="92"/>
  <c r="H50" i="92"/>
  <c r="D50" i="92"/>
  <c r="C50" i="92"/>
  <c r="B50" i="92"/>
  <c r="K49" i="92"/>
  <c r="E49" i="92"/>
  <c r="C36" i="9" s="1"/>
  <c r="K48" i="92"/>
  <c r="E48" i="92"/>
  <c r="C38" i="9" s="1"/>
  <c r="K47" i="92"/>
  <c r="E47" i="92"/>
  <c r="C56" i="9" s="1"/>
  <c r="K46" i="92"/>
  <c r="E46" i="92"/>
  <c r="C62" i="9" s="1"/>
  <c r="K45" i="92"/>
  <c r="E45" i="92"/>
  <c r="J43" i="92"/>
  <c r="I43" i="92"/>
  <c r="H43" i="92"/>
  <c r="D43" i="92"/>
  <c r="C43" i="92"/>
  <c r="B43" i="92"/>
  <c r="K42" i="92"/>
  <c r="K40" i="92"/>
  <c r="E40" i="92"/>
  <c r="K39" i="92"/>
  <c r="E39" i="92"/>
  <c r="K38" i="92"/>
  <c r="E38" i="92"/>
  <c r="C22" i="9" s="1"/>
  <c r="K37" i="92"/>
  <c r="K43" i="92" s="1"/>
  <c r="D33" i="11" s="1"/>
  <c r="E37" i="92"/>
  <c r="C72" i="9" s="1"/>
  <c r="J35" i="92"/>
  <c r="I35" i="92"/>
  <c r="H35" i="92"/>
  <c r="D35" i="92"/>
  <c r="C35" i="92"/>
  <c r="B35" i="92"/>
  <c r="E35" i="92" s="1"/>
  <c r="D27" i="11" s="1"/>
  <c r="K34" i="92"/>
  <c r="E34" i="92"/>
  <c r="K33" i="92"/>
  <c r="E33" i="92"/>
  <c r="C9" i="9" s="1"/>
  <c r="K32" i="92"/>
  <c r="E32" i="92"/>
  <c r="K31" i="92"/>
  <c r="E31" i="92"/>
  <c r="C55" i="9" s="1"/>
  <c r="K30" i="92"/>
  <c r="E30" i="92"/>
  <c r="J28" i="92"/>
  <c r="I28" i="92"/>
  <c r="H28" i="92"/>
  <c r="D28" i="92"/>
  <c r="C28" i="92"/>
  <c r="B28" i="92"/>
  <c r="K27" i="92"/>
  <c r="E27" i="92"/>
  <c r="C8" i="9" s="1"/>
  <c r="K26" i="92"/>
  <c r="E26" i="92"/>
  <c r="C3" i="9" s="1"/>
  <c r="K25" i="92"/>
  <c r="E25" i="92"/>
  <c r="C20" i="9" s="1"/>
  <c r="K24" i="92"/>
  <c r="E24" i="92"/>
  <c r="C34" i="9" s="1"/>
  <c r="K23" i="92"/>
  <c r="E23" i="92"/>
  <c r="J21" i="92"/>
  <c r="I21" i="92"/>
  <c r="H21" i="92"/>
  <c r="D21" i="92"/>
  <c r="C21" i="92"/>
  <c r="B21" i="92"/>
  <c r="K20" i="92"/>
  <c r="E20" i="92"/>
  <c r="K19" i="92"/>
  <c r="E19" i="92"/>
  <c r="C18" i="9" s="1"/>
  <c r="K18" i="92"/>
  <c r="E18" i="92"/>
  <c r="C47" i="9" s="1"/>
  <c r="K17" i="92"/>
  <c r="E17" i="92"/>
  <c r="C23" i="9" s="1"/>
  <c r="K16" i="92"/>
  <c r="E16" i="92"/>
  <c r="J14" i="92"/>
  <c r="I14" i="92"/>
  <c r="H14" i="92"/>
  <c r="D14" i="92"/>
  <c r="C14" i="92"/>
  <c r="B14" i="92"/>
  <c r="K13" i="92"/>
  <c r="E13" i="92"/>
  <c r="C27" i="9" s="1"/>
  <c r="K12" i="92"/>
  <c r="E12" i="92"/>
  <c r="C42" i="9" s="1"/>
  <c r="K11" i="92"/>
  <c r="E11" i="92"/>
  <c r="K10" i="92"/>
  <c r="E10" i="92"/>
  <c r="K9" i="92"/>
  <c r="E9" i="92"/>
  <c r="C21" i="9" s="1"/>
  <c r="J7" i="92"/>
  <c r="I7" i="92"/>
  <c r="H7" i="92"/>
  <c r="D7" i="92"/>
  <c r="C7" i="92"/>
  <c r="B7" i="92"/>
  <c r="K6" i="92"/>
  <c r="E6" i="92"/>
  <c r="C44" i="9" s="1"/>
  <c r="K5" i="92"/>
  <c r="E5" i="92"/>
  <c r="C50" i="9" s="1"/>
  <c r="K4" i="92"/>
  <c r="E4" i="92"/>
  <c r="K3" i="92"/>
  <c r="E3" i="92"/>
  <c r="C75" i="9" s="1"/>
  <c r="K2" i="92"/>
  <c r="E2" i="92"/>
  <c r="K50" i="92" l="1"/>
  <c r="D29" i="11" s="1"/>
  <c r="E50" i="92"/>
  <c r="D34" i="11" s="1"/>
  <c r="K7" i="92"/>
  <c r="D25" i="11" s="1"/>
  <c r="E7" i="92"/>
  <c r="D30" i="11" s="1"/>
  <c r="K35" i="92"/>
  <c r="D24" i="11" s="1"/>
  <c r="K21" i="92"/>
  <c r="D22" i="11" s="1"/>
  <c r="E21" i="92"/>
  <c r="D23" i="11" s="1"/>
  <c r="E43" i="92"/>
  <c r="D31" i="11" s="1"/>
  <c r="K28" i="92"/>
  <c r="D35" i="11" s="1"/>
  <c r="E28" i="92"/>
  <c r="D21" i="11" s="1"/>
  <c r="E14" i="92"/>
  <c r="D28" i="11" s="1"/>
  <c r="K14" i="92"/>
  <c r="D32" i="11" s="1"/>
  <c r="AO32" i="11" s="1"/>
  <c r="I13" i="12" s="1"/>
  <c r="H22" i="48"/>
  <c r="Q12" i="48"/>
  <c r="Q13" i="48"/>
  <c r="Q14" i="48"/>
  <c r="Q15" i="48"/>
  <c r="H21" i="48"/>
  <c r="M18" i="48"/>
  <c r="AM37" i="9" l="1"/>
  <c r="AM62" i="9"/>
  <c r="AM36" i="9"/>
  <c r="AP183" i="8"/>
  <c r="AO183" i="8"/>
  <c r="AN183" i="8"/>
  <c r="AM183" i="8"/>
  <c r="AP182" i="8"/>
  <c r="AO182" i="8"/>
  <c r="AN182" i="8"/>
  <c r="AM182" i="8"/>
  <c r="AP181" i="8"/>
  <c r="AO181" i="8"/>
  <c r="AN181" i="8"/>
  <c r="AM181" i="8"/>
  <c r="AP180" i="8"/>
  <c r="AO180" i="8"/>
  <c r="AN180" i="8"/>
  <c r="AM180" i="8"/>
  <c r="AP179" i="8"/>
  <c r="AO179" i="8"/>
  <c r="AN179" i="8"/>
  <c r="AM179" i="8"/>
  <c r="AN48" i="8"/>
  <c r="AN83" i="8"/>
  <c r="AL179" i="8" l="1"/>
  <c r="AL181" i="8"/>
  <c r="AL183" i="8"/>
  <c r="AL180" i="8"/>
  <c r="AL182" i="8"/>
  <c r="AM10" i="11"/>
  <c r="AN10" i="11" l="1"/>
  <c r="AM111" i="8"/>
  <c r="AP111" i="8" l="1"/>
  <c r="AN111" i="8"/>
  <c r="AO111" i="8"/>
  <c r="AL111" i="8" l="1"/>
  <c r="AN157" i="8"/>
  <c r="AM157" i="8"/>
  <c r="AP157" i="8"/>
  <c r="AO157" i="8"/>
  <c r="AL157" i="8" l="1"/>
  <c r="AP132" i="8" l="1"/>
  <c r="AM131" i="8"/>
  <c r="AN131" i="8"/>
  <c r="AO131" i="8"/>
  <c r="AP131" i="8"/>
  <c r="AO132" i="8"/>
  <c r="AN132" i="8"/>
  <c r="AM132" i="8"/>
  <c r="AL131" i="8" l="1"/>
  <c r="AL132" i="8"/>
  <c r="AN46" i="8" l="1"/>
  <c r="A19" i="12" l="1"/>
  <c r="AM110" i="8" l="1"/>
  <c r="AM112" i="8"/>
  <c r="AP95" i="8"/>
  <c r="AM158" i="8"/>
  <c r="AP158" i="8"/>
  <c r="AO158" i="8"/>
  <c r="AN158" i="8"/>
  <c r="AP170" i="8"/>
  <c r="AO175" i="8"/>
  <c r="AP175" i="8"/>
  <c r="AP122" i="8"/>
  <c r="AN145" i="8"/>
  <c r="L32" i="12"/>
  <c r="N32" i="12"/>
  <c r="L33" i="12"/>
  <c r="N33" i="12"/>
  <c r="L21" i="12"/>
  <c r="N21" i="12"/>
  <c r="N31" i="12"/>
  <c r="L31" i="12"/>
  <c r="N30" i="12"/>
  <c r="L30" i="12"/>
  <c r="N20" i="12"/>
  <c r="N19" i="12"/>
  <c r="L20" i="12"/>
  <c r="L19" i="12"/>
  <c r="A20" i="12"/>
  <c r="B2" i="12"/>
  <c r="B3" i="12"/>
  <c r="K46" i="49"/>
  <c r="B169" i="8" s="1"/>
  <c r="J49" i="49"/>
  <c r="I49" i="49"/>
  <c r="H49" i="49"/>
  <c r="D49" i="49"/>
  <c r="C49" i="49"/>
  <c r="B49" i="49"/>
  <c r="K48" i="49"/>
  <c r="B165" i="8" s="1"/>
  <c r="E48" i="49"/>
  <c r="K47" i="49"/>
  <c r="B167" i="8" s="1"/>
  <c r="E47" i="49"/>
  <c r="E46" i="49"/>
  <c r="K45" i="49"/>
  <c r="B166" i="8" s="1"/>
  <c r="E45" i="49"/>
  <c r="K44" i="49"/>
  <c r="B168" i="8" s="1"/>
  <c r="E44" i="49"/>
  <c r="J42" i="49"/>
  <c r="I42" i="49"/>
  <c r="H42" i="49"/>
  <c r="D42" i="49"/>
  <c r="C42" i="49"/>
  <c r="B42" i="49"/>
  <c r="K41" i="49"/>
  <c r="B139" i="8" s="1"/>
  <c r="E41" i="49"/>
  <c r="K40" i="49"/>
  <c r="B137" i="8" s="1"/>
  <c r="E40" i="49"/>
  <c r="K39" i="49"/>
  <c r="E39" i="49"/>
  <c r="K38" i="49"/>
  <c r="B140" i="8" s="1"/>
  <c r="E38" i="49"/>
  <c r="K37" i="49"/>
  <c r="B138" i="8" s="1"/>
  <c r="E37" i="49"/>
  <c r="J35" i="49"/>
  <c r="I35" i="49"/>
  <c r="H35" i="49"/>
  <c r="D35" i="49"/>
  <c r="C35" i="49"/>
  <c r="B35" i="49"/>
  <c r="K34" i="49"/>
  <c r="B115" i="8" s="1"/>
  <c r="E34" i="49"/>
  <c r="K33" i="49"/>
  <c r="B118" i="8" s="1"/>
  <c r="E33" i="49"/>
  <c r="K32" i="49"/>
  <c r="B119" i="8" s="1"/>
  <c r="E32" i="49"/>
  <c r="K31" i="49"/>
  <c r="B120" i="8" s="1"/>
  <c r="AM120" i="8" s="1"/>
  <c r="E31" i="49"/>
  <c r="K30" i="49"/>
  <c r="B117" i="8" s="1"/>
  <c r="E30" i="49"/>
  <c r="J21" i="49"/>
  <c r="I21" i="49"/>
  <c r="H21" i="49"/>
  <c r="D21" i="49"/>
  <c r="C21" i="49"/>
  <c r="B21" i="49"/>
  <c r="K20" i="49"/>
  <c r="B68" i="8" s="1"/>
  <c r="E20" i="49"/>
  <c r="K19" i="49"/>
  <c r="B69" i="8" s="1"/>
  <c r="E19" i="49"/>
  <c r="K18" i="49"/>
  <c r="B70" i="8" s="1"/>
  <c r="E18" i="49"/>
  <c r="K17" i="49"/>
  <c r="B71" i="8" s="1"/>
  <c r="E17" i="49"/>
  <c r="K16" i="49"/>
  <c r="B66" i="8" s="1"/>
  <c r="E16" i="49"/>
  <c r="J14" i="49"/>
  <c r="I14" i="49"/>
  <c r="H14" i="49"/>
  <c r="D14" i="49"/>
  <c r="C14" i="49"/>
  <c r="B14" i="49"/>
  <c r="K13" i="49"/>
  <c r="B39" i="8" s="1"/>
  <c r="E13" i="49"/>
  <c r="K12" i="49"/>
  <c r="B38" i="8" s="1"/>
  <c r="E12" i="49"/>
  <c r="K11" i="49"/>
  <c r="B40" i="8" s="1"/>
  <c r="AN40" i="8" s="1"/>
  <c r="E11" i="49"/>
  <c r="K10" i="49"/>
  <c r="B42" i="8" s="1"/>
  <c r="E10" i="49"/>
  <c r="K9" i="49"/>
  <c r="B41" i="8" s="1"/>
  <c r="E9" i="49"/>
  <c r="B32" i="8" s="1"/>
  <c r="J28" i="49"/>
  <c r="I28" i="49"/>
  <c r="H28" i="49"/>
  <c r="D28" i="49"/>
  <c r="C28" i="49"/>
  <c r="B28" i="49"/>
  <c r="E28" i="49" s="1"/>
  <c r="C24" i="11" s="1"/>
  <c r="K27" i="49"/>
  <c r="B89" i="8" s="1"/>
  <c r="E27" i="49"/>
  <c r="K26" i="49"/>
  <c r="B90" i="8" s="1"/>
  <c r="E26" i="49"/>
  <c r="K25" i="49"/>
  <c r="B93" i="8" s="1"/>
  <c r="E25" i="49"/>
  <c r="K24" i="49"/>
  <c r="B91" i="8" s="1"/>
  <c r="E24" i="49"/>
  <c r="K23" i="49"/>
  <c r="B92" i="8" s="1"/>
  <c r="E23" i="49"/>
  <c r="J7" i="49"/>
  <c r="I7" i="49"/>
  <c r="H7" i="49"/>
  <c r="D7" i="49"/>
  <c r="C7" i="49"/>
  <c r="B7" i="49"/>
  <c r="K6" i="49"/>
  <c r="B19" i="8" s="1"/>
  <c r="AN19" i="8" s="1"/>
  <c r="E6" i="49"/>
  <c r="K5" i="49"/>
  <c r="B16" i="8" s="1"/>
  <c r="AN16" i="8" s="1"/>
  <c r="E5" i="49"/>
  <c r="K4" i="49"/>
  <c r="B15" i="8" s="1"/>
  <c r="E4" i="49"/>
  <c r="K3" i="49"/>
  <c r="B18" i="8" s="1"/>
  <c r="E3" i="49"/>
  <c r="K2" i="49"/>
  <c r="B17" i="8" s="1"/>
  <c r="E2" i="49"/>
  <c r="AM8" i="11"/>
  <c r="AM4" i="11"/>
  <c r="H27" i="48"/>
  <c r="H26" i="48"/>
  <c r="H25" i="48"/>
  <c r="H24" i="48"/>
  <c r="H23"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Y4" i="48"/>
  <c r="U4" i="48"/>
  <c r="Q4" i="48"/>
  <c r="M4" i="48"/>
  <c r="D7" i="6"/>
  <c r="J7" i="6" s="1"/>
  <c r="AM16" i="11"/>
  <c r="AM14" i="11"/>
  <c r="AM7" i="11"/>
  <c r="AM13" i="11"/>
  <c r="AM9" i="11"/>
  <c r="AM3" i="11"/>
  <c r="AM5" i="11"/>
  <c r="AM15" i="11"/>
  <c r="AM17" i="11"/>
  <c r="AM12" i="11"/>
  <c r="AM6" i="11"/>
  <c r="AM11" i="11"/>
  <c r="H6" i="48"/>
  <c r="H16" i="48" s="1"/>
  <c r="AN8" i="11" l="1"/>
  <c r="AN138" i="8"/>
  <c r="AN140" i="8"/>
  <c r="AP140" i="8"/>
  <c r="AM140" i="8"/>
  <c r="AO140" i="8"/>
  <c r="AN17" i="8"/>
  <c r="AN90" i="8"/>
  <c r="AN89" i="8"/>
  <c r="AN42" i="8"/>
  <c r="AN41" i="8"/>
  <c r="AN136" i="8"/>
  <c r="H29" i="48"/>
  <c r="B10" i="9"/>
  <c r="AM10" i="9" s="1"/>
  <c r="B2" i="8"/>
  <c r="AP2" i="8" s="1"/>
  <c r="B43" i="9"/>
  <c r="AL43" i="9" s="1"/>
  <c r="B79" i="8"/>
  <c r="B40" i="9"/>
  <c r="AM40" i="9" s="1"/>
  <c r="B103" i="8"/>
  <c r="AN103" i="8" s="1"/>
  <c r="B55" i="9"/>
  <c r="AM55" i="9" s="1"/>
  <c r="B129" i="8"/>
  <c r="K14" i="49"/>
  <c r="C34" i="11" s="1"/>
  <c r="AO34" i="11" s="1"/>
  <c r="I15" i="12" s="1"/>
  <c r="B28" i="9"/>
  <c r="AM28" i="9" s="1"/>
  <c r="B153" i="8"/>
  <c r="B26" i="9"/>
  <c r="AM26" i="9" s="1"/>
  <c r="B29" i="8"/>
  <c r="AN30" i="8" s="1"/>
  <c r="B52" i="9"/>
  <c r="AM52" i="9" s="1"/>
  <c r="B57" i="8"/>
  <c r="B9" i="9"/>
  <c r="B126" i="8"/>
  <c r="AM126" i="8" s="1"/>
  <c r="B15" i="9"/>
  <c r="AM15" i="9" s="1"/>
  <c r="B151" i="8"/>
  <c r="B11" i="9"/>
  <c r="AM11" i="9" s="1"/>
  <c r="B152" i="8"/>
  <c r="B32" i="9"/>
  <c r="AM32" i="9" s="1"/>
  <c r="B8" i="8"/>
  <c r="B66" i="9"/>
  <c r="AL66" i="9" s="1"/>
  <c r="B80" i="8"/>
  <c r="AP80" i="8" s="1"/>
  <c r="B54" i="9"/>
  <c r="AM54" i="9" s="1"/>
  <c r="B54" i="8"/>
  <c r="B104" i="8"/>
  <c r="AN104" i="8" s="1"/>
  <c r="B73" i="9"/>
  <c r="B5" i="8"/>
  <c r="AP5" i="8" s="1"/>
  <c r="B67" i="9"/>
  <c r="AM67" i="9" s="1"/>
  <c r="B3" i="8"/>
  <c r="B14" i="9"/>
  <c r="AL14" i="9" s="1"/>
  <c r="B4" i="8"/>
  <c r="B33" i="9"/>
  <c r="AL33" i="9" s="1"/>
  <c r="B78" i="8"/>
  <c r="B24" i="9"/>
  <c r="AL24" i="9" s="1"/>
  <c r="B76" i="8"/>
  <c r="B7" i="9"/>
  <c r="AM7" i="9" s="1"/>
  <c r="B77" i="8"/>
  <c r="B5" i="9"/>
  <c r="AL5" i="9" s="1"/>
  <c r="B27" i="8"/>
  <c r="B13" i="9"/>
  <c r="AM13" i="9" s="1"/>
  <c r="B28" i="8"/>
  <c r="B69" i="9"/>
  <c r="AM69" i="9" s="1"/>
  <c r="B58" i="8"/>
  <c r="B60" i="9"/>
  <c r="AL60" i="9" s="1"/>
  <c r="B56" i="8"/>
  <c r="B57" i="9"/>
  <c r="AL57" i="9" s="1"/>
  <c r="B55" i="8"/>
  <c r="B105" i="8"/>
  <c r="B106" i="8"/>
  <c r="B107" i="8"/>
  <c r="B49" i="9"/>
  <c r="AL49" i="9" s="1"/>
  <c r="B130" i="8"/>
  <c r="B19" i="9"/>
  <c r="AL19" i="9" s="1"/>
  <c r="B127" i="8"/>
  <c r="B31" i="9"/>
  <c r="AM31" i="9" s="1"/>
  <c r="B128" i="8"/>
  <c r="B30" i="9"/>
  <c r="AL30" i="9" s="1"/>
  <c r="B154" i="8"/>
  <c r="B25" i="9"/>
  <c r="AL25" i="9" s="1"/>
  <c r="B155" i="8"/>
  <c r="E49" i="49"/>
  <c r="C25" i="11" s="1"/>
  <c r="AO25" i="11" s="1"/>
  <c r="I6" i="12" s="1"/>
  <c r="E7" i="49"/>
  <c r="C26" i="11" s="1"/>
  <c r="AM26" i="11" s="1"/>
  <c r="J7" i="12" s="1"/>
  <c r="K35" i="49"/>
  <c r="C21" i="11" s="1"/>
  <c r="AM21" i="11" s="1"/>
  <c r="J2" i="12" s="1"/>
  <c r="E35" i="49"/>
  <c r="C31" i="11" s="1"/>
  <c r="AN31" i="11" s="1"/>
  <c r="K21" i="49"/>
  <c r="C28" i="11" s="1"/>
  <c r="AN28" i="11" s="1"/>
  <c r="E21" i="49"/>
  <c r="C35" i="11" s="1"/>
  <c r="AN35" i="11" s="1"/>
  <c r="AM75" i="9"/>
  <c r="E42" i="49"/>
  <c r="C27" i="11" s="1"/>
  <c r="AN27" i="11" s="1"/>
  <c r="K7" i="49"/>
  <c r="C33" i="11" s="1"/>
  <c r="K42" i="49"/>
  <c r="C30" i="11" s="1"/>
  <c r="AN30" i="11" s="1"/>
  <c r="K28" i="49"/>
  <c r="C23" i="11" s="1"/>
  <c r="AN23" i="11" s="1"/>
  <c r="E14" i="49"/>
  <c r="C22" i="11" s="1"/>
  <c r="AO22" i="11" s="1"/>
  <c r="I3" i="12" s="1"/>
  <c r="A17" i="6"/>
  <c r="D17" i="6" s="1"/>
  <c r="G17" i="6" s="1"/>
  <c r="J17" i="6" s="1"/>
  <c r="A27" i="6" s="1"/>
  <c r="D27" i="6" s="1"/>
  <c r="G27" i="6" s="1"/>
  <c r="J27" i="6" s="1"/>
  <c r="A37" i="6" s="1"/>
  <c r="D37" i="6" s="1"/>
  <c r="G37" i="6" s="1"/>
  <c r="J37" i="6" s="1"/>
  <c r="A47" i="6" s="1"/>
  <c r="A60" i="6" s="1"/>
  <c r="D60" i="6" s="1"/>
  <c r="G60" i="6" s="1"/>
  <c r="J60" i="6" s="1"/>
  <c r="A70" i="6" s="1"/>
  <c r="D70" i="6" s="1"/>
  <c r="G70" i="6" s="1"/>
  <c r="J70" i="6" s="1"/>
  <c r="K49" i="49"/>
  <c r="C29" i="11" s="1"/>
  <c r="AO29" i="11" s="1"/>
  <c r="I10" i="12" s="1"/>
  <c r="AP34" i="8"/>
  <c r="AO34" i="8"/>
  <c r="AN34" i="8"/>
  <c r="AM34" i="8"/>
  <c r="AM23" i="9"/>
  <c r="AO11" i="8"/>
  <c r="AP11" i="8"/>
  <c r="AM11" i="8"/>
  <c r="AN11" i="8"/>
  <c r="AP10" i="8"/>
  <c r="AM10" i="8"/>
  <c r="AN10" i="8"/>
  <c r="AO10" i="8"/>
  <c r="AP33" i="8"/>
  <c r="AM33" i="8"/>
  <c r="AO33" i="8"/>
  <c r="AN33" i="8"/>
  <c r="E3" i="12"/>
  <c r="AN84" i="8"/>
  <c r="D35" i="8"/>
  <c r="E35" i="8"/>
  <c r="F35" i="8"/>
  <c r="H35" i="8"/>
  <c r="I35" i="8"/>
  <c r="J35" i="8"/>
  <c r="C35" i="8"/>
  <c r="G35" i="8"/>
  <c r="K35" i="8"/>
  <c r="M35" i="8"/>
  <c r="L35" i="8"/>
  <c r="N35" i="8"/>
  <c r="B35" i="8"/>
  <c r="AP143" i="8"/>
  <c r="AO142" i="8"/>
  <c r="AN142" i="8"/>
  <c r="AM142" i="8"/>
  <c r="AP142" i="8"/>
  <c r="AN82" i="8"/>
  <c r="AN47" i="8"/>
  <c r="AO22" i="8"/>
  <c r="AP22" i="8"/>
  <c r="AM22" i="8"/>
  <c r="AP48" i="8"/>
  <c r="AO43" i="8"/>
  <c r="AL158" i="8"/>
  <c r="AO23" i="8"/>
  <c r="AN144" i="8"/>
  <c r="AN139" i="8"/>
  <c r="AM46" i="8"/>
  <c r="AO46" i="8"/>
  <c r="AP46" i="8"/>
  <c r="AP156" i="8"/>
  <c r="AM156" i="8"/>
  <c r="AN156" i="8"/>
  <c r="AO156" i="8"/>
  <c r="AN23" i="8"/>
  <c r="AN91" i="8"/>
  <c r="AM23" i="8"/>
  <c r="AP19" i="8"/>
  <c r="AO170" i="8"/>
  <c r="AP23" i="8"/>
  <c r="I24" i="8"/>
  <c r="AP112" i="8"/>
  <c r="AN170" i="8"/>
  <c r="AP44" i="8"/>
  <c r="AN44" i="8"/>
  <c r="AO44" i="8"/>
  <c r="AM44" i="8"/>
  <c r="AN45" i="8"/>
  <c r="AM45" i="8"/>
  <c r="AO45" i="8"/>
  <c r="AP45" i="8"/>
  <c r="AM72" i="8"/>
  <c r="AP144" i="8"/>
  <c r="AM19" i="8"/>
  <c r="AN169" i="8"/>
  <c r="AO17" i="8"/>
  <c r="AP167" i="8"/>
  <c r="AP21" i="8"/>
  <c r="I86" i="8"/>
  <c r="M12" i="8"/>
  <c r="J24" i="8"/>
  <c r="AM15" i="8"/>
  <c r="AN5" i="11"/>
  <c r="AN14" i="11"/>
  <c r="AN12" i="11"/>
  <c r="AN3" i="11"/>
  <c r="AN7" i="11"/>
  <c r="F73" i="8"/>
  <c r="AO59" i="8"/>
  <c r="G159" i="8"/>
  <c r="AM18" i="9"/>
  <c r="C12" i="8"/>
  <c r="C73" i="8"/>
  <c r="AP137" i="8"/>
  <c r="AL56" i="9"/>
  <c r="AM44" i="9"/>
  <c r="AP172" i="8"/>
  <c r="AM171" i="8"/>
  <c r="AO171" i="8"/>
  <c r="AP171" i="8"/>
  <c r="AN171" i="8"/>
  <c r="AM170" i="8"/>
  <c r="J176" i="8"/>
  <c r="G97" i="8"/>
  <c r="B49" i="8"/>
  <c r="AO68" i="8"/>
  <c r="B123" i="8"/>
  <c r="AO145" i="8"/>
  <c r="AL145" i="8" s="1"/>
  <c r="AO122" i="8"/>
  <c r="I73" i="8"/>
  <c r="AM93" i="8"/>
  <c r="AN39" i="8"/>
  <c r="D49" i="8"/>
  <c r="AM174" i="8"/>
  <c r="AO72" i="8"/>
  <c r="E133" i="8"/>
  <c r="AN168" i="8"/>
  <c r="AO20" i="8"/>
  <c r="AO16" i="8"/>
  <c r="AM62" i="8"/>
  <c r="AM71" i="8"/>
  <c r="AP96" i="8"/>
  <c r="F176" i="8"/>
  <c r="F49" i="8"/>
  <c r="AP15" i="8"/>
  <c r="I97" i="8"/>
  <c r="L86" i="8"/>
  <c r="N24" i="8"/>
  <c r="N86" i="8"/>
  <c r="N123" i="8"/>
  <c r="N176" i="8"/>
  <c r="AM169" i="8"/>
  <c r="AO112" i="8"/>
  <c r="AN173" i="8"/>
  <c r="AO115" i="8"/>
  <c r="AM116" i="8"/>
  <c r="AO18" i="8"/>
  <c r="I49" i="8"/>
  <c r="I123" i="8"/>
  <c r="I176" i="8"/>
  <c r="J49" i="8"/>
  <c r="K63" i="8"/>
  <c r="K24" i="8"/>
  <c r="K176" i="8"/>
  <c r="L24" i="8"/>
  <c r="L49" i="8"/>
  <c r="L176" i="8"/>
  <c r="M24" i="8"/>
  <c r="M49" i="8"/>
  <c r="M176" i="8"/>
  <c r="AN112" i="8"/>
  <c r="AM94" i="8"/>
  <c r="E159" i="8"/>
  <c r="K159" i="8"/>
  <c r="L159" i="8"/>
  <c r="AM139" i="8"/>
  <c r="E97" i="8"/>
  <c r="AO92" i="8"/>
  <c r="AO90" i="8"/>
  <c r="K97" i="8"/>
  <c r="L97" i="8"/>
  <c r="M97" i="8"/>
  <c r="AP82" i="8"/>
  <c r="AP85" i="8"/>
  <c r="AN85" i="8"/>
  <c r="AM85" i="8"/>
  <c r="AO85" i="8"/>
  <c r="B73" i="8"/>
  <c r="AO66" i="8"/>
  <c r="E63" i="8"/>
  <c r="G63" i="8"/>
  <c r="B176" i="8"/>
  <c r="AO41" i="8"/>
  <c r="AN166" i="8"/>
  <c r="AP119" i="8"/>
  <c r="E12" i="8"/>
  <c r="E86" i="8"/>
  <c r="E176" i="8"/>
  <c r="AO117" i="8"/>
  <c r="AP18" i="8"/>
  <c r="AN71" i="8"/>
  <c r="AO91" i="8"/>
  <c r="M63" i="8"/>
  <c r="AO32" i="8"/>
  <c r="AM48" i="8"/>
  <c r="AO89" i="8"/>
  <c r="AM144" i="8"/>
  <c r="AN67" i="8"/>
  <c r="D24" i="8"/>
  <c r="D97" i="8"/>
  <c r="H123" i="8"/>
  <c r="AM175" i="8"/>
  <c r="AN175" i="8"/>
  <c r="AL175" i="8" s="1"/>
  <c r="AM59" i="8"/>
  <c r="AO94" i="8"/>
  <c r="AN32" i="8"/>
  <c r="AO144" i="8"/>
  <c r="AO48" i="8"/>
  <c r="C24" i="8"/>
  <c r="F24" i="8"/>
  <c r="F86" i="8"/>
  <c r="F133" i="8"/>
  <c r="G12" i="8"/>
  <c r="AN15" i="8"/>
  <c r="H49" i="8"/>
  <c r="AM40" i="8"/>
  <c r="H86" i="8"/>
  <c r="H159" i="8"/>
  <c r="H97" i="8"/>
  <c r="D133" i="8"/>
  <c r="D159" i="8"/>
  <c r="G123" i="8"/>
  <c r="AO139" i="8"/>
  <c r="AN118" i="8"/>
  <c r="AP174" i="8"/>
  <c r="AM43" i="8"/>
  <c r="AP32" i="8"/>
  <c r="L123" i="8"/>
  <c r="C86" i="8"/>
  <c r="C97" i="8"/>
  <c r="C133" i="8"/>
  <c r="C159" i="8"/>
  <c r="AN137" i="8"/>
  <c r="AO165" i="8"/>
  <c r="F63" i="8"/>
  <c r="F97" i="8"/>
  <c r="F123" i="8"/>
  <c r="F159" i="8"/>
  <c r="AN68" i="8"/>
  <c r="D73" i="8"/>
  <c r="AN69" i="8"/>
  <c r="K73" i="8"/>
  <c r="L73" i="8"/>
  <c r="N73" i="8"/>
  <c r="AP70" i="8"/>
  <c r="E73" i="8"/>
  <c r="AP62" i="8"/>
  <c r="C63" i="8"/>
  <c r="AN59" i="8"/>
  <c r="AO60" i="8"/>
  <c r="AP60" i="8"/>
  <c r="I12" i="8"/>
  <c r="AO6" i="8"/>
  <c r="AN6" i="8"/>
  <c r="AM6" i="8"/>
  <c r="D12" i="8"/>
  <c r="AM20" i="8"/>
  <c r="AM16" i="8"/>
  <c r="B24" i="8"/>
  <c r="AP16" i="8"/>
  <c r="AP90" i="8"/>
  <c r="B97" i="8"/>
  <c r="AM90" i="8"/>
  <c r="AM84" i="8"/>
  <c r="AP84" i="8"/>
  <c r="AO93" i="8"/>
  <c r="AP93" i="8"/>
  <c r="AP116" i="8"/>
  <c r="AO116" i="8"/>
  <c r="C123" i="8"/>
  <c r="AN116" i="8"/>
  <c r="AN120" i="8"/>
  <c r="AP120" i="8"/>
  <c r="AO120" i="8"/>
  <c r="AP136" i="8"/>
  <c r="AO136" i="8"/>
  <c r="C49" i="8"/>
  <c r="AP38" i="8"/>
  <c r="AN38" i="8"/>
  <c r="AO38" i="8"/>
  <c r="AO166" i="8"/>
  <c r="AP166" i="8"/>
  <c r="AP41" i="8"/>
  <c r="H63" i="8"/>
  <c r="AP66" i="8"/>
  <c r="H73" i="8"/>
  <c r="AN66" i="8"/>
  <c r="AM67" i="8"/>
  <c r="AO67" i="8"/>
  <c r="H12" i="8"/>
  <c r="I159" i="8"/>
  <c r="J73" i="8"/>
  <c r="AN70" i="8"/>
  <c r="AM70" i="8"/>
  <c r="J86" i="8"/>
  <c r="J97" i="8"/>
  <c r="AP89" i="8"/>
  <c r="AM89" i="8"/>
  <c r="AO96" i="8"/>
  <c r="AM96" i="8"/>
  <c r="AN96" i="8"/>
  <c r="J159" i="8"/>
  <c r="J12" i="8"/>
  <c r="J63" i="8"/>
  <c r="K86" i="8"/>
  <c r="K49" i="8"/>
  <c r="K12" i="8"/>
  <c r="L12" i="8"/>
  <c r="L63" i="8"/>
  <c r="M73" i="8"/>
  <c r="M86" i="8"/>
  <c r="M159" i="8"/>
  <c r="M123" i="8"/>
  <c r="N12" i="8"/>
  <c r="N49" i="8"/>
  <c r="N63" i="8"/>
  <c r="N97" i="8"/>
  <c r="N159" i="8"/>
  <c r="AM173" i="8"/>
  <c r="AO173" i="8"/>
  <c r="AP173" i="8"/>
  <c r="AN110" i="8"/>
  <c r="AO110" i="8"/>
  <c r="AP110" i="8"/>
  <c r="AN143" i="8"/>
  <c r="AO143" i="8"/>
  <c r="AM143" i="8"/>
  <c r="AM32" i="8"/>
  <c r="AP59" i="8"/>
  <c r="AO62" i="8"/>
  <c r="AM138" i="8"/>
  <c r="AM41" i="8"/>
  <c r="AM38" i="8"/>
  <c r="AO70" i="8"/>
  <c r="AN93" i="8"/>
  <c r="I63" i="8"/>
  <c r="AM91" i="8"/>
  <c r="AP91" i="8"/>
  <c r="AP118" i="8"/>
  <c r="AO118" i="8"/>
  <c r="AM118" i="8"/>
  <c r="AP139" i="8"/>
  <c r="D176" i="8"/>
  <c r="F12" i="8"/>
  <c r="AN95" i="8"/>
  <c r="AM95" i="8"/>
  <c r="AO95" i="8"/>
  <c r="AP92" i="8"/>
  <c r="AM92" i="8"/>
  <c r="AO39" i="8"/>
  <c r="AP39" i="8"/>
  <c r="AN81" i="8"/>
  <c r="AM81" i="8"/>
  <c r="AO81" i="8"/>
  <c r="AP81" i="8"/>
  <c r="AO137" i="8"/>
  <c r="AM137" i="8"/>
  <c r="AM165" i="8"/>
  <c r="AN165" i="8"/>
  <c r="AP165" i="8"/>
  <c r="AM168" i="8"/>
  <c r="AP168" i="8"/>
  <c r="H24" i="8"/>
  <c r="AO15" i="8"/>
  <c r="AM69" i="8"/>
  <c r="AO69" i="8"/>
  <c r="AP69" i="8"/>
  <c r="AP138" i="8"/>
  <c r="AO138" i="8"/>
  <c r="AN167" i="8"/>
  <c r="H176" i="8"/>
  <c r="AM167" i="8"/>
  <c r="AO61" i="8"/>
  <c r="AN61" i="8"/>
  <c r="AM61" i="8"/>
  <c r="AN18" i="8"/>
  <c r="AM18" i="8"/>
  <c r="AP71" i="8"/>
  <c r="AO71" i="8"/>
  <c r="J123" i="8"/>
  <c r="K123" i="8"/>
  <c r="AO119" i="8"/>
  <c r="AO172" i="8"/>
  <c r="AN172" i="8"/>
  <c r="AM172" i="8"/>
  <c r="AM47" i="8"/>
  <c r="AP47" i="8"/>
  <c r="AP6" i="8"/>
  <c r="AN62" i="8"/>
  <c r="AO167" i="8"/>
  <c r="AM136" i="8"/>
  <c r="AP67" i="8"/>
  <c r="AO47" i="8"/>
  <c r="AN92" i="8"/>
  <c r="AM166" i="8"/>
  <c r="AO168" i="8"/>
  <c r="AM66" i="8"/>
  <c r="AM39" i="8"/>
  <c r="AP20" i="8"/>
  <c r="AP117" i="8"/>
  <c r="AP61" i="8"/>
  <c r="C176" i="8"/>
  <c r="AO84" i="8"/>
  <c r="AM17" i="8"/>
  <c r="AP17" i="8"/>
  <c r="AN21" i="8"/>
  <c r="AM21" i="8"/>
  <c r="AO21" i="8"/>
  <c r="AO40" i="8"/>
  <c r="AP40" i="8"/>
  <c r="D63" i="8"/>
  <c r="D86" i="8"/>
  <c r="AM82" i="8"/>
  <c r="AO82" i="8"/>
  <c r="D123" i="8"/>
  <c r="AN115" i="8"/>
  <c r="AP115" i="8"/>
  <c r="AM115" i="8"/>
  <c r="AN174" i="8"/>
  <c r="AO174" i="8"/>
  <c r="AM68" i="8"/>
  <c r="AP68" i="8"/>
  <c r="AO42" i="8"/>
  <c r="AM42" i="8"/>
  <c r="AN117" i="8"/>
  <c r="AM117" i="8"/>
  <c r="AP43" i="8"/>
  <c r="AN43" i="8"/>
  <c r="G73" i="8"/>
  <c r="G24" i="8"/>
  <c r="G49" i="8"/>
  <c r="G86" i="8"/>
  <c r="G176" i="8"/>
  <c r="AP42" i="8"/>
  <c r="AN72" i="8"/>
  <c r="AP72" i="8"/>
  <c r="AN119" i="8"/>
  <c r="AM119" i="8"/>
  <c r="AP83" i="8"/>
  <c r="AM83" i="8"/>
  <c r="AO83" i="8"/>
  <c r="E49" i="8"/>
  <c r="E123" i="8"/>
  <c r="E24" i="8"/>
  <c r="AO19" i="8"/>
  <c r="AP145" i="8"/>
  <c r="AM145" i="8"/>
  <c r="AM122" i="8"/>
  <c r="AN122" i="8"/>
  <c r="AM60" i="8"/>
  <c r="AN60" i="8"/>
  <c r="AO169" i="8"/>
  <c r="AP169" i="8"/>
  <c r="AN94" i="8"/>
  <c r="AP94" i="8"/>
  <c r="AL34" i="9"/>
  <c r="AM70" i="9"/>
  <c r="AL37" i="9"/>
  <c r="AL3" i="9"/>
  <c r="AM34" i="9"/>
  <c r="AM21" i="9"/>
  <c r="AM22" i="9"/>
  <c r="AM20" i="9"/>
  <c r="AM27" i="9"/>
  <c r="AM63" i="9"/>
  <c r="AM42" i="9"/>
  <c r="AL18" i="9"/>
  <c r="AL42" i="9"/>
  <c r="AM6" i="9"/>
  <c r="AL27" i="9"/>
  <c r="AL21" i="9"/>
  <c r="AL71" i="9"/>
  <c r="AM72" i="9"/>
  <c r="AM45" i="9"/>
  <c r="AM56" i="9"/>
  <c r="AL8" i="9"/>
  <c r="AL50" i="9"/>
  <c r="AL38" i="9"/>
  <c r="AL20" i="9"/>
  <c r="AL63" i="9"/>
  <c r="AM38" i="9"/>
  <c r="AM3" i="9"/>
  <c r="AL59" i="9"/>
  <c r="AM50" i="9"/>
  <c r="AL45" i="9"/>
  <c r="AL72" i="9"/>
  <c r="AL6" i="9"/>
  <c r="AM71" i="9"/>
  <c r="AL70" i="9"/>
  <c r="AL62" i="9"/>
  <c r="AL51" i="9"/>
  <c r="AM51" i="9"/>
  <c r="AM4" i="9"/>
  <c r="AL4" i="9"/>
  <c r="AM8" i="9"/>
  <c r="AM59" i="9"/>
  <c r="AL36" i="9"/>
  <c r="AL44" i="9"/>
  <c r="AL47" i="9"/>
  <c r="AM47" i="9"/>
  <c r="AL22" i="9"/>
  <c r="AN6" i="11"/>
  <c r="E2" i="12"/>
  <c r="AN16" i="11"/>
  <c r="AM24" i="11"/>
  <c r="J5" i="12" s="1"/>
  <c r="AN11" i="11"/>
  <c r="AN17" i="11"/>
  <c r="AO24" i="11"/>
  <c r="I5" i="12" s="1"/>
  <c r="AN24" i="11"/>
  <c r="AN15" i="11"/>
  <c r="AN9" i="11"/>
  <c r="AN32" i="11"/>
  <c r="AM32" i="11"/>
  <c r="J13" i="12" s="1"/>
  <c r="AN4" i="11"/>
  <c r="AN13" i="11"/>
  <c r="AL136" i="8" l="1"/>
  <c r="AO78" i="8"/>
  <c r="AL10" i="8"/>
  <c r="AO151" i="8"/>
  <c r="AP3" i="8"/>
  <c r="AO130" i="8"/>
  <c r="AM56" i="8"/>
  <c r="AO55" i="8"/>
  <c r="AM7" i="8"/>
  <c r="AM8" i="8"/>
  <c r="AO8" i="8"/>
  <c r="AP8" i="8"/>
  <c r="AN8" i="8"/>
  <c r="AO54" i="8"/>
  <c r="AO127" i="8"/>
  <c r="AM106" i="8"/>
  <c r="AN27" i="8"/>
  <c r="AM105" i="8"/>
  <c r="AO58" i="8"/>
  <c r="AN76" i="8"/>
  <c r="AP4" i="8"/>
  <c r="AP106" i="8"/>
  <c r="AO79" i="8"/>
  <c r="AM77" i="8"/>
  <c r="AP29" i="8"/>
  <c r="AM29" i="8"/>
  <c r="AO29" i="8"/>
  <c r="AN29" i="8"/>
  <c r="AN130" i="8"/>
  <c r="AP130" i="8"/>
  <c r="AM130" i="8"/>
  <c r="AL10" i="9"/>
  <c r="AN10" i="9" s="1"/>
  <c r="AP30" i="8"/>
  <c r="AO5" i="8"/>
  <c r="AN3" i="8"/>
  <c r="AM80" i="8"/>
  <c r="AN78" i="8"/>
  <c r="AO104" i="8"/>
  <c r="AM78" i="8"/>
  <c r="AN2" i="8"/>
  <c r="AM2" i="8"/>
  <c r="AO2" i="8"/>
  <c r="AN58" i="8"/>
  <c r="AN153" i="8"/>
  <c r="AP78" i="8"/>
  <c r="AP126" i="8"/>
  <c r="AO80" i="8"/>
  <c r="AO152" i="8"/>
  <c r="AN152" i="8"/>
  <c r="AO56" i="8"/>
  <c r="AO57" i="8"/>
  <c r="AO27" i="8"/>
  <c r="AP76" i="8"/>
  <c r="AM30" i="8"/>
  <c r="AN5" i="8"/>
  <c r="AN80" i="8"/>
  <c r="AO126" i="8"/>
  <c r="AM155" i="8"/>
  <c r="AM152" i="8"/>
  <c r="AM151" i="8"/>
  <c r="AM154" i="8"/>
  <c r="AN77" i="8"/>
  <c r="AM5" i="8"/>
  <c r="AM153" i="8"/>
  <c r="AO77" i="8"/>
  <c r="AN56" i="8"/>
  <c r="AP56" i="8"/>
  <c r="AM103" i="8"/>
  <c r="AP103" i="8"/>
  <c r="AN57" i="8"/>
  <c r="AO103" i="8"/>
  <c r="AL103" i="8" s="1"/>
  <c r="AN127" i="8"/>
  <c r="AP151" i="8"/>
  <c r="AM127" i="8"/>
  <c r="AP127" i="8"/>
  <c r="AO106" i="8"/>
  <c r="AO107" i="8"/>
  <c r="AM104" i="8"/>
  <c r="AL67" i="8"/>
  <c r="AM57" i="8"/>
  <c r="AM54" i="8"/>
  <c r="AO30" i="8"/>
  <c r="AM5" i="9"/>
  <c r="AN5" i="9" s="1"/>
  <c r="AL40" i="9"/>
  <c r="AN40" i="9" s="1"/>
  <c r="AM25" i="9"/>
  <c r="AN25" i="9" s="1"/>
  <c r="AM24" i="9"/>
  <c r="AN24" i="9" s="1"/>
  <c r="AM49" i="9"/>
  <c r="AN49" i="9" s="1"/>
  <c r="AL28" i="9"/>
  <c r="AN28" i="9" s="1"/>
  <c r="AL15" i="9"/>
  <c r="AN15" i="9" s="1"/>
  <c r="D33" i="12" s="1"/>
  <c r="AL32" i="9"/>
  <c r="AN32" i="9" s="1"/>
  <c r="AL52" i="9"/>
  <c r="AN52" i="9" s="1"/>
  <c r="AL54" i="9"/>
  <c r="AN54" i="9" s="1"/>
  <c r="AL116" i="8"/>
  <c r="AP152" i="8"/>
  <c r="AN151" i="8"/>
  <c r="AP128" i="8"/>
  <c r="AN129" i="8"/>
  <c r="AM129" i="8"/>
  <c r="AO129" i="8"/>
  <c r="AP129" i="8"/>
  <c r="AN105" i="8"/>
  <c r="AP104" i="8"/>
  <c r="AO105" i="8"/>
  <c r="AN106" i="8"/>
  <c r="AP79" i="8"/>
  <c r="AM79" i="8"/>
  <c r="AP77" i="8"/>
  <c r="AN79" i="8"/>
  <c r="AN28" i="8"/>
  <c r="AP28" i="8"/>
  <c r="AO28" i="8"/>
  <c r="AM28" i="8"/>
  <c r="AL11" i="9"/>
  <c r="AN11" i="9" s="1"/>
  <c r="AM57" i="9"/>
  <c r="AN57" i="9" s="1"/>
  <c r="AL13" i="9"/>
  <c r="AN13" i="9" s="1"/>
  <c r="AM66" i="9"/>
  <c r="AN66" i="9" s="1"/>
  <c r="AO26" i="11"/>
  <c r="I7" i="12" s="1"/>
  <c r="AL67" i="9"/>
  <c r="AN67" i="9" s="1"/>
  <c r="AL26" i="9"/>
  <c r="AN26" i="9" s="1"/>
  <c r="AM19" i="9"/>
  <c r="AN19" i="9" s="1"/>
  <c r="AM33" i="9"/>
  <c r="AN33" i="9" s="1"/>
  <c r="AM60" i="9"/>
  <c r="AN60" i="9" s="1"/>
  <c r="AM30" i="9"/>
  <c r="AN30" i="9" s="1"/>
  <c r="AL7" i="9"/>
  <c r="AN7" i="9" s="1"/>
  <c r="AL69" i="9"/>
  <c r="AN69" i="9" s="1"/>
  <c r="AN26" i="11"/>
  <c r="AO28" i="11"/>
  <c r="I9" i="12" s="1"/>
  <c r="AM28" i="11"/>
  <c r="J9" i="12" s="1"/>
  <c r="AM31" i="11"/>
  <c r="J12" i="12" s="1"/>
  <c r="AO30" i="11"/>
  <c r="I11" i="12" s="1"/>
  <c r="AN29" i="11"/>
  <c r="AO27" i="11"/>
  <c r="I8" i="12" s="1"/>
  <c r="F3" i="12"/>
  <c r="AN25" i="11"/>
  <c r="AM22" i="11"/>
  <c r="J3" i="12" s="1"/>
  <c r="AO35" i="11"/>
  <c r="I16" i="12" s="1"/>
  <c r="AM23" i="11"/>
  <c r="J4" i="12" s="1"/>
  <c r="AM25" i="11"/>
  <c r="J6" i="12" s="1"/>
  <c r="AN22" i="11"/>
  <c r="AM27" i="11"/>
  <c r="J8" i="12" s="1"/>
  <c r="AM34" i="11"/>
  <c r="J15" i="12" s="1"/>
  <c r="AO31" i="11"/>
  <c r="I12" i="12" s="1"/>
  <c r="AM29" i="11"/>
  <c r="J10" i="12" s="1"/>
  <c r="AM30" i="11"/>
  <c r="J11" i="12" s="1"/>
  <c r="AN34" i="11"/>
  <c r="AO21" i="11"/>
  <c r="I2" i="12" s="1"/>
  <c r="AM35" i="11"/>
  <c r="J16" i="12" s="1"/>
  <c r="AL55" i="9"/>
  <c r="AN55" i="9" s="1"/>
  <c r="AN21" i="11"/>
  <c r="AO154" i="8"/>
  <c r="AO76" i="8"/>
  <c r="AP57" i="8"/>
  <c r="B159" i="8"/>
  <c r="AN54" i="8"/>
  <c r="AP153" i="8"/>
  <c r="AM76" i="8"/>
  <c r="AO7" i="8"/>
  <c r="AM27" i="8"/>
  <c r="B133" i="8"/>
  <c r="AL9" i="9"/>
  <c r="AM9" i="9"/>
  <c r="AM58" i="8"/>
  <c r="AM3" i="8"/>
  <c r="AP58" i="8"/>
  <c r="AO153" i="8"/>
  <c r="AO3" i="8"/>
  <c r="AN155" i="8"/>
  <c r="AP54" i="8"/>
  <c r="B86" i="8"/>
  <c r="AN154" i="8"/>
  <c r="AP27" i="8"/>
  <c r="AL73" i="9"/>
  <c r="AM73" i="9"/>
  <c r="AO23" i="11"/>
  <c r="I4" i="12" s="1"/>
  <c r="AP7" i="8"/>
  <c r="AN7" i="8"/>
  <c r="AN126" i="8"/>
  <c r="AP154" i="8"/>
  <c r="AO155" i="8"/>
  <c r="AP155" i="8"/>
  <c r="AN33" i="11"/>
  <c r="AO33" i="11"/>
  <c r="I14" i="12" s="1"/>
  <c r="AM33" i="11"/>
  <c r="J14" i="12" s="1"/>
  <c r="AM43" i="9"/>
  <c r="AN43" i="9" s="1"/>
  <c r="AM4" i="8"/>
  <c r="AN4" i="8"/>
  <c r="AO4" i="8"/>
  <c r="B12" i="8"/>
  <c r="AL23" i="9"/>
  <c r="AN23" i="9" s="1"/>
  <c r="AM14" i="9"/>
  <c r="AN14" i="9" s="1"/>
  <c r="AP107" i="8"/>
  <c r="AN107" i="8"/>
  <c r="AM107" i="8"/>
  <c r="AP105" i="8"/>
  <c r="B63" i="8"/>
  <c r="AP55" i="8"/>
  <c r="AM55" i="8"/>
  <c r="AN55" i="8"/>
  <c r="AM128" i="8"/>
  <c r="AO128" i="8"/>
  <c r="AN128" i="8"/>
  <c r="AL75" i="9"/>
  <c r="AN75" i="9" s="1"/>
  <c r="I54" i="12" s="1"/>
  <c r="A80" i="6"/>
  <c r="D80" i="6" s="1"/>
  <c r="G80" i="6" s="1"/>
  <c r="AL31" i="9"/>
  <c r="AN31" i="9" s="1"/>
  <c r="AL34" i="8"/>
  <c r="AL122" i="8"/>
  <c r="AL11" i="8"/>
  <c r="AL72" i="8"/>
  <c r="AL32" i="8"/>
  <c r="F2" i="12"/>
  <c r="AL143" i="8"/>
  <c r="AL167" i="8"/>
  <c r="AL85" i="8"/>
  <c r="AL23" i="8"/>
  <c r="AL144" i="8"/>
  <c r="AL170" i="8"/>
  <c r="AL43" i="8"/>
  <c r="AL44" i="8"/>
  <c r="AL20" i="8"/>
  <c r="AL156" i="8"/>
  <c r="AL169" i="8"/>
  <c r="AL18" i="8"/>
  <c r="AL166" i="8"/>
  <c r="AL168" i="8"/>
  <c r="AL47" i="8"/>
  <c r="AL46" i="8"/>
  <c r="AL48" i="8"/>
  <c r="AL45" i="8"/>
  <c r="AL41" i="8"/>
  <c r="AL60" i="8"/>
  <c r="AL15" i="8"/>
  <c r="AL94" i="8"/>
  <c r="AN20" i="9"/>
  <c r="AN18" i="9"/>
  <c r="AL89" i="8"/>
  <c r="AL66" i="8"/>
  <c r="AL16" i="8"/>
  <c r="AN42" i="9"/>
  <c r="AN44" i="9"/>
  <c r="I51" i="12" s="1"/>
  <c r="AN56" i="9"/>
  <c r="AN6" i="9"/>
  <c r="AN45" i="9"/>
  <c r="AN34" i="9"/>
  <c r="AN62" i="9"/>
  <c r="AN8" i="9"/>
  <c r="AN70" i="9"/>
  <c r="I48" i="12" s="1"/>
  <c r="AL33" i="8"/>
  <c r="AN37" i="9"/>
  <c r="AL59" i="8"/>
  <c r="AL39" i="8"/>
  <c r="AL171" i="8"/>
  <c r="AL137" i="8"/>
  <c r="AL42" i="8"/>
  <c r="AL82" i="8"/>
  <c r="AL38" i="8"/>
  <c r="AL172" i="8"/>
  <c r="AL21" i="8"/>
  <c r="AL112" i="8"/>
  <c r="AL17" i="8"/>
  <c r="AL119" i="8"/>
  <c r="AL110" i="8"/>
  <c r="AL69" i="8"/>
  <c r="AL139" i="8"/>
  <c r="AL118" i="8"/>
  <c r="AL91" i="8"/>
  <c r="AL92" i="8"/>
  <c r="AL93" i="8"/>
  <c r="AL83" i="8"/>
  <c r="AL81" i="8"/>
  <c r="AL22" i="8"/>
  <c r="AL71" i="8"/>
  <c r="AL115" i="8"/>
  <c r="AL19" i="8"/>
  <c r="AL174" i="8"/>
  <c r="AL84" i="8"/>
  <c r="AL140" i="8"/>
  <c r="AL95" i="8"/>
  <c r="AL68" i="8"/>
  <c r="AL165" i="8"/>
  <c r="AL70" i="8"/>
  <c r="AL62" i="8"/>
  <c r="AL40" i="8"/>
  <c r="AL173" i="8"/>
  <c r="AL117" i="8"/>
  <c r="AL138" i="8"/>
  <c r="AL61" i="8"/>
  <c r="AL142" i="8"/>
  <c r="AL96" i="8"/>
  <c r="AL120" i="8"/>
  <c r="AL90" i="8"/>
  <c r="AN21" i="9"/>
  <c r="D35" i="12" s="1"/>
  <c r="AN4" i="9"/>
  <c r="AN3" i="9"/>
  <c r="AN27" i="9"/>
  <c r="AN36" i="9"/>
  <c r="AN71" i="9"/>
  <c r="I49" i="12" s="1"/>
  <c r="AN63" i="9"/>
  <c r="AN22" i="9"/>
  <c r="AN59" i="9"/>
  <c r="AN72" i="9"/>
  <c r="AN50" i="9"/>
  <c r="AN51" i="9"/>
  <c r="AN38" i="9"/>
  <c r="AN47" i="9"/>
  <c r="AL7" i="8" l="1"/>
  <c r="AL129" i="8"/>
  <c r="AL54" i="8"/>
  <c r="I47" i="12"/>
  <c r="I50" i="12"/>
  <c r="I20" i="12"/>
  <c r="D31" i="12"/>
  <c r="I26" i="12"/>
  <c r="D49" i="12"/>
  <c r="AL152" i="8"/>
  <c r="AL55" i="8"/>
  <c r="I19" i="12"/>
  <c r="I39" i="12"/>
  <c r="I46" i="12"/>
  <c r="I30" i="12"/>
  <c r="I41" i="12"/>
  <c r="D39" i="12"/>
  <c r="AL78" i="8"/>
  <c r="AL28" i="8"/>
  <c r="AL30" i="8"/>
  <c r="D44" i="12"/>
  <c r="D37" i="12"/>
  <c r="D25" i="12"/>
  <c r="D36" i="12"/>
  <c r="D38" i="12"/>
  <c r="I32" i="12"/>
  <c r="I42" i="12"/>
  <c r="D22" i="12"/>
  <c r="D29" i="12"/>
  <c r="D30" i="12"/>
  <c r="I35" i="12"/>
  <c r="I29" i="12"/>
  <c r="D34" i="12"/>
  <c r="I36" i="12"/>
  <c r="D50" i="12"/>
  <c r="D45" i="12"/>
  <c r="AL56" i="8"/>
  <c r="I38" i="12"/>
  <c r="D47" i="12"/>
  <c r="D41" i="12"/>
  <c r="I27" i="12"/>
  <c r="I28" i="12"/>
  <c r="I24" i="12"/>
  <c r="I25" i="12"/>
  <c r="D42" i="12"/>
  <c r="D43" i="12"/>
  <c r="I22" i="12"/>
  <c r="I23" i="12"/>
  <c r="D40" i="12"/>
  <c r="I40" i="12"/>
  <c r="I43" i="12"/>
  <c r="D46" i="12"/>
  <c r="I31" i="12"/>
  <c r="D52" i="12"/>
  <c r="D53" i="12"/>
  <c r="D48" i="12"/>
  <c r="D54" i="12"/>
  <c r="AL104" i="8"/>
  <c r="AL79" i="8"/>
  <c r="D21" i="12"/>
  <c r="D23" i="12"/>
  <c r="D51" i="12"/>
  <c r="I34" i="12"/>
  <c r="I45" i="12"/>
  <c r="I37" i="12"/>
  <c r="I21" i="12"/>
  <c r="I44" i="12"/>
  <c r="I33" i="12"/>
  <c r="AL77" i="8"/>
  <c r="AL126" i="8"/>
  <c r="AL5" i="8"/>
  <c r="AL80" i="8"/>
  <c r="AL76" i="8"/>
  <c r="AL4" i="8"/>
  <c r="AL2" i="8"/>
  <c r="AL58" i="8"/>
  <c r="AL127" i="8"/>
  <c r="AL151" i="8"/>
  <c r="AL8" i="8"/>
  <c r="AL107" i="8"/>
  <c r="AL153" i="8"/>
  <c r="AL154" i="8"/>
  <c r="AL29" i="8"/>
  <c r="AL128" i="8"/>
  <c r="AL105" i="8"/>
  <c r="AL27" i="8"/>
  <c r="AL155" i="8"/>
  <c r="AN73" i="9"/>
  <c r="AN9" i="9"/>
  <c r="D32" i="12" s="1"/>
  <c r="AL106" i="8"/>
  <c r="AL57" i="8"/>
  <c r="AL3" i="8"/>
  <c r="AL130" i="8"/>
  <c r="J80" i="6"/>
  <c r="A90" i="6" s="1"/>
  <c r="D90" i="6" s="1"/>
  <c r="G90" i="6" s="1"/>
  <c r="J90" i="6" s="1"/>
  <c r="A100" i="6" s="1"/>
  <c r="D19" i="12"/>
  <c r="D20" i="12"/>
  <c r="I52" i="12" l="1"/>
  <c r="I53" i="12"/>
  <c r="D26" i="12"/>
  <c r="D24" i="12"/>
  <c r="D28" i="12"/>
  <c r="D27" i="12"/>
</calcChain>
</file>

<file path=xl/sharedStrings.xml><?xml version="1.0" encoding="utf-8"?>
<sst xmlns="http://schemas.openxmlformats.org/spreadsheetml/2006/main" count="2489" uniqueCount="641">
  <si>
    <t>Team</t>
  </si>
  <si>
    <t>Man</t>
  </si>
  <si>
    <t>Playoffs</t>
  </si>
  <si>
    <t>Sponsor Fees</t>
  </si>
  <si>
    <t xml:space="preserve">MAILING ADDRESS FOR DUES MONEY </t>
  </si>
  <si>
    <t>Week 1</t>
  </si>
  <si>
    <t>@</t>
  </si>
  <si>
    <t>Week 2</t>
  </si>
  <si>
    <t>Week 3</t>
  </si>
  <si>
    <t>Week 4</t>
  </si>
  <si>
    <t>Week 5</t>
  </si>
  <si>
    <t>Week 6</t>
  </si>
  <si>
    <t>Week 7</t>
  </si>
  <si>
    <t>Week 9</t>
  </si>
  <si>
    <t>Week 10</t>
  </si>
  <si>
    <t>Week 11</t>
  </si>
  <si>
    <t>Week 12</t>
  </si>
  <si>
    <t>Week 13</t>
  </si>
  <si>
    <t>Week 14</t>
  </si>
  <si>
    <t>Week 15</t>
  </si>
  <si>
    <t>Week 16</t>
  </si>
  <si>
    <t>Week 18</t>
  </si>
  <si>
    <t>Week 19</t>
  </si>
  <si>
    <t>Week 20</t>
  </si>
  <si>
    <t>Week 21</t>
  </si>
  <si>
    <t>Week 22</t>
  </si>
  <si>
    <t>Week 23</t>
  </si>
  <si>
    <t>Week 24</t>
  </si>
  <si>
    <t>Week 26</t>
  </si>
  <si>
    <t>Week 27</t>
  </si>
  <si>
    <t>Week 28</t>
  </si>
  <si>
    <t>Week 29</t>
  </si>
  <si>
    <t>Week 30</t>
  </si>
  <si>
    <t>Week 31</t>
  </si>
  <si>
    <t>Week 32</t>
  </si>
  <si>
    <t>Week 33</t>
  </si>
  <si>
    <t>Treasurer:  Joe Tavernese, Metro Bowl, 63 Foster Street, Peabody, MA  01960</t>
  </si>
  <si>
    <t>L</t>
  </si>
  <si>
    <t>W</t>
  </si>
  <si>
    <t>AVG</t>
  </si>
  <si>
    <t>Shawn Baker</t>
  </si>
  <si>
    <t>Shawn McKinley</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</si>
  <si>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</si>
  <si>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</si>
  <si>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</si>
  <si>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</si>
  <si>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</si>
  <si>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</si>
  <si>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</si>
  <si>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</si>
  <si>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</si>
  <si>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</si>
  <si>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</si>
  <si>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</si>
  <si>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</si>
  <si>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</si>
  <si>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</si>
  <si>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</si>
  <si>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</si>
  <si>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</si>
  <si>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</si>
  <si>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</si>
  <si>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</si>
  <si>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</si>
  <si>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</si>
  <si>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</si>
  <si>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</si>
  <si>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Avg</t>
  </si>
  <si>
    <t>BOWLER</t>
  </si>
  <si>
    <t>Team Name</t>
  </si>
  <si>
    <t>Single</t>
  </si>
  <si>
    <t>Series</t>
  </si>
  <si>
    <t>MAKE CHECKS PAYABLE TO JOE TAVERNESE</t>
  </si>
  <si>
    <t>Lucky 1</t>
  </si>
  <si>
    <t>Academy 2</t>
  </si>
  <si>
    <t>Academy 1</t>
  </si>
  <si>
    <t>Enter Your Team Name</t>
  </si>
  <si>
    <t>Round 1</t>
  </si>
  <si>
    <t>Link to schedule:</t>
  </si>
  <si>
    <t>20th Century</t>
  </si>
  <si>
    <t>14 Teams</t>
  </si>
  <si>
    <t>POS</t>
  </si>
  <si>
    <t>400's</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</si>
  <si>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</si>
  <si>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</si>
  <si>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</si>
  <si>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</si>
  <si>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</si>
  <si>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</si>
  <si>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</si>
  <si>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</si>
  <si>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</si>
  <si>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</si>
  <si>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</si>
  <si>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</si>
  <si>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</si>
  <si>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</si>
  <si>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</si>
  <si>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</si>
  <si>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</si>
  <si>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</si>
  <si>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</si>
  <si>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</si>
  <si>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</si>
  <si>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</si>
  <si>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</si>
  <si>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</si>
  <si>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</si>
  <si>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</si>
  <si>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</si>
  <si>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</si>
  <si>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</si>
  <si>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</si>
  <si>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</si>
  <si>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</si>
  <si>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</si>
  <si>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</si>
  <si>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</si>
  <si>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</si>
  <si>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file a complaint with the league president.</t>
  </si>
  <si>
    <t>A plaque will be awarded to the sponsor of the 1st place team, as well as the winner of the league's playoffs.</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</si>
  <si>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</si>
  <si>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</si>
  <si>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</si>
  <si>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</si>
  <si>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</si>
  <si>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</si>
  <si>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</si>
  <si>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</si>
  <si>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</si>
  <si>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</si>
  <si>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</si>
  <si>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</si>
  <si>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</si>
  <si>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</si>
  <si>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</si>
  <si>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</si>
  <si>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</si>
  <si>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</si>
  <si>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</si>
  <si>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</si>
  <si>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</si>
  <si>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</si>
  <si>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</si>
  <si>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</si>
  <si>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</si>
  <si>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</si>
  <si>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 via email or phone call, that a triple strike has been hit, by no later than that Monday. If notification is not given, the triple strike will not count.</t>
  </si>
  <si>
    <t>This rule also pertains to regular season.  If a bowler is replaced mid-match/mid string, they are not eligible to come back in and finish the night.</t>
  </si>
  <si>
    <t>may bowl in a playoff match. If a bowler starts a playoff match/string, they must finish the match/string unless an injury occurs. If a bowler is replaced mid-match/mid-string,</t>
  </si>
  <si>
    <t>JEFF WALSH</t>
  </si>
  <si>
    <t>DAVE CHESTERCOVE</t>
  </si>
  <si>
    <t>JOHN STARNER</t>
  </si>
  <si>
    <t>JIM AYOTTE</t>
  </si>
  <si>
    <t>MARK GREGORY</t>
  </si>
  <si>
    <t>CHRIS POWERS</t>
  </si>
  <si>
    <t>RYAN LEHR</t>
  </si>
  <si>
    <t>STEVE LACH</t>
  </si>
  <si>
    <t>MIKE CUCCIA</t>
  </si>
  <si>
    <t>SKIP EASTERBROOKS</t>
  </si>
  <si>
    <t>CRAIG HOLBROOK</t>
  </si>
  <si>
    <t>BOB WHITCOMB</t>
  </si>
  <si>
    <t>BRIAN FOURNIER</t>
  </si>
  <si>
    <t>JUSTIN SCALI</t>
  </si>
  <si>
    <t>RICH LIMONE</t>
  </si>
  <si>
    <t>JAY SHINER</t>
  </si>
  <si>
    <t>MIKE REGAL</t>
  </si>
  <si>
    <t>NICK NORCROSS</t>
  </si>
  <si>
    <t>CHRIS HARRIS</t>
  </si>
  <si>
    <t>MIKE MCGANN</t>
  </si>
  <si>
    <t>KEVIN PAGINGTON</t>
  </si>
  <si>
    <t>BOB BROWN</t>
  </si>
  <si>
    <t>PETER CRAWFORD</t>
  </si>
  <si>
    <t>PAUL D'ANTUONO</t>
  </si>
  <si>
    <t>CHRIS CAPOZZI</t>
  </si>
  <si>
    <t>ED WOODSIDE</t>
  </si>
  <si>
    <t>MIKE MORGAN</t>
  </si>
  <si>
    <t>LARRY DOUCETTE</t>
  </si>
  <si>
    <t>MARK RICCI</t>
  </si>
  <si>
    <t>CHRIS SACCHETTI</t>
  </si>
  <si>
    <t>MARK STRANGIO</t>
  </si>
  <si>
    <t>JOE SMITH</t>
  </si>
  <si>
    <t>NORM PELLETIER</t>
  </si>
  <si>
    <t>JIMMY KEEFE</t>
  </si>
  <si>
    <t>DAVE GODWIN</t>
  </si>
  <si>
    <t>DENNIS NUZZO</t>
  </si>
  <si>
    <t>NICK ZUFFELATO</t>
  </si>
  <si>
    <r>
      <rPr>
        <b/>
        <sz val="10"/>
        <rFont val="Arial"/>
        <family val="2"/>
      </rPr>
      <t xml:space="preserve">Triple Strike Pool: </t>
    </r>
    <r>
      <rPr>
        <sz val="10"/>
        <rFont val="Arial"/>
        <family val="2"/>
      </rPr>
      <t>Dave Mallahan - bowlingman427@yahoo.com - 978.390.5745</t>
    </r>
  </si>
  <si>
    <t>Team 1</t>
  </si>
  <si>
    <t>Team 2</t>
  </si>
  <si>
    <t>Metro 2</t>
  </si>
  <si>
    <t>Team 3</t>
  </si>
  <si>
    <t>Team 4</t>
  </si>
  <si>
    <t>Team 5</t>
  </si>
  <si>
    <t>Team 6</t>
  </si>
  <si>
    <t>Team 7</t>
  </si>
  <si>
    <t>Team 8</t>
  </si>
  <si>
    <t>Team 9</t>
  </si>
  <si>
    <t>Team 10</t>
  </si>
  <si>
    <t>Team 11</t>
  </si>
  <si>
    <t>Team 12</t>
  </si>
  <si>
    <t>Team 13</t>
  </si>
  <si>
    <t>Team 14</t>
  </si>
  <si>
    <t>Ron's Ice Cream</t>
  </si>
  <si>
    <t>Academy 3</t>
  </si>
  <si>
    <t>Metro 1</t>
  </si>
  <si>
    <t>Central</t>
  </si>
  <si>
    <t>Dave Barber (C)</t>
  </si>
  <si>
    <t>Eddie Barber</t>
  </si>
  <si>
    <t>Dave Mallahan (C)</t>
  </si>
  <si>
    <t>Mark Ricci</t>
  </si>
  <si>
    <t>Keith Beaupre</t>
  </si>
  <si>
    <t>Mike Kustak</t>
  </si>
  <si>
    <t>Mark Strangio (C)</t>
  </si>
  <si>
    <t>Joe Smith</t>
  </si>
  <si>
    <t>Tony Pastore</t>
  </si>
  <si>
    <t>Chris Sacchetti</t>
  </si>
  <si>
    <t>Norm Pelletier</t>
  </si>
  <si>
    <t>Jason Doucette</t>
  </si>
  <si>
    <t>Bob Caliri</t>
  </si>
  <si>
    <t>John Thomas</t>
  </si>
  <si>
    <t>Chris Powers (C)</t>
  </si>
  <si>
    <t>Ryan Lehr</t>
  </si>
  <si>
    <t>Steve Lach</t>
  </si>
  <si>
    <t>Dan Chouinard</t>
  </si>
  <si>
    <t>Nick Zuffelato</t>
  </si>
  <si>
    <t>Mike Regal (C)</t>
  </si>
  <si>
    <t>Chris Harris</t>
  </si>
  <si>
    <t>Mike McGann</t>
  </si>
  <si>
    <t>Nick Norcross</t>
  </si>
  <si>
    <t>Jay Covitz</t>
  </si>
  <si>
    <t>Dan Lasko</t>
  </si>
  <si>
    <t>Harry Ward</t>
  </si>
  <si>
    <t>Ed Woodside (C)</t>
  </si>
  <si>
    <t>Mike Morgan</t>
  </si>
  <si>
    <t>Chris Capozzi</t>
  </si>
  <si>
    <t>Mark Smith</t>
  </si>
  <si>
    <t>Brandon Marks</t>
  </si>
  <si>
    <t>John Brown</t>
  </si>
  <si>
    <t>John Zappi (C)</t>
  </si>
  <si>
    <t>Craig Holbrook</t>
  </si>
  <si>
    <t>Bob Whitcomb</t>
  </si>
  <si>
    <t>Mike Cuccia</t>
  </si>
  <si>
    <t>Skip Easterbrooks</t>
  </si>
  <si>
    <t>Sam Dagostino</t>
  </si>
  <si>
    <t>Lou Alberghini</t>
  </si>
  <si>
    <t>Rich Limone (C)</t>
  </si>
  <si>
    <t>Brian Fournier</t>
  </si>
  <si>
    <t>Jay Shiner</t>
  </si>
  <si>
    <t>Justin Scali</t>
  </si>
  <si>
    <t>Jon Hendren</t>
  </si>
  <si>
    <t>Bobby Doherty, Sr.</t>
  </si>
  <si>
    <t>Jimmy Keefe</t>
  </si>
  <si>
    <t>Peter Pereira</t>
  </si>
  <si>
    <t>Kris Winiarz</t>
  </si>
  <si>
    <t>Larry Doucette</t>
  </si>
  <si>
    <t>John Starner (C)</t>
  </si>
  <si>
    <t>Dave Chestercove</t>
  </si>
  <si>
    <t>Jeff Walsh</t>
  </si>
  <si>
    <t>Steve Renaud, Jr.</t>
  </si>
  <si>
    <t>Joe Cennami</t>
  </si>
  <si>
    <t>Scott Meehan</t>
  </si>
  <si>
    <t>Mike Kane</t>
  </si>
  <si>
    <t>Bob Brown (C)</t>
  </si>
  <si>
    <t>Arty Gendreau</t>
  </si>
  <si>
    <t>Paul Pigott</t>
  </si>
  <si>
    <t>Paul D'Antuono</t>
  </si>
  <si>
    <t>Wally Flannery</t>
  </si>
  <si>
    <t>Dennis Nuzzo (C)</t>
  </si>
  <si>
    <t>Rich Cocchi</t>
  </si>
  <si>
    <t>Mike Spinazola</t>
  </si>
  <si>
    <t>Bobby Doherty, Jr.</t>
  </si>
  <si>
    <t>Dave Maattala</t>
  </si>
  <si>
    <t>Ray Dow</t>
  </si>
  <si>
    <t>Matt Faretra</t>
  </si>
  <si>
    <t>Jeremy Seaholm</t>
  </si>
  <si>
    <t>Dave Godwin</t>
  </si>
  <si>
    <t>Mark Gregory</t>
  </si>
  <si>
    <t>Jim Ayotte</t>
  </si>
  <si>
    <t>Dave Dupuis</t>
  </si>
  <si>
    <t>Jon Boudreau</t>
  </si>
  <si>
    <t>Jon McDonald</t>
  </si>
  <si>
    <t>works for both teams. If the teams can’t agree, the league will step in and schedule the match for them.</t>
  </si>
  <si>
    <t>Al Kecyk</t>
  </si>
  <si>
    <t>Men's Pro League Schedule</t>
  </si>
  <si>
    <t>Bill O'Neill</t>
  </si>
  <si>
    <t>Steve Plante</t>
  </si>
  <si>
    <t>Kevin Pagington</t>
  </si>
  <si>
    <t>Total pin fall will determine the winner of all playoff matches. The top 4 teams in the standings will receive a 1st round bye.</t>
  </si>
  <si>
    <t xml:space="preserve">an injured bowler in the 3rd round, the replacement will be eligible to bowl in the playoffs if they bowl 3 weeks. </t>
  </si>
  <si>
    <t>match against Dave's team (Riverwalk 1), otherwise you will be deemed out of the triple strike pool. It is the responsibility of the bowler or that bowler's captain to notify</t>
  </si>
  <si>
    <t>Brian Feist</t>
  </si>
  <si>
    <t>METRO 2</t>
  </si>
  <si>
    <t>RON'S ICE CREAM</t>
  </si>
  <si>
    <t>ACADEMY 3</t>
  </si>
  <si>
    <t>ACADEMY 1</t>
  </si>
  <si>
    <t>ACADEMY 2</t>
  </si>
  <si>
    <t>20TH CENTURY</t>
  </si>
  <si>
    <t>METRO 1</t>
  </si>
  <si>
    <t>CENTRAL</t>
  </si>
  <si>
    <t>JON BOUDREAU</t>
  </si>
  <si>
    <t>SHAWN MCKINLEY</t>
  </si>
  <si>
    <t>SHAWN BAKER</t>
  </si>
  <si>
    <t>DAVE BARBER</t>
  </si>
  <si>
    <t>RICH HALAS</t>
  </si>
  <si>
    <t>MIKE SPINAZOLA</t>
  </si>
  <si>
    <t>DAVE MAATTALA</t>
  </si>
  <si>
    <t>BOBBY DOHERTY, JR.</t>
  </si>
  <si>
    <t>RICH COCCHI</t>
  </si>
  <si>
    <t>TONY PASTORE</t>
  </si>
  <si>
    <t>JON MCDONALD</t>
  </si>
  <si>
    <t>POINTS</t>
  </si>
  <si>
    <t>PINS</t>
  </si>
  <si>
    <t>Total</t>
  </si>
  <si>
    <t>JOE CENNAMI</t>
  </si>
  <si>
    <t>MIKE KANE</t>
  </si>
  <si>
    <t>GEOFF DUNN</t>
  </si>
  <si>
    <t>TJ DEPIETRO</t>
  </si>
  <si>
    <t>WALLY FLANNERY</t>
  </si>
  <si>
    <t>ARTY GENDREAU</t>
  </si>
  <si>
    <t>SEASON HIGHS</t>
  </si>
  <si>
    <t>IN TWO WEEKS…</t>
  </si>
  <si>
    <t>DAVE MALLAHAN</t>
  </si>
  <si>
    <t>JOHN ZAPPI</t>
  </si>
  <si>
    <t>DAN CHOUINARD</t>
  </si>
  <si>
    <t>GMS</t>
  </si>
  <si>
    <t>SER</t>
  </si>
  <si>
    <t>HIGH SINGLE</t>
  </si>
  <si>
    <t>HIGH SERIES</t>
  </si>
  <si>
    <t>400+ SERIES</t>
  </si>
  <si>
    <t>SIN</t>
  </si>
  <si>
    <t>TEAM</t>
  </si>
  <si>
    <t>NEXT WEEK…</t>
  </si>
  <si>
    <t>Roster Moves</t>
  </si>
  <si>
    <t>Chris Sargent</t>
  </si>
  <si>
    <t>Jeff Surette</t>
  </si>
  <si>
    <t>Eric Pelletier</t>
  </si>
  <si>
    <t>DAVE DUPUIS</t>
  </si>
  <si>
    <t>JASON DOUCETTE</t>
  </si>
  <si>
    <t>JEFF SURETTE</t>
  </si>
  <si>
    <t>KEITH BEAUPRE</t>
  </si>
  <si>
    <t>BRANDON MARKS</t>
  </si>
  <si>
    <t>Kevin Davis</t>
  </si>
  <si>
    <t>Mike Erickson</t>
  </si>
  <si>
    <t>DAN LASKO</t>
  </si>
  <si>
    <t>BOBBY DOHERTY, SR.</t>
  </si>
  <si>
    <t>Brian Fuller, Jr.</t>
  </si>
  <si>
    <t>MIKE LEGENDRE</t>
  </si>
  <si>
    <t>Mike Legendre</t>
  </si>
  <si>
    <t>Doug Gauvin</t>
  </si>
  <si>
    <t>JON WINCHELL</t>
  </si>
  <si>
    <t>Jon Winchell</t>
  </si>
  <si>
    <t>John Zappi</t>
  </si>
  <si>
    <t>Mark Strangio</t>
  </si>
  <si>
    <t>John Starner</t>
  </si>
  <si>
    <t>Chris Powers</t>
  </si>
  <si>
    <t>Rich Limone</t>
  </si>
  <si>
    <t>Dave Barber</t>
  </si>
  <si>
    <t>Geoff Dunn</t>
  </si>
  <si>
    <t>Bob Brown</t>
  </si>
  <si>
    <t>Dennis Nuzzo</t>
  </si>
  <si>
    <t>Ed Woodside</t>
  </si>
  <si>
    <t>Rich Halas</t>
  </si>
  <si>
    <t>Mike MacIntosh</t>
  </si>
  <si>
    <t>Steve Poisant</t>
  </si>
  <si>
    <t>CHRIS SARGENT</t>
  </si>
  <si>
    <t>Str</t>
  </si>
  <si>
    <t>Steve Renaud, Sr.</t>
  </si>
  <si>
    <t>Chris Cazevane</t>
  </si>
  <si>
    <t>CHRIS CAZEVANE</t>
  </si>
  <si>
    <t>150+ SINGLES</t>
  </si>
  <si>
    <t>AL KECYK</t>
  </si>
  <si>
    <t>Peter Crawford</t>
  </si>
  <si>
    <t>Frank De Luca</t>
  </si>
  <si>
    <t>Tom DePietro</t>
  </si>
  <si>
    <t>Keith Degiuo</t>
  </si>
  <si>
    <t>Corey Gendreau</t>
  </si>
  <si>
    <t>T.J. DePietro</t>
  </si>
  <si>
    <t>Dan Legge</t>
  </si>
  <si>
    <t>TONY IANNUZZI</t>
  </si>
  <si>
    <t>DAN LEGGE</t>
  </si>
  <si>
    <t>STEVE PLANTE</t>
  </si>
  <si>
    <t>Ryan Walsh</t>
  </si>
  <si>
    <t xml:space="preserve">bowlers who are habitually late. If the bowling center needs to postpone a match, the captains  involved will be given 3 weeks to agree to a date that </t>
  </si>
  <si>
    <t>prizes. No hats allowed.</t>
  </si>
  <si>
    <t xml:space="preserve">If a bowler is replaced mid-string, the score for the string will count towards the bowlers average and high single. Injury exception: If a bowler comes in to replace </t>
  </si>
  <si>
    <t xml:space="preserve">If you wish to enter the league's triple strike pool, you must notify Dave Mallahan prior to the first match of the season, and pay by the date of your team's 1st </t>
  </si>
  <si>
    <t>LEAGUE RULES (UPDATED AS OF 8/13/14)</t>
  </si>
  <si>
    <r>
      <rPr>
        <b/>
        <sz val="10"/>
        <color rgb="FFC00000"/>
        <rFont val="Arial"/>
        <family val="2"/>
      </rPr>
      <t>All bowlers shall pay $40 per week including the bye week</t>
    </r>
    <r>
      <rPr>
        <sz val="10"/>
        <rFont val="Arial"/>
        <family val="2"/>
      </rPr>
      <t>, which includes the cost of bowling. The home team captains will collect all monies to be paid and send</t>
    </r>
  </si>
  <si>
    <r>
      <rPr>
        <b/>
        <sz val="10"/>
        <color rgb="FFC00000"/>
        <rFont val="Arial"/>
        <family val="2"/>
      </rPr>
      <t>Playoffs will be held at season's end at Woburn Bowladrome in Woburn, MA</t>
    </r>
    <r>
      <rPr>
        <sz val="10"/>
        <rFont val="Arial"/>
        <family val="2"/>
      </rPr>
      <t>. 1st round matches will consist of 2 strings. All other rounds will consist of 3-string matches.</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</si>
  <si>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</si>
  <si>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captains to host the playoffs will be Mike Regal, Dave Barber, Dave Mallahan, and Mike MacIntosh. After those captains have hosted</t>
  </si>
  <si>
    <t>into a hat and a new round will be started.</t>
  </si>
  <si>
    <r>
      <t xml:space="preserve">the playoffs, </t>
    </r>
    <r>
      <rPr>
        <b/>
        <sz val="10"/>
        <color rgb="FFC00000"/>
        <rFont val="Arial"/>
        <family val="2"/>
      </rPr>
      <t xml:space="preserve">the next captains in line will be Rich Limone, Chris Powers, John Starner and Mike Legendre. After that, all captains names (home lanes) will go </t>
    </r>
  </si>
  <si>
    <t>Captain</t>
  </si>
  <si>
    <t>Phone #</t>
  </si>
  <si>
    <t>Email</t>
  </si>
  <si>
    <t>617-699-7239</t>
  </si>
  <si>
    <t>mjs@bulfinch.com</t>
  </si>
  <si>
    <t>Woburn 2</t>
  </si>
  <si>
    <t>978-761-6894</t>
  </si>
  <si>
    <t>artypga@gmail.com</t>
  </si>
  <si>
    <t>Malden 2</t>
  </si>
  <si>
    <t>781-520-9256</t>
  </si>
  <si>
    <t>dopey88049@aol.com</t>
  </si>
  <si>
    <t>Woburn 1</t>
  </si>
  <si>
    <t>508-308-9527</t>
  </si>
  <si>
    <t>Mike Regal</t>
  </si>
  <si>
    <t>617-448-6023</t>
  </si>
  <si>
    <t>johnmregal@gmail.com</t>
  </si>
  <si>
    <t>Dave Hodge</t>
  </si>
  <si>
    <t>978-390-5745</t>
  </si>
  <si>
    <t>bowlingman427@yahoo.com</t>
  </si>
  <si>
    <t>617-581-3098</t>
  </si>
  <si>
    <t>zap1215@verizon.net</t>
  </si>
  <si>
    <t>781-953-8460</t>
  </si>
  <si>
    <t>781-439-3411</t>
  </si>
  <si>
    <t>luckystrikedave@yahoo.com</t>
  </si>
  <si>
    <t>781-248-4115</t>
  </si>
  <si>
    <t>cantell24@gmail.com</t>
  </si>
  <si>
    <t>Malden 1</t>
  </si>
  <si>
    <t>617-548-1415</t>
  </si>
  <si>
    <t>rplimone@comcast.net</t>
  </si>
  <si>
    <t>Central Park</t>
  </si>
  <si>
    <t>617-872-2091</t>
  </si>
  <si>
    <t>dwoodside@statestreet.com</t>
  </si>
  <si>
    <t>Riverwalk</t>
  </si>
  <si>
    <t>978-994-3602</t>
  </si>
  <si>
    <t>nubbs1990@gmail.com</t>
  </si>
  <si>
    <t>Norwood</t>
  </si>
  <si>
    <t>781-769-0606</t>
  </si>
  <si>
    <t>mlegendre77@yahoo.com</t>
  </si>
  <si>
    <t>Team #</t>
  </si>
  <si>
    <t>Bye</t>
  </si>
  <si>
    <t>capydog@msn.com</t>
  </si>
  <si>
    <t>Team 16</t>
  </si>
  <si>
    <t>Dan Shultz</t>
  </si>
  <si>
    <t>Wayne Springfiield</t>
  </si>
  <si>
    <t>TJ DePietro (C)</t>
  </si>
  <si>
    <t>Dan Smith</t>
  </si>
  <si>
    <t>Matt Lawless</t>
  </si>
  <si>
    <t>Arty Gendreau (C)</t>
  </si>
  <si>
    <t>Rich Magnarelli</t>
  </si>
  <si>
    <t>Gabe Swindell</t>
  </si>
  <si>
    <t>Chris Beninati</t>
  </si>
  <si>
    <t>Team 15</t>
  </si>
  <si>
    <t>Mike Legendre (C)</t>
  </si>
  <si>
    <t>Rob Pidgeon</t>
  </si>
  <si>
    <t>Andrew Wasnewski</t>
  </si>
  <si>
    <t>Todd Trumpis</t>
  </si>
  <si>
    <t>Matt Rich</t>
  </si>
  <si>
    <t>Tony Ianuzzi</t>
  </si>
  <si>
    <t>Week 17 - Position Match</t>
  </si>
  <si>
    <t>Odd</t>
  </si>
  <si>
    <t>Even</t>
  </si>
  <si>
    <t>*15th bowls against 14th score only</t>
  </si>
  <si>
    <t>2014 - 2015</t>
  </si>
  <si>
    <t>Lucky</t>
  </si>
  <si>
    <t>Week 8 - Position Match</t>
  </si>
  <si>
    <t>Week 25 - Position Match</t>
  </si>
  <si>
    <t>Week 34 - Position Match</t>
  </si>
  <si>
    <t>Joe Stella</t>
  </si>
  <si>
    <t>Bruno Defeo</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</si>
  <si>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</si>
  <si>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</si>
  <si>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color rgb="FFC00000"/>
        <rFont val="Arial"/>
        <family val="2"/>
      </rPr>
      <t>The regular season will begin Friday, September 5th</t>
    </r>
    <r>
      <rPr>
        <sz val="10"/>
        <rFont val="Arial"/>
        <family val="2"/>
      </rPr>
      <t xml:space="preserve">. All matches scheduled to begin at 8:00pm. </t>
    </r>
  </si>
  <si>
    <r>
      <t xml:space="preserve">will result in a $25 fine and a captain's meeting to determine length of suspension. </t>
    </r>
    <r>
      <rPr>
        <b/>
        <sz val="10"/>
        <color rgb="FFC00000"/>
        <rFont val="Arial"/>
        <family val="2"/>
      </rPr>
      <t>Any captain involved in any match on location must call an unsportsmanlike</t>
    </r>
  </si>
  <si>
    <t>http://usbcongress.http.internapcdn.net/usbcongress/bowl/rules/pdfs/leagueSchedule_16Team.pdf</t>
  </si>
  <si>
    <t>End of 1st Half</t>
  </si>
  <si>
    <t>End of Season</t>
  </si>
  <si>
    <t>PLAYOFFS</t>
  </si>
  <si>
    <t>Sunday, May 3rd, 2015</t>
  </si>
  <si>
    <t>Woburn Bowladrome</t>
  </si>
  <si>
    <t>10am</t>
  </si>
  <si>
    <t>*14th &amp; 15th @ 13th</t>
  </si>
  <si>
    <t>Rich Moran</t>
  </si>
  <si>
    <t>Mike Miccichi</t>
  </si>
  <si>
    <t>9/5/14 - Academy 1 dropped Jason Doucette (sub), Academy 3 added Jason Doucette (sub)</t>
  </si>
  <si>
    <t>Chris Boisvert</t>
  </si>
  <si>
    <t>Urbie Kafalas</t>
  </si>
  <si>
    <t>9/7/14 - Lucky added Chris Boisvert (sub) and Urbie Kafalas (sub)</t>
  </si>
  <si>
    <t>LUCKY</t>
  </si>
  <si>
    <t>RIVERWALK</t>
  </si>
  <si>
    <t>MALDEN 1</t>
  </si>
  <si>
    <t>MALDEN 2</t>
  </si>
  <si>
    <t>WOBURN 1</t>
  </si>
  <si>
    <t>WOBURN 2</t>
  </si>
  <si>
    <t>NORWOOD</t>
  </si>
  <si>
    <t>TJ DePietro</t>
  </si>
  <si>
    <t>Won 6 Loss 2</t>
  </si>
  <si>
    <t>Won 2 Loss 6</t>
  </si>
  <si>
    <t>Tony Iannuzzi</t>
  </si>
  <si>
    <t>Won 8 Loss 0</t>
  </si>
  <si>
    <t>Won 0 Loss 8</t>
  </si>
  <si>
    <t>Wayne Springfield</t>
  </si>
  <si>
    <t>Dave Mallahan</t>
  </si>
  <si>
    <t>Chris Cazenave</t>
  </si>
  <si>
    <t>RICH MAGNARELLI</t>
  </si>
  <si>
    <t>MIKE MICCICHI</t>
  </si>
  <si>
    <t>WAYNE SPRINGFIELD</t>
  </si>
  <si>
    <t>ROB PIDGEON</t>
  </si>
  <si>
    <t>ANDREW WASNEWSKI</t>
  </si>
  <si>
    <t>URBIE KAFALAS</t>
  </si>
  <si>
    <t>Malden @ Central</t>
  </si>
  <si>
    <t>Ron's Ice Cream @ Norwood</t>
  </si>
  <si>
    <t>20th Century @ Academy 3</t>
  </si>
  <si>
    <t>Lucky @ Woburn 1</t>
  </si>
  <si>
    <t>Metro 2 @ Academy 2</t>
  </si>
  <si>
    <t>Metro 1 @ Woburn 2</t>
  </si>
  <si>
    <t>Academy 1 @ Bye</t>
  </si>
  <si>
    <t>Malden 2 @ Riverwalk</t>
  </si>
  <si>
    <t>20th Century @ Woburn 1</t>
  </si>
  <si>
    <t>Woburn 2 @ Malden 1</t>
  </si>
  <si>
    <t>Central @ Academy 1</t>
  </si>
  <si>
    <t>Riverwalk @ Bye</t>
  </si>
  <si>
    <t>Norwood @ Malden 2</t>
  </si>
  <si>
    <t>Ron's Ice Cream @ Academy 3</t>
  </si>
  <si>
    <t>Lucky @ Academy 2</t>
  </si>
  <si>
    <t>Metro 2 @ Metro 1</t>
  </si>
  <si>
    <t>*Payouts (in red) increased from previous season</t>
  </si>
  <si>
    <t>John McDonald</t>
  </si>
  <si>
    <t>Won 4 Loss 4</t>
  </si>
  <si>
    <t>Andrew Wasnewsky</t>
  </si>
  <si>
    <t>Matt Grace</t>
  </si>
  <si>
    <t>John Valerio</t>
  </si>
  <si>
    <t>-</t>
  </si>
  <si>
    <t>Woburn 2 @ Ron's Ice Cream</t>
  </si>
  <si>
    <t>Malden 2 @ Metro 2</t>
  </si>
  <si>
    <t>Metro 1 @ Norwood</t>
  </si>
  <si>
    <t>Academy 3 @ Malden 1</t>
  </si>
  <si>
    <t>Central @ 20th Century</t>
  </si>
  <si>
    <t>Riverwalk @ Academy 2</t>
  </si>
  <si>
    <t>Bye @ Lucky</t>
  </si>
  <si>
    <t>Woburn 1 @ Academy 1</t>
  </si>
  <si>
    <t>JOHN VALERIO</t>
  </si>
  <si>
    <t>JAY COVITZ</t>
  </si>
  <si>
    <t>9/12/14 - Woburn 2 added John Valerio (sub)</t>
  </si>
  <si>
    <t>September 19th, 2014</t>
  </si>
  <si>
    <t>September 26th, 2014</t>
  </si>
  <si>
    <t>9/17/14 - Academy 1 dropped Rich Moran (sub)</t>
  </si>
  <si>
    <t>9/17/14 - Academy 3 added Rich Moran (sub)</t>
  </si>
  <si>
    <t>Jim Keefe</t>
  </si>
  <si>
    <t>Mike Miccici</t>
  </si>
  <si>
    <t>Matt Penkul</t>
  </si>
  <si>
    <t>October 3rd, 2014</t>
  </si>
  <si>
    <t>Metro 1 @ Bye</t>
  </si>
  <si>
    <t>20th Century @ Riverwalk</t>
  </si>
  <si>
    <t>Norwood @ Lucky</t>
  </si>
  <si>
    <t>Metro 2 @ Academy 3</t>
  </si>
  <si>
    <t>Woburn 1 @ Woburn 2</t>
  </si>
  <si>
    <t>Academy 2 @ Central</t>
  </si>
  <si>
    <t>Malden 2 @ Malden 1</t>
  </si>
  <si>
    <t>Academy 1 @ Ron's Ice Cream</t>
  </si>
  <si>
    <t>Bobby Bettencourt</t>
  </si>
  <si>
    <t>Brian Pelletier</t>
  </si>
  <si>
    <t>9/19/14 - Metro 1 added Matt Penkul (sub), Bobby Bettencourt (sub), and Brian Pelletier (sub)</t>
  </si>
  <si>
    <t>BOB CALIRI</t>
  </si>
  <si>
    <t>GABE SWINDELL</t>
  </si>
  <si>
    <t>COREY GENDREAU</t>
  </si>
  <si>
    <t>MATT PENKUL</t>
  </si>
  <si>
    <t>KRIS WINIARZ</t>
  </si>
  <si>
    <t>TODD TRUMPIS</t>
  </si>
  <si>
    <t>9/25/14 - Norwood added Dennis Green (sub)</t>
  </si>
  <si>
    <t>October 10th, 2014</t>
  </si>
  <si>
    <t>PETER PEREIRA</t>
  </si>
  <si>
    <t>MATT RICH</t>
  </si>
  <si>
    <t>MATT GRACE</t>
  </si>
  <si>
    <t>9/29/14 - Norwood added Rob Linehan (sub)</t>
  </si>
  <si>
    <t>Dennis Green</t>
  </si>
  <si>
    <t>Rob Linehan</t>
  </si>
  <si>
    <t>Ron's Ice Cream @ Academy 2</t>
  </si>
  <si>
    <t>Metro 2 @ Academy 1</t>
  </si>
  <si>
    <t>Woburn 2 @ Riverwalk</t>
  </si>
  <si>
    <t>20th Century @ Metro 1</t>
  </si>
  <si>
    <t>Lucky @ Malden 1</t>
  </si>
  <si>
    <t>Woburn 1 @ Malden 2</t>
  </si>
  <si>
    <t>Norwood @ Central</t>
  </si>
  <si>
    <t>Bye @ Academy 3</t>
  </si>
  <si>
    <t>October 17th, 2014</t>
  </si>
  <si>
    <t>Jeff Lapierre</t>
  </si>
  <si>
    <t>Norwood @ Metro 2</t>
  </si>
  <si>
    <t>Academy 2 @ Bye</t>
  </si>
  <si>
    <t>Malden 2 @ Metro 1</t>
  </si>
  <si>
    <t>Malden 1 @ Ron's Ice Cream</t>
  </si>
  <si>
    <t>20th Century @ Academy 1</t>
  </si>
  <si>
    <t>Lucky @ Riverwalk</t>
  </si>
  <si>
    <t>Academy 3 @ Woburn 2</t>
  </si>
  <si>
    <t>Central @ Woburn 1</t>
  </si>
  <si>
    <t>Brian Crowell</t>
  </si>
  <si>
    <t>Jonathan Boudreau</t>
  </si>
  <si>
    <t>BRIAN CROWELL</t>
  </si>
  <si>
    <t>CHRIS BOISVERT</t>
  </si>
  <si>
    <t>JEFF LAPIERRE</t>
  </si>
  <si>
    <t>MARK SMITH</t>
  </si>
  <si>
    <t>BRIAN FULLER, JR.</t>
  </si>
  <si>
    <t>DENNIS GREEN</t>
  </si>
  <si>
    <t>ROB LINEHAN</t>
  </si>
  <si>
    <t>10/3/14 - Academy 1 added Brian Crowell (sub)</t>
  </si>
  <si>
    <t>10/3/14 - Central added Jeff Lapierre (sub)</t>
  </si>
  <si>
    <t>October 24th, 2014</t>
  </si>
  <si>
    <t>Position Match</t>
  </si>
  <si>
    <t>Even @ Odd</t>
  </si>
  <si>
    <t>14th &amp; *15th @ 13th</t>
  </si>
  <si>
    <t>Mahky Ricci</t>
  </si>
  <si>
    <t>Dave Godwin (C)</t>
  </si>
  <si>
    <t>978-697-5749</t>
  </si>
  <si>
    <t>iceman111089@yahoo.com</t>
  </si>
  <si>
    <t>10/3/14 - Academy 3 moved Mike MacIntosh to sub roster; moved Dave Dupuis to active roster</t>
  </si>
  <si>
    <t>10/3/14 - Academy 3 named Dave Godwin new captain</t>
  </si>
  <si>
    <t>October 31st, 2014</t>
  </si>
  <si>
    <t>Woburn 1 @ Metro 1</t>
  </si>
  <si>
    <t>Malden 1 @ Academy 2</t>
  </si>
  <si>
    <t>Ron's Ice Cream @ Central</t>
  </si>
  <si>
    <t>Bye @ Metro 2</t>
  </si>
  <si>
    <t>Academy 1 @ Norwood</t>
  </si>
  <si>
    <t>Malden 2 @ Lucky</t>
  </si>
  <si>
    <t>Riverwalk @ Academy 3</t>
  </si>
  <si>
    <t>20th Century @ Woburn 2</t>
  </si>
  <si>
    <t>Josh Riopelle</t>
  </si>
  <si>
    <t>10/17/14 - Malden 1 moved Frank De Luca to sub roster; moved Tony Iannuzzi to active roster</t>
  </si>
  <si>
    <t>JOHN THOMAS</t>
  </si>
  <si>
    <t>JOSH RIOPELLE</t>
  </si>
  <si>
    <t>Academy 2 @ Lucky</t>
  </si>
  <si>
    <t>October 24th, 2014 (Position Match)</t>
  </si>
  <si>
    <t>Academy 1 @ 20th Century</t>
  </si>
  <si>
    <t>Malden 1 @ Riverwalk</t>
  </si>
  <si>
    <t>Norwood @ Metro 1</t>
  </si>
  <si>
    <t>Malden 2 @ Woburn 2</t>
  </si>
  <si>
    <t>Woburn 1 vs. Malden 2 scores (at Woburn 2)</t>
  </si>
  <si>
    <t>10/23/14 - Norwood moved Matt Grace to sub roster; moved Todd Trumpis to active roster</t>
  </si>
  <si>
    <t>November 7th, 2014</t>
  </si>
  <si>
    <t>WOBURN 1 (vs. MALDEN 2 SCORES)</t>
  </si>
  <si>
    <t>Andrew Wasneski</t>
  </si>
  <si>
    <t>Malden 2 @ Central</t>
  </si>
  <si>
    <t>Norwood @ Academy 3</t>
  </si>
  <si>
    <t>Metro 2 @ 20th Century</t>
  </si>
  <si>
    <t>Academy 1 @ Riverwalk</t>
  </si>
  <si>
    <t>Woburn 2 @ Bye</t>
  </si>
  <si>
    <t>Metro 1 @ Malden 1</t>
  </si>
  <si>
    <t>Academy 2 @ Woburn 1</t>
  </si>
  <si>
    <t>Ron's Ice Cream @ Lucky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</si>
</sst>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_);\(0\)"/>
    <numFmt numFmtId="165" formatCode="0.00_);\(0.00\)"/>
    <numFmt numFmtId="166" formatCode="_(&quot;$&quot;* #,##0_);_(&quot;$&quot;* \(#,##0\);_(&quot;$&quot;* &quot;-&quot;??_);_(@_)"/>
    <numFmt numFmtId="168" formatCode="0.0"/>
  </numFmts>
  <fonts count="55"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sz val="11"/>
      <name val="Calibri"/>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9"/>
      <name val="Arial"/>
      <family val="2"/>
    </font>
    <font>
      <b/>
      <u/>
      <sz val="10"/>
      <name val="Arial"/>
      <family val="2"/>
    </font>
    <font>
      <sz val="10"/>
      <color indexed="56"/>
      <name val="Arial"/>
      <family val="2"/>
    </font>
    <font>
      <b/>
      <sz val="10"/>
      <color indexed="56"/>
      <name val="Arial"/>
      <family val="2"/>
    </font>
    <font>
      <sz val="11"/>
      <name val="Calibri"/>
      <family val="2"/>
    </font>
    <font>
      <sz val="10"/>
      <color indexed="30"/>
      <name val="Arial"/>
      <family val="2"/>
    </font>
    <font>
      <sz val="8"/>
      <name val="Arial"/>
      <family val="2"/>
    </font>
    <font>
      <sz val="11"/>
      <color indexed="8"/>
      <name val="Calibri"/>
      <family val="2"/>
    </font>
    <font>
      <sz val="11"/>
      <color theme="1"/>
      <name val="Candara"/>
      <family val="2"/>
      <scheme val="minor"/>
    </font>
    <font>
      <u/>
      <sz val="10"/>
      <color theme="10"/>
      <name val="Arial"/>
      <family val="2"/>
    </font>
    <font>
      <sz val="10"/>
      <name val="Arial"/>
      <family val="2"/>
    </font>
    <font>
      <b/>
      <sz val="12"/>
      <name val="Euphemia"/>
      <family val="2"/>
    </font>
    <font>
      <sz val="12"/>
      <name val="Euphemia"/>
      <family val="2"/>
    </font>
    <font>
      <b/>
      <sz val="10"/>
      <name val="Euphemia"/>
      <family val="2"/>
    </font>
    <font>
      <sz val="10"/>
      <name val="Euphemia"/>
      <family val="2"/>
    </font>
    <font>
      <b/>
      <sz val="10"/>
      <color indexed="12"/>
      <name val="Euphemia"/>
      <family val="2"/>
    </font>
    <font>
      <b/>
      <sz val="14"/>
      <name val="Euphemia"/>
      <family val="2"/>
    </font>
    <font>
      <sz val="14"/>
      <name val="Euphemia"/>
      <family val="2"/>
    </font>
    <font>
      <b/>
      <sz val="8"/>
      <name val="Euphemia"/>
      <family val="2"/>
    </font>
    <font>
      <sz val="8"/>
      <name val="Euphemia"/>
      <family val="2"/>
    </font>
    <font>
      <b/>
      <sz val="13"/>
      <color rgb="FF0070C0"/>
      <name val="Euphemia"/>
      <family val="2"/>
    </font>
    <font>
      <b/>
      <sz val="14"/>
      <color rgb="FFFFC000"/>
      <name val="Euphemia"/>
      <family val="2"/>
    </font>
    <font>
      <sz val="12"/>
      <color rgb="FFFFC000"/>
      <name val="Euphemia"/>
      <family val="2"/>
    </font>
    <font>
      <sz val="12"/>
      <color rgb="FF0070C0"/>
      <name val="Euphemia"/>
      <family val="2"/>
    </font>
    <font>
      <b/>
      <sz val="24"/>
      <name val="Euphemia"/>
      <family val="2"/>
    </font>
    <font>
      <u/>
      <sz val="12"/>
      <color indexed="12"/>
      <name val="Euphemia"/>
      <family val="2"/>
    </font>
    <font>
      <b/>
      <u/>
      <sz val="12"/>
      <color rgb="FF0070C0"/>
      <name val="Euphemia"/>
      <family val="2"/>
    </font>
    <font>
      <b/>
      <sz val="14"/>
      <color theme="0"/>
      <name val="Euphemia"/>
      <family val="2"/>
    </font>
    <font>
      <sz val="14"/>
      <color theme="0"/>
      <name val="Euphemia"/>
      <family val="2"/>
    </font>
    <font>
      <b/>
      <sz val="11"/>
      <name val="Euphemia"/>
      <family val="2"/>
    </font>
    <font>
      <sz val="12"/>
      <color theme="9"/>
      <name val="Euphemia"/>
      <family val="2"/>
    </font>
    <font>
      <sz val="10"/>
      <name val="Arial"/>
      <family val="2"/>
    </font>
    <font>
      <b/>
      <sz val="14"/>
      <color theme="9"/>
      <name val="Euphemia"/>
      <family val="2"/>
    </font>
    <font>
      <b/>
      <sz val="10"/>
      <color rgb="FFC00000"/>
      <name val="Arial"/>
      <family val="2"/>
    </font>
    <font>
      <sz val="12"/>
      <name val="Calibri"/>
      <family val="2"/>
    </font>
    <font>
      <u/>
      <sz val="12"/>
      <color theme="10"/>
      <name val="Calibri"/>
      <family val="2"/>
    </font>
    <font>
      <b/>
      <u/>
      <sz val="12"/>
      <name val="Calibri"/>
      <family val="2"/>
    </font>
    <font>
      <b/>
      <sz val="12"/>
      <color rgb="FFFFC000"/>
      <name val="Euphemia"/>
      <family val="2"/>
    </font>
    <font>
      <b/>
      <sz val="36"/>
      <name val="Euphemia"/>
      <family val="2"/>
    </font>
    <font>
      <b/>
      <i/>
      <sz val="11"/>
      <color rgb="FFC00000"/>
      <name val="Calibri"/>
      <family val="2"/>
    </font>
    <font>
      <b/>
      <sz val="14"/>
      <color theme="4" tint="-0.249977111117893"/>
      <name val="Euphemia"/>
      <family val="2"/>
    </font>
  </fonts>
  <fills count="14">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1D80D1"/>
        <bgColor indexed="64"/>
      </patternFill>
    </fill>
    <fill>
      <patternFill patternType="solid">
        <fgColor auto="1"/>
        <bgColor indexed="64"/>
      </patternFill>
    </fill>
    <fill>
      <patternFill patternType="solid">
        <fgColor auto="1"/>
        <bgColor theme="0" tint="-0.499984740745262"/>
      </patternFill>
    </fill>
    <fill>
      <patternFill patternType="lightGray">
        <fgColor theme="0" tint="-0.499984740745262"/>
        <bgColor indexed="65"/>
      </patternFill>
    </fill>
    <fill>
      <patternFill patternType="solid">
        <fgColor theme="6" tint="0.59999389629810485"/>
        <bgColor indexed="64"/>
      </patternFill>
    </fill>
    <fill>
      <patternFill patternType="solid">
        <fgColor theme="6"/>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xf numFmtId="0" fontId="21" fillId="0" borderId="0"/>
    <xf numFmtId="43" fontId="24" fillId="0" borderId="0" applyFont="0" applyFill="0" applyBorder="0" applyAlignment="0" applyProtection="0"/>
    <xf numFmtId="44" fontId="45" fillId="0" borderId="0" applyFont="0" applyFill="0" applyBorder="0" applyAlignment="0" applyProtection="0"/>
  </cellStyleXfs>
  <cellXfs count="369">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xf numFmtId="0" fontId="1" fillId="0" borderId="0" xfId="0" applyFont="1" applyAlignment="1">
      <alignment horizontal="center"/>
    </xf>
    <xf numFmtId="0" fontId="3" fillId="0" borderId="0" xfId="0" applyFont="1"/>
    <xf numFmtId="0" fontId="7" fillId="0" borderId="0" xfId="0" applyFont="1" applyFill="1" applyBorder="1"/>
    <xf numFmtId="0" fontId="8" fillId="0" borderId="0" xfId="0" applyFont="1" applyFill="1" applyBorder="1" applyAlignment="1">
      <alignment horizontal="center" vertical="center"/>
    </xf>
    <xf numFmtId="0" fontId="7" fillId="0" borderId="4" xfId="0" applyFont="1" applyFill="1" applyBorder="1"/>
    <xf numFmtId="0" fontId="11" fillId="0" borderId="0" xfId="0" applyFont="1" applyFill="1" applyBorder="1" applyAlignment="1">
      <alignment horizontal="left"/>
    </xf>
    <xf numFmtId="3" fontId="7" fillId="0" borderId="0" xfId="0" applyNumberFormat="1" applyFont="1" applyFill="1" applyBorder="1"/>
    <xf numFmtId="0" fontId="7" fillId="0" borderId="6" xfId="0" applyFont="1" applyFill="1" applyBorder="1"/>
    <xf numFmtId="0" fontId="10" fillId="0" borderId="0" xfId="0" applyFont="1" applyFill="1" applyBorder="1"/>
    <xf numFmtId="0" fontId="12" fillId="0" borderId="4" xfId="0" applyFont="1" applyFill="1" applyBorder="1" applyAlignment="1">
      <alignment horizontal="center"/>
    </xf>
    <xf numFmtId="0" fontId="12" fillId="0" borderId="0" xfId="0" applyFont="1" applyFill="1" applyBorder="1" applyAlignment="1">
      <alignment horizontal="center"/>
    </xf>
    <xf numFmtId="0" fontId="12" fillId="0" borderId="6" xfId="0" applyFont="1" applyFill="1" applyBorder="1" applyAlignment="1">
      <alignment horizontal="center"/>
    </xf>
    <xf numFmtId="0" fontId="7" fillId="0" borderId="0" xfId="0" applyFont="1" applyFill="1" applyBorder="1" applyAlignment="1">
      <alignment horizontal="left" indent="2"/>
    </xf>
    <xf numFmtId="3" fontId="7" fillId="0" borderId="0" xfId="0" applyNumberFormat="1" applyFont="1" applyFill="1" applyBorder="1" applyAlignment="1">
      <alignment horizontal="right"/>
    </xf>
    <xf numFmtId="0" fontId="11" fillId="0" borderId="4" xfId="0" applyFont="1" applyFill="1" applyBorder="1" applyAlignment="1">
      <alignment horizontal="center"/>
    </xf>
    <xf numFmtId="3" fontId="7" fillId="0" borderId="0" xfId="1" applyNumberFormat="1" applyFont="1" applyFill="1" applyBorder="1" applyAlignment="1">
      <alignment horizontal="center"/>
    </xf>
    <xf numFmtId="0" fontId="11" fillId="0" borderId="0" xfId="0" applyFont="1" applyFill="1" applyBorder="1" applyAlignment="1">
      <alignment horizontal="center"/>
    </xf>
    <xf numFmtId="3" fontId="7" fillId="0" borderId="6" xfId="1" applyNumberFormat="1" applyFont="1" applyFill="1" applyBorder="1" applyAlignment="1">
      <alignment horizontal="center"/>
    </xf>
    <xf numFmtId="0" fontId="11" fillId="0" borderId="0" xfId="0" applyFont="1" applyFill="1" applyBorder="1" applyAlignment="1">
      <alignment horizontal="left" indent="2"/>
    </xf>
    <xf numFmtId="3" fontId="11" fillId="0" borderId="0" xfId="0" applyNumberFormat="1" applyFont="1" applyFill="1" applyBorder="1" applyAlignment="1">
      <alignment horizontal="right"/>
    </xf>
    <xf numFmtId="0" fontId="7" fillId="0" borderId="0" xfId="0" applyFont="1" applyFill="1" applyBorder="1" applyAlignment="1">
      <alignment horizontal="center"/>
    </xf>
    <xf numFmtId="37" fontId="7" fillId="0" borderId="0" xfId="0" applyNumberFormat="1" applyFont="1" applyFill="1" applyBorder="1" applyAlignment="1">
      <alignment horizontal="right"/>
    </xf>
    <xf numFmtId="0" fontId="7" fillId="0" borderId="0" xfId="0" applyFont="1" applyFill="1"/>
    <xf numFmtId="43" fontId="7" fillId="0" borderId="0" xfId="1" applyFont="1" applyFill="1" applyBorder="1" applyAlignment="1">
      <alignment horizontal="center"/>
    </xf>
    <xf numFmtId="37" fontId="11" fillId="0" borderId="0" xfId="0" applyNumberFormat="1" applyFont="1" applyFill="1" applyBorder="1" applyAlignment="1">
      <alignment horizontal="right"/>
    </xf>
    <xf numFmtId="0" fontId="11" fillId="0" borderId="0" xfId="0" applyFont="1" applyFill="1" applyBorder="1"/>
    <xf numFmtId="37" fontId="11" fillId="0" borderId="8" xfId="0" applyNumberFormat="1" applyFont="1" applyFill="1" applyBorder="1" applyAlignment="1">
      <alignment horizontal="right"/>
    </xf>
    <xf numFmtId="0" fontId="11" fillId="0" borderId="5" xfId="0" applyFont="1" applyFill="1" applyBorder="1" applyAlignment="1">
      <alignment horizontal="center"/>
    </xf>
    <xf numFmtId="43" fontId="7" fillId="0" borderId="2" xfId="1" applyFont="1" applyFill="1" applyBorder="1" applyAlignment="1">
      <alignment horizontal="center"/>
    </xf>
    <xf numFmtId="3" fontId="7" fillId="0" borderId="2" xfId="1" applyNumberFormat="1" applyFont="1" applyFill="1" applyBorder="1" applyAlignment="1">
      <alignment horizontal="center"/>
    </xf>
    <xf numFmtId="0" fontId="7" fillId="0" borderId="2" xfId="0" applyFont="1" applyFill="1" applyBorder="1"/>
    <xf numFmtId="0" fontId="7" fillId="0" borderId="2" xfId="0" applyFont="1" applyFill="1" applyBorder="1" applyAlignment="1">
      <alignment horizontal="center"/>
    </xf>
    <xf numFmtId="0" fontId="7" fillId="0" borderId="7" xfId="0" applyFont="1" applyFill="1" applyBorder="1"/>
    <xf numFmtId="0" fontId="7" fillId="0" borderId="0" xfId="0" applyFont="1" applyFill="1" applyAlignment="1">
      <alignment horizontal="center"/>
    </xf>
    <xf numFmtId="43" fontId="7" fillId="0" borderId="0" xfId="1" applyFont="1" applyFill="1" applyAlignment="1">
      <alignment horizontal="center"/>
    </xf>
    <xf numFmtId="3" fontId="7" fillId="0" borderId="0" xfId="1" applyNumberFormat="1" applyFont="1" applyFill="1" applyAlignment="1">
      <alignment horizontal="center"/>
    </xf>
    <xf numFmtId="0" fontId="7" fillId="0" borderId="6" xfId="0" applyFont="1" applyFill="1" applyBorder="1" applyAlignment="1">
      <alignment horizontal="center"/>
    </xf>
    <xf numFmtId="0" fontId="11" fillId="0" borderId="2" xfId="0" applyFont="1" applyFill="1" applyBorder="1" applyAlignment="1">
      <alignment horizontal="center"/>
    </xf>
    <xf numFmtId="0" fontId="7" fillId="0" borderId="7" xfId="0" applyFont="1" applyFill="1" applyBorder="1" applyAlignment="1">
      <alignment horizontal="center"/>
    </xf>
    <xf numFmtId="0" fontId="7" fillId="0" borderId="5" xfId="0" applyFont="1" applyFill="1" applyBorder="1"/>
    <xf numFmtId="0" fontId="7" fillId="0" borderId="0" xfId="0" applyFont="1" applyFill="1" applyAlignment="1">
      <alignment horizontal="left"/>
    </xf>
    <xf numFmtId="43" fontId="7" fillId="0" borderId="0" xfId="1" applyFont="1" applyFill="1" applyBorder="1" applyAlignment="1">
      <alignment horizontal="left"/>
    </xf>
    <xf numFmtId="3" fontId="7" fillId="0" borderId="0" xfId="1" applyNumberFormat="1" applyFont="1" applyFill="1" applyBorder="1" applyAlignment="1">
      <alignment horizontal="left"/>
    </xf>
    <xf numFmtId="0" fontId="0" fillId="0" borderId="0" xfId="0" applyAlignment="1">
      <alignment horizontal="left"/>
    </xf>
    <xf numFmtId="0" fontId="16" fillId="0" borderId="0" xfId="0" applyFont="1"/>
    <xf numFmtId="0" fontId="14" fillId="0" borderId="0" xfId="0" applyFont="1" applyAlignment="1">
      <alignment horizontal="left"/>
    </xf>
    <xf numFmtId="0" fontId="14" fillId="0" borderId="0" xfId="0" applyFont="1" applyAlignment="1">
      <alignment horizontal="center"/>
    </xf>
    <xf numFmtId="0" fontId="17" fillId="0" borderId="0" xfId="0" applyFont="1"/>
    <xf numFmtId="0" fontId="15" fillId="0" borderId="0" xfId="0" applyFont="1" applyAlignment="1">
      <alignment horizontal="center"/>
    </xf>
    <xf numFmtId="0" fontId="1" fillId="0" borderId="0" xfId="0" applyFont="1" applyAlignment="1">
      <alignment horizontal="left"/>
    </xf>
    <xf numFmtId="0" fontId="19" fillId="0" borderId="0" xfId="0" applyFont="1" applyAlignment="1">
      <alignment horizontal="center"/>
    </xf>
    <xf numFmtId="0" fontId="19" fillId="0" borderId="0" xfId="0" applyFont="1"/>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26" fillId="0" borderId="0" xfId="0" applyFont="1" applyFill="1" applyBorder="1"/>
    <xf numFmtId="0" fontId="26" fillId="0" borderId="0" xfId="0" applyFont="1" applyFill="1"/>
    <xf numFmtId="0" fontId="26" fillId="0" borderId="0" xfId="0" applyFont="1" applyFill="1" applyAlignment="1">
      <alignment horizontal="center"/>
    </xf>
    <xf numFmtId="0" fontId="28" fillId="0" borderId="0" xfId="0" applyFont="1" applyFill="1" applyBorder="1"/>
    <xf numFmtId="0" fontId="28" fillId="0" borderId="0" xfId="0" applyFont="1" applyFill="1" applyBorder="1" applyAlignment="1">
      <alignment horizontal="center"/>
    </xf>
    <xf numFmtId="0" fontId="28" fillId="0" borderId="0" xfId="0" applyFont="1" applyFill="1" applyAlignment="1">
      <alignment horizontal="center"/>
    </xf>
    <xf numFmtId="0" fontId="28" fillId="0" borderId="0" xfId="0" applyFont="1" applyFill="1"/>
    <xf numFmtId="0" fontId="29" fillId="0" borderId="0" xfId="0" applyFont="1" applyFill="1" applyBorder="1" applyAlignment="1"/>
    <xf numFmtId="0" fontId="30" fillId="0" borderId="0" xfId="0" applyFont="1" applyFill="1" applyBorder="1" applyAlignment="1"/>
    <xf numFmtId="0" fontId="31" fillId="0" borderId="0" xfId="0" applyFont="1" applyFill="1" applyBorder="1"/>
    <xf numFmtId="0" fontId="30"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43" fontId="32" fillId="0" borderId="13" xfId="5" applyNumberFormat="1" applyFont="1" applyFill="1" applyBorder="1" applyAlignment="1">
      <alignment horizontal="center" vertical="center"/>
    </xf>
    <xf numFmtId="0" fontId="32" fillId="0" borderId="0" xfId="0" applyFont="1" applyFill="1" applyAlignment="1">
      <alignment vertical="center"/>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43" fontId="32" fillId="0" borderId="3" xfId="5" applyNumberFormat="1" applyFont="1" applyFill="1" applyBorder="1" applyAlignment="1">
      <alignment horizontal="center" vertical="center"/>
    </xf>
    <xf numFmtId="0" fontId="33" fillId="0" borderId="0" xfId="0" applyFont="1" applyFill="1" applyAlignment="1">
      <alignment vertical="center"/>
    </xf>
    <xf numFmtId="0" fontId="33" fillId="0" borderId="1"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43" fontId="33" fillId="0" borderId="0" xfId="5" applyNumberFormat="1" applyFont="1" applyFill="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43" fontId="32" fillId="0" borderId="0" xfId="5" applyNumberFormat="1" applyFont="1" applyFill="1" applyBorder="1" applyAlignment="1">
      <alignment horizontal="center" vertical="center"/>
    </xf>
    <xf numFmtId="0" fontId="32" fillId="0" borderId="0" xfId="0" applyFont="1" applyFill="1" applyAlignment="1">
      <alignment horizontal="center" vertical="center"/>
    </xf>
    <xf numFmtId="0" fontId="32" fillId="4" borderId="1" xfId="0" applyFont="1" applyFill="1" applyBorder="1" applyAlignment="1">
      <alignment vertical="center"/>
    </xf>
    <xf numFmtId="0" fontId="32" fillId="4" borderId="1" xfId="0" applyFont="1" applyFill="1" applyBorder="1" applyAlignment="1">
      <alignment horizontal="center" vertical="center"/>
    </xf>
    <xf numFmtId="0" fontId="32" fillId="4" borderId="9"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9" xfId="0" applyFont="1" applyFill="1" applyBorder="1" applyAlignment="1">
      <alignment horizontal="center" vertical="center"/>
    </xf>
    <xf numFmtId="2" fontId="32" fillId="4" borderId="1" xfId="0" applyNumberFormat="1" applyFont="1" applyFill="1" applyBorder="1" applyAlignment="1">
      <alignment horizontal="center" vertical="center"/>
    </xf>
    <xf numFmtId="164" fontId="32" fillId="4" borderId="1" xfId="5" applyNumberFormat="1" applyFont="1" applyFill="1" applyBorder="1" applyAlignment="1">
      <alignment horizontal="center" vertical="center"/>
    </xf>
    <xf numFmtId="0" fontId="32" fillId="0" borderId="1" xfId="0" applyFont="1" applyFill="1" applyBorder="1" applyAlignment="1">
      <alignment vertical="center"/>
    </xf>
    <xf numFmtId="164" fontId="32" fillId="0" borderId="1" xfId="5" applyNumberFormat="1" applyFont="1" applyFill="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Fill="1" applyBorder="1" applyAlignment="1">
      <alignment horizontal="right" vertical="center"/>
    </xf>
    <xf numFmtId="2" fontId="32" fillId="0" borderId="1" xfId="0" applyNumberFormat="1" applyFont="1" applyFill="1" applyBorder="1" applyAlignment="1">
      <alignment horizontal="center" vertical="center"/>
    </xf>
    <xf numFmtId="1" fontId="26" fillId="0" borderId="0" xfId="0" applyNumberFormat="1" applyFont="1" applyFill="1" applyBorder="1" applyAlignment="1">
      <alignment horizontal="center"/>
    </xf>
    <xf numFmtId="165" fontId="26" fillId="0" borderId="0" xfId="0" applyNumberFormat="1" applyFont="1" applyFill="1" applyAlignment="1">
      <alignment horizontal="center"/>
    </xf>
    <xf numFmtId="0" fontId="34" fillId="0" borderId="0" xfId="0" applyFont="1" applyFill="1" applyBorder="1" applyAlignment="1">
      <alignment horizontal="center" vertical="top"/>
    </xf>
    <xf numFmtId="0" fontId="35" fillId="2"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6" fillId="2" borderId="21" xfId="0" applyFont="1" applyFill="1" applyBorder="1" applyAlignment="1">
      <alignment horizontal="center" vertical="center"/>
    </xf>
    <xf numFmtId="0" fontId="36" fillId="2" borderId="22" xfId="0" applyFont="1" applyFill="1" applyBorder="1" applyAlignment="1">
      <alignment horizontal="center" vertical="center"/>
    </xf>
    <xf numFmtId="0" fontId="37" fillId="3" borderId="21" xfId="0" applyFont="1" applyFill="1" applyBorder="1" applyAlignment="1">
      <alignment horizontal="center" vertical="center"/>
    </xf>
    <xf numFmtId="0" fontId="37" fillId="3" borderId="20" xfId="0" applyFont="1" applyFill="1" applyBorder="1" applyAlignment="1">
      <alignment horizontal="center" vertical="center"/>
    </xf>
    <xf numFmtId="0" fontId="26" fillId="0" borderId="20" xfId="0" applyFont="1" applyFill="1" applyBorder="1" applyAlignment="1">
      <alignment horizontal="center"/>
    </xf>
    <xf numFmtId="0" fontId="26" fillId="0" borderId="0" xfId="0" applyFont="1" applyFill="1" applyBorder="1" applyAlignment="1">
      <alignment horizontal="center" vertical="top"/>
    </xf>
    <xf numFmtId="0" fontId="35" fillId="2" borderId="20" xfId="0" applyFont="1" applyFill="1" applyBorder="1" applyAlignment="1">
      <alignment horizontal="center" vertical="center" wrapText="1"/>
    </xf>
    <xf numFmtId="0" fontId="36" fillId="2" borderId="20" xfId="0" applyFont="1" applyFill="1" applyBorder="1" applyAlignment="1">
      <alignment horizontal="center" vertical="center"/>
    </xf>
    <xf numFmtId="0" fontId="36" fillId="2" borderId="23" xfId="0" applyFont="1" applyFill="1" applyBorder="1" applyAlignment="1">
      <alignment horizontal="center" vertical="center"/>
    </xf>
    <xf numFmtId="0" fontId="26" fillId="0" borderId="0" xfId="0" applyFont="1" applyFill="1" applyAlignment="1">
      <alignment horizontal="center"/>
    </xf>
    <xf numFmtId="0" fontId="28" fillId="0" borderId="0" xfId="0" applyFont="1" applyFill="1" applyAlignment="1">
      <alignment horizontal="left"/>
    </xf>
    <xf numFmtId="0" fontId="26" fillId="0" borderId="0" xfId="0" applyFont="1" applyFill="1" applyAlignment="1">
      <alignment vertical="center"/>
    </xf>
    <xf numFmtId="0" fontId="26" fillId="0" borderId="2" xfId="0" applyFont="1" applyFill="1" applyBorder="1" applyAlignment="1">
      <alignment horizontal="center"/>
    </xf>
    <xf numFmtId="0" fontId="37" fillId="0" borderId="0" xfId="0" applyFont="1" applyFill="1" applyBorder="1" applyAlignment="1">
      <alignment horizontal="left" vertical="center"/>
    </xf>
    <xf numFmtId="0" fontId="40" fillId="0" borderId="0" xfId="0" applyFont="1" applyFill="1" applyBorder="1" applyAlignment="1">
      <alignment horizontal="left"/>
    </xf>
    <xf numFmtId="0" fontId="26" fillId="0" borderId="0" xfId="0" applyFont="1" applyFill="1" applyAlignment="1">
      <alignment horizontal="left"/>
    </xf>
    <xf numFmtId="0" fontId="32" fillId="5"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0" xfId="0" applyFont="1" applyFill="1"/>
    <xf numFmtId="0" fontId="31" fillId="0" borderId="0" xfId="0" applyFont="1" applyFill="1"/>
    <xf numFmtId="0" fontId="32" fillId="5" borderId="9" xfId="0" applyFont="1" applyFill="1" applyBorder="1" applyAlignment="1">
      <alignment horizontal="center" vertical="center"/>
    </xf>
    <xf numFmtId="0" fontId="32" fillId="6" borderId="1" xfId="0" applyFont="1" applyFill="1" applyBorder="1" applyAlignment="1">
      <alignment horizontal="center" vertical="center"/>
    </xf>
    <xf numFmtId="2" fontId="32" fillId="6" borderId="1" xfId="0" applyNumberFormat="1" applyFont="1" applyFill="1" applyBorder="1" applyAlignment="1">
      <alignment horizontal="center" vertical="center"/>
    </xf>
    <xf numFmtId="164" fontId="32" fillId="6" borderId="1" xfId="5" applyNumberFormat="1" applyFont="1" applyFill="1" applyBorder="1" applyAlignment="1">
      <alignment horizontal="center" vertical="center"/>
    </xf>
    <xf numFmtId="0" fontId="32" fillId="6" borderId="1" xfId="0" applyFont="1" applyFill="1" applyBorder="1" applyAlignment="1">
      <alignment vertical="center"/>
    </xf>
    <xf numFmtId="0" fontId="26" fillId="0" borderId="0" xfId="0" applyFont="1" applyFill="1" applyBorder="1" applyAlignment="1">
      <alignment horizontal="left"/>
    </xf>
    <xf numFmtId="0" fontId="41" fillId="7" borderId="0" xfId="0" applyFont="1" applyFill="1" applyBorder="1"/>
    <xf numFmtId="0" fontId="42" fillId="7" borderId="0" xfId="0" applyFont="1" applyFill="1" applyBorder="1" applyAlignment="1">
      <alignment horizontal="center"/>
    </xf>
    <xf numFmtId="0" fontId="42" fillId="7" borderId="0" xfId="0" applyFont="1" applyFill="1" applyBorder="1"/>
    <xf numFmtId="0" fontId="41" fillId="7" borderId="0" xfId="0" applyFont="1" applyFill="1" applyAlignment="1">
      <alignment horizontal="left" vertical="center"/>
    </xf>
    <xf numFmtId="0" fontId="41" fillId="7" borderId="0" xfId="0" applyFont="1" applyFill="1" applyAlignment="1">
      <alignment horizontal="center" vertical="center"/>
    </xf>
    <xf numFmtId="0" fontId="41" fillId="7" borderId="0" xfId="0" applyFont="1" applyFill="1" applyBorder="1" applyAlignment="1">
      <alignment horizontal="left"/>
    </xf>
    <xf numFmtId="0" fontId="41" fillId="7" borderId="0" xfId="0" applyFont="1" applyFill="1" applyBorder="1" applyAlignment="1">
      <alignment horizontal="center"/>
    </xf>
    <xf numFmtId="0" fontId="26" fillId="0" borderId="0" xfId="0" applyFont="1" applyFill="1" applyAlignment="1">
      <alignment horizontal="left" vertical="center"/>
    </xf>
    <xf numFmtId="165" fontId="26" fillId="0" borderId="0" xfId="0" applyNumberFormat="1" applyFont="1" applyFill="1" applyAlignment="1">
      <alignment horizontal="center" vertical="center"/>
    </xf>
    <xf numFmtId="0" fontId="41" fillId="7" borderId="0" xfId="0" applyFont="1" applyFill="1" applyBorder="1" applyAlignment="1">
      <alignment vertical="center"/>
    </xf>
    <xf numFmtId="0" fontId="42" fillId="7" borderId="0" xfId="0" applyFont="1" applyFill="1" applyBorder="1" applyAlignment="1">
      <alignment horizontal="center" vertical="center"/>
    </xf>
    <xf numFmtId="0" fontId="26" fillId="0" borderId="0" xfId="0" applyFont="1" applyFill="1" applyBorder="1" applyAlignment="1">
      <alignment horizontal="left" vertical="center"/>
    </xf>
    <xf numFmtId="165" fontId="26" fillId="0" borderId="0" xfId="0" applyNumberFormat="1" applyFont="1" applyFill="1" applyAlignment="1">
      <alignment horizontal="left" vertical="center"/>
    </xf>
    <xf numFmtId="165" fontId="26" fillId="0" borderId="0" xfId="0" applyNumberFormat="1" applyFont="1" applyFill="1" applyAlignment="1">
      <alignment horizontal="left"/>
    </xf>
    <xf numFmtId="0" fontId="41" fillId="7" borderId="0" xfId="0" applyFont="1" applyFill="1" applyAlignment="1">
      <alignment horizontal="center"/>
    </xf>
    <xf numFmtId="0" fontId="32" fillId="4" borderId="3" xfId="0" applyFont="1" applyFill="1" applyBorder="1" applyAlignment="1">
      <alignment horizontal="center" vertical="center"/>
    </xf>
    <xf numFmtId="0" fontId="28" fillId="0" borderId="2" xfId="0" applyFont="1" applyFill="1" applyBorder="1" applyAlignment="1">
      <alignment horizontal="center"/>
    </xf>
    <xf numFmtId="0" fontId="43"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xf numFmtId="0" fontId="1" fillId="0" borderId="0" xfId="0" applyFont="1" applyFill="1" applyAlignment="1"/>
    <xf numFmtId="0" fontId="1" fillId="0" borderId="0" xfId="0" applyFont="1" applyFill="1"/>
    <xf numFmtId="0" fontId="32" fillId="6" borderId="3" xfId="0" applyFont="1" applyFill="1" applyBorder="1" applyAlignment="1">
      <alignment horizontal="center" vertical="center"/>
    </xf>
    <xf numFmtId="0" fontId="32" fillId="5" borderId="3" xfId="0" applyFont="1" applyFill="1" applyBorder="1" applyAlignment="1">
      <alignment horizontal="center" vertical="center"/>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0" fontId="44" fillId="0" borderId="0" xfId="0" applyFont="1" applyFill="1" applyBorder="1" applyAlignment="1">
      <alignment horizontal="left"/>
    </xf>
    <xf numFmtId="0" fontId="28" fillId="0" borderId="0" xfId="0" applyFont="1" applyFill="1" applyAlignment="1">
      <alignment horizontal="center"/>
    </xf>
    <xf numFmtId="43" fontId="28" fillId="0" borderId="0" xfId="5" applyFont="1" applyFill="1" applyBorder="1" applyAlignment="1">
      <alignment horizontal="center"/>
    </xf>
    <xf numFmtId="43" fontId="28" fillId="0" borderId="2" xfId="5" applyFont="1" applyFill="1" applyBorder="1" applyAlignment="1">
      <alignment horizontal="center"/>
    </xf>
    <xf numFmtId="43" fontId="28" fillId="0" borderId="0" xfId="5" applyFont="1" applyFill="1" applyAlignment="1">
      <alignment horizontal="center"/>
    </xf>
    <xf numFmtId="0" fontId="41" fillId="7" borderId="0" xfId="0" applyFont="1" applyFill="1" applyBorder="1" applyAlignment="1">
      <alignment horizontal="left"/>
    </xf>
    <xf numFmtId="0" fontId="28" fillId="0" borderId="0" xfId="0" applyFont="1" applyFill="1" applyAlignment="1">
      <alignment horizontal="center"/>
    </xf>
    <xf numFmtId="0" fontId="42" fillId="7" borderId="0" xfId="0" applyFont="1" applyFill="1" applyBorder="1" applyAlignment="1">
      <alignment horizontal="left" vertical="center"/>
    </xf>
    <xf numFmtId="166" fontId="26" fillId="0" borderId="0" xfId="6" applyNumberFormat="1" applyFont="1" applyFill="1" applyAlignment="1">
      <alignment horizontal="left" vertical="center"/>
    </xf>
    <xf numFmtId="0" fontId="46" fillId="0" borderId="0" xfId="0" applyFont="1" applyFill="1" applyAlignment="1">
      <alignment horizontal="center"/>
    </xf>
    <xf numFmtId="16" fontId="37" fillId="0" borderId="0" xfId="0" applyNumberFormat="1" applyFont="1" applyFill="1" applyBorder="1" applyAlignment="1">
      <alignment horizontal="left" vertical="center"/>
    </xf>
    <xf numFmtId="0" fontId="28" fillId="0" borderId="0" xfId="0" applyFont="1" applyFill="1" applyAlignment="1">
      <alignment horizontal="center"/>
    </xf>
    <xf numFmtId="0" fontId="25" fillId="0" borderId="0" xfId="0" applyFont="1" applyFill="1"/>
    <xf numFmtId="166" fontId="25" fillId="0" borderId="0" xfId="6" applyNumberFormat="1" applyFont="1" applyFill="1"/>
    <xf numFmtId="0" fontId="47" fillId="0" borderId="0" xfId="0" applyFont="1"/>
    <xf numFmtId="0" fontId="48" fillId="0" borderId="0" xfId="0" applyFont="1"/>
    <xf numFmtId="0" fontId="49" fillId="0" borderId="0" xfId="2" applyFont="1" applyAlignment="1" applyProtection="1"/>
    <xf numFmtId="0" fontId="50" fillId="0" borderId="0" xfId="0" applyFont="1" applyAlignment="1">
      <alignment horizontal="center"/>
    </xf>
    <xf numFmtId="0" fontId="48" fillId="0" borderId="0" xfId="0" applyFont="1" applyAlignment="1">
      <alignment horizontal="center"/>
    </xf>
    <xf numFmtId="0" fontId="50" fillId="0" borderId="0" xfId="0" applyFont="1" applyAlignment="1">
      <alignment horizontal="left"/>
    </xf>
    <xf numFmtId="0" fontId="48" fillId="0" borderId="0" xfId="2" applyFont="1" applyAlignment="1" applyProtection="1"/>
    <xf numFmtId="0" fontId="51" fillId="2" borderId="21" xfId="0" applyFont="1" applyFill="1" applyBorder="1" applyAlignment="1">
      <alignment horizontal="center" vertical="center" wrapText="1"/>
    </xf>
    <xf numFmtId="0" fontId="26" fillId="8" borderId="0" xfId="0" applyFont="1" applyFill="1"/>
    <xf numFmtId="0" fontId="26" fillId="8" borderId="0" xfId="0" applyFont="1" applyFill="1" applyAlignment="1">
      <alignment horizontal="left"/>
    </xf>
    <xf numFmtId="0" fontId="26" fillId="8" borderId="0" xfId="0" applyFont="1" applyFill="1" applyAlignment="1">
      <alignment horizontal="center"/>
    </xf>
    <xf numFmtId="0" fontId="25" fillId="8" borderId="0" xfId="0" applyFont="1" applyFill="1" applyAlignment="1">
      <alignment horizontal="center"/>
    </xf>
    <xf numFmtId="0" fontId="26" fillId="9" borderId="4" xfId="0" applyFont="1" applyFill="1" applyBorder="1" applyAlignment="1">
      <alignment horizontal="center"/>
    </xf>
    <xf numFmtId="0" fontId="26" fillId="9" borderId="0" xfId="0" applyFont="1" applyFill="1" applyBorder="1"/>
    <xf numFmtId="0" fontId="26" fillId="9" borderId="6" xfId="0" applyFont="1" applyFill="1" applyBorder="1" applyAlignment="1">
      <alignment horizontal="center"/>
    </xf>
    <xf numFmtId="0" fontId="26" fillId="8" borderId="0" xfId="0" applyFont="1" applyFill="1" applyAlignment="1">
      <alignment vertical="center"/>
    </xf>
    <xf numFmtId="0" fontId="26" fillId="8" borderId="0" xfId="0" quotePrefix="1" applyFont="1" applyFill="1" applyAlignment="1">
      <alignment vertical="center"/>
    </xf>
    <xf numFmtId="0" fontId="26" fillId="9" borderId="5" xfId="0" applyFont="1" applyFill="1" applyBorder="1" applyAlignment="1">
      <alignment horizontal="center"/>
    </xf>
    <xf numFmtId="0" fontId="26" fillId="9" borderId="2" xfId="0" applyFont="1" applyFill="1" applyBorder="1"/>
    <xf numFmtId="0" fontId="26" fillId="9" borderId="7" xfId="0" applyFont="1" applyFill="1" applyBorder="1" applyAlignment="1">
      <alignment horizontal="center"/>
    </xf>
    <xf numFmtId="0" fontId="39" fillId="8" borderId="0" xfId="2" applyFont="1" applyFill="1" applyAlignment="1" applyProtection="1"/>
    <xf numFmtId="0" fontId="26" fillId="9" borderId="4" xfId="0" applyNumberFormat="1" applyFont="1" applyFill="1" applyBorder="1" applyAlignment="1">
      <alignment horizontal="center"/>
    </xf>
    <xf numFmtId="0" fontId="26" fillId="9" borderId="0" xfId="0" applyNumberFormat="1" applyFont="1" applyFill="1" applyBorder="1"/>
    <xf numFmtId="0" fontId="26" fillId="9" borderId="6" xfId="0" applyNumberFormat="1" applyFont="1" applyFill="1" applyBorder="1" applyAlignment="1">
      <alignment horizontal="center"/>
    </xf>
    <xf numFmtId="0" fontId="26" fillId="8" borderId="0" xfId="0" applyNumberFormat="1" applyFont="1" applyFill="1"/>
    <xf numFmtId="0" fontId="26" fillId="8" borderId="0" xfId="0" quotePrefix="1" applyNumberFormat="1" applyFont="1" applyFill="1" applyAlignment="1">
      <alignment vertical="center"/>
    </xf>
    <xf numFmtId="0" fontId="26" fillId="8" borderId="0" xfId="0" applyNumberFormat="1" applyFont="1" applyFill="1" applyAlignment="1">
      <alignment horizontal="left"/>
    </xf>
    <xf numFmtId="0" fontId="26" fillId="8" borderId="0" xfId="0" applyNumberFormat="1" applyFont="1" applyFill="1" applyAlignment="1">
      <alignment horizontal="center"/>
    </xf>
    <xf numFmtId="0" fontId="25" fillId="8" borderId="0" xfId="0" applyNumberFormat="1" applyFont="1" applyFill="1" applyAlignment="1">
      <alignment horizontal="center"/>
    </xf>
    <xf numFmtId="0" fontId="26" fillId="8" borderId="0" xfId="0" quotePrefix="1" applyNumberFormat="1" applyFont="1" applyFill="1"/>
    <xf numFmtId="0" fontId="26" fillId="9" borderId="4" xfId="0" applyNumberFormat="1" applyFont="1" applyFill="1" applyBorder="1" applyAlignment="1">
      <alignment horizontal="right"/>
    </xf>
    <xf numFmtId="0" fontId="26" fillId="9" borderId="6" xfId="0" applyNumberFormat="1" applyFont="1" applyFill="1" applyBorder="1" applyAlignment="1">
      <alignment horizontal="left"/>
    </xf>
    <xf numFmtId="0" fontId="26" fillId="9" borderId="5" xfId="0" applyNumberFormat="1" applyFont="1" applyFill="1" applyBorder="1" applyAlignment="1">
      <alignment horizontal="center"/>
    </xf>
    <xf numFmtId="0" fontId="26" fillId="9" borderId="2" xfId="0" applyNumberFormat="1" applyFont="1" applyFill="1" applyBorder="1"/>
    <xf numFmtId="0" fontId="26" fillId="9" borderId="7" xfId="0" applyNumberFormat="1" applyFont="1" applyFill="1" applyBorder="1" applyAlignment="1">
      <alignment horizontal="center"/>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26" fillId="9" borderId="4" xfId="0" applyNumberFormat="1" applyFont="1" applyFill="1" applyBorder="1" applyAlignment="1">
      <alignment horizontal="center"/>
    </xf>
    <xf numFmtId="0" fontId="26" fillId="9" borderId="0" xfId="0" applyNumberFormat="1" applyFont="1" applyFill="1" applyBorder="1" applyAlignment="1">
      <alignment horizontal="center"/>
    </xf>
    <xf numFmtId="0" fontId="26" fillId="9" borderId="6" xfId="0" applyNumberFormat="1" applyFont="1" applyFill="1" applyBorder="1" applyAlignment="1">
      <alignment horizontal="center"/>
    </xf>
    <xf numFmtId="0" fontId="52" fillId="9" borderId="0" xfId="0" applyFont="1" applyFill="1" applyBorder="1" applyAlignment="1">
      <alignment horizontal="center" vertical="center"/>
    </xf>
    <xf numFmtId="0" fontId="26" fillId="8" borderId="0" xfId="0" applyFont="1" applyFill="1" applyBorder="1"/>
    <xf numFmtId="0" fontId="26" fillId="8" borderId="0" xfId="0" applyFont="1" applyFill="1" applyBorder="1" applyAlignment="1">
      <alignment horizontal="left"/>
    </xf>
    <xf numFmtId="0" fontId="26" fillId="8"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6" fillId="0" borderId="0" xfId="0" applyFont="1" applyFill="1" applyBorder="1" applyAlignment="1">
      <alignment horizontal="left"/>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7" fillId="0" borderId="0" xfId="0" applyFont="1" applyFill="1" applyBorder="1" applyAlignment="1"/>
    <xf numFmtId="0" fontId="25" fillId="4" borderId="0" xfId="0" applyFont="1" applyFill="1" applyBorder="1" applyAlignment="1">
      <alignment horizontal="center" vertical="center"/>
    </xf>
    <xf numFmtId="166" fontId="25" fillId="0" borderId="0" xfId="6" applyNumberFormat="1" applyFont="1" applyFill="1" applyAlignment="1">
      <alignment horizontal="left" vertical="center"/>
    </xf>
    <xf numFmtId="166" fontId="25" fillId="0" borderId="0" xfId="6" applyNumberFormat="1" applyFont="1" applyFill="1" applyAlignment="1"/>
    <xf numFmtId="166" fontId="25" fillId="0" borderId="0" xfId="6" applyNumberFormat="1" applyFont="1" applyFill="1" applyBorder="1" applyAlignment="1"/>
    <xf numFmtId="0" fontId="41" fillId="0" borderId="0" xfId="0" applyFont="1" applyFill="1" applyAlignment="1">
      <alignment horizontal="center"/>
    </xf>
    <xf numFmtId="0" fontId="31" fillId="7" borderId="0" xfId="0" applyFont="1" applyFill="1"/>
    <xf numFmtId="0" fontId="26" fillId="10" borderId="4" xfId="0" applyFont="1" applyFill="1" applyBorder="1" applyAlignment="1">
      <alignment horizontal="center"/>
    </xf>
    <xf numFmtId="0" fontId="26" fillId="10" borderId="0" xfId="0" applyFont="1" applyFill="1" applyBorder="1"/>
    <xf numFmtId="0" fontId="26" fillId="10" borderId="6" xfId="0" applyFont="1" applyFill="1" applyBorder="1" applyAlignment="1">
      <alignment horizontal="center"/>
    </xf>
    <xf numFmtId="0" fontId="27" fillId="11" borderId="1" xfId="0" applyFont="1" applyFill="1" applyBorder="1" applyAlignment="1">
      <alignment horizontal="center"/>
    </xf>
    <xf numFmtId="0" fontId="27" fillId="11" borderId="1" xfId="0" applyFont="1" applyFill="1" applyBorder="1" applyAlignment="1"/>
    <xf numFmtId="0" fontId="28" fillId="11" borderId="24" xfId="0" applyFont="1" applyFill="1" applyBorder="1" applyAlignment="1">
      <alignment horizontal="center"/>
    </xf>
    <xf numFmtId="0" fontId="28" fillId="11" borderId="5" xfId="0" applyFont="1" applyFill="1" applyBorder="1" applyAlignment="1">
      <alignment horizontal="center"/>
    </xf>
    <xf numFmtId="0" fontId="28" fillId="11" borderId="1" xfId="0" applyFont="1" applyFill="1" applyBorder="1" applyAlignment="1">
      <alignment horizontal="center"/>
    </xf>
    <xf numFmtId="0" fontId="28" fillId="11" borderId="9" xfId="0" applyFont="1" applyFill="1" applyBorder="1" applyAlignment="1">
      <alignment horizontal="center"/>
    </xf>
    <xf numFmtId="0" fontId="28" fillId="11" borderId="3" xfId="0" applyFont="1" applyFill="1" applyBorder="1" applyAlignment="1">
      <alignment horizontal="center"/>
    </xf>
    <xf numFmtId="0" fontId="28" fillId="11" borderId="7" xfId="0" applyFont="1" applyFill="1" applyBorder="1" applyAlignment="1">
      <alignment horizontal="center"/>
    </xf>
    <xf numFmtId="43" fontId="28" fillId="11" borderId="24" xfId="5" applyFont="1" applyFill="1" applyBorder="1" applyAlignment="1">
      <alignment horizontal="center"/>
    </xf>
    <xf numFmtId="0" fontId="28" fillId="11" borderId="11" xfId="0" applyFont="1" applyFill="1" applyBorder="1" applyAlignment="1">
      <alignment horizontal="center"/>
    </xf>
    <xf numFmtId="0" fontId="53" fillId="0" borderId="0" xfId="0" applyFont="1" applyFill="1" applyBorder="1" applyAlignment="1">
      <alignment horizontal="center"/>
    </xf>
    <xf numFmtId="3" fontId="53" fillId="0" borderId="0" xfId="1" applyNumberFormat="1" applyFont="1" applyFill="1" applyBorder="1" applyAlignment="1">
      <alignment horizontal="center"/>
    </xf>
    <xf numFmtId="3" fontId="53" fillId="0" borderId="6" xfId="1" applyNumberFormat="1"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6" fillId="0" borderId="0" xfId="0" applyFont="1" applyFill="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8" fillId="12" borderId="24" xfId="0" applyFont="1" applyFill="1" applyBorder="1" applyAlignment="1">
      <alignment horizontal="center"/>
    </xf>
    <xf numFmtId="0" fontId="28" fillId="12" borderId="1" xfId="0" applyFont="1" applyFill="1" applyBorder="1" applyAlignment="1">
      <alignment horizontal="center"/>
    </xf>
    <xf numFmtId="0" fontId="28" fillId="12" borderId="9" xfId="0" applyFont="1" applyFill="1" applyBorder="1" applyAlignment="1">
      <alignment horizontal="center"/>
    </xf>
    <xf numFmtId="0" fontId="28" fillId="12" borderId="3" xfId="0" applyFont="1" applyFill="1" applyBorder="1" applyAlignment="1">
      <alignment horizontal="center"/>
    </xf>
    <xf numFmtId="0" fontId="28" fillId="12" borderId="11"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left"/>
    </xf>
    <xf numFmtId="0" fontId="26" fillId="0" borderId="2"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41" fillId="7" borderId="0" xfId="0" applyFont="1" applyFill="1" applyBorder="1" applyAlignment="1">
      <alignment horizontal="left"/>
    </xf>
    <xf numFmtId="0" fontId="26" fillId="0" borderId="0" xfId="0" applyFont="1" applyFill="1" applyBorder="1" applyAlignment="1">
      <alignment horizontal="left"/>
    </xf>
    <xf numFmtId="0" fontId="26" fillId="0" borderId="2" xfId="0" applyFont="1" applyFill="1" applyBorder="1" applyAlignment="1">
      <alignment horizontal="left"/>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8" fillId="0" borderId="0" xfId="0" applyFont="1" applyFill="1" applyAlignment="1">
      <alignment horizontal="center"/>
    </xf>
    <xf numFmtId="0" fontId="43" fillId="0" borderId="0" xfId="0" applyFont="1" applyFill="1" applyBorder="1" applyAlignment="1">
      <alignment horizontal="center"/>
    </xf>
    <xf numFmtId="0" fontId="27" fillId="0" borderId="0" xfId="0" applyFont="1" applyFill="1" applyBorder="1" applyAlignment="1">
      <alignment horizontal="center"/>
    </xf>
    <xf numFmtId="0" fontId="27" fillId="0" borderId="0" xfId="0" applyFont="1" applyFill="1" applyAlignment="1">
      <alignment horizontal="center"/>
    </xf>
    <xf numFmtId="44" fontId="18" fillId="0" borderId="0" xfId="0" quotePrefix="1" applyNumberFormat="1" applyFont="1" applyAlignment="1">
      <alignment horizontal="left"/>
    </xf>
    <xf numFmtId="43" fontId="7" fillId="0" borderId="0" xfId="1" quotePrefix="1" applyFont="1" applyFill="1" applyAlignment="1">
      <alignment horizontal="left"/>
    </xf>
    <xf numFmtId="43" fontId="53" fillId="0" borderId="0" xfId="1" quotePrefix="1" applyFont="1" applyFill="1" applyAlignment="1">
      <alignment horizontal="left"/>
    </xf>
    <xf numFmtId="0" fontId="13" fillId="0" borderId="12" xfId="0" applyFont="1" applyFill="1" applyBorder="1" applyAlignment="1">
      <alignment horizontal="center"/>
    </xf>
    <xf numFmtId="0" fontId="13" fillId="0" borderId="10" xfId="0" applyFont="1" applyFill="1" applyBorder="1" applyAlignment="1">
      <alignment horizontal="center"/>
    </xf>
    <xf numFmtId="0" fontId="13" fillId="0" borderId="13" xfId="0" applyFont="1" applyFill="1" applyBorder="1" applyAlignment="1">
      <alignment horizont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14" fontId="26" fillId="9" borderId="4" xfId="0" applyNumberFormat="1" applyFont="1" applyFill="1" applyBorder="1" applyAlignment="1">
      <alignment horizontal="center"/>
    </xf>
    <xf numFmtId="14" fontId="26" fillId="9" borderId="0" xfId="0" applyNumberFormat="1" applyFont="1" applyFill="1" applyBorder="1" applyAlignment="1">
      <alignment horizontal="center"/>
    </xf>
    <xf numFmtId="14" fontId="26" fillId="9" borderId="6" xfId="0" applyNumberFormat="1" applyFont="1" applyFill="1" applyBorder="1" applyAlignment="1">
      <alignment horizontal="center"/>
    </xf>
    <xf numFmtId="0" fontId="25" fillId="9" borderId="12" xfId="0" applyFont="1" applyFill="1" applyBorder="1" applyAlignment="1">
      <alignment horizontal="center"/>
    </xf>
    <xf numFmtId="0" fontId="25" fillId="9" borderId="10" xfId="0" applyFont="1" applyFill="1" applyBorder="1" applyAlignment="1">
      <alignment horizontal="center"/>
    </xf>
    <xf numFmtId="0" fontId="25" fillId="9" borderId="13" xfId="0" applyFont="1" applyFill="1" applyBorder="1" applyAlignment="1">
      <alignment horizontal="center"/>
    </xf>
    <xf numFmtId="0" fontId="52" fillId="9" borderId="12" xfId="0" applyFont="1" applyFill="1" applyBorder="1" applyAlignment="1">
      <alignment horizontal="center" vertical="center"/>
    </xf>
    <xf numFmtId="0" fontId="52" fillId="9" borderId="10" xfId="0" applyFont="1" applyFill="1" applyBorder="1" applyAlignment="1">
      <alignment horizontal="center" vertical="center"/>
    </xf>
    <xf numFmtId="0" fontId="52" fillId="9" borderId="13" xfId="0" applyFont="1" applyFill="1" applyBorder="1" applyAlignment="1">
      <alignment horizontal="center" vertical="center"/>
    </xf>
    <xf numFmtId="0" fontId="52" fillId="9" borderId="4" xfId="0" applyFont="1" applyFill="1" applyBorder="1" applyAlignment="1">
      <alignment horizontal="center" vertical="center"/>
    </xf>
    <xf numFmtId="0" fontId="52" fillId="9" borderId="0" xfId="0" applyFont="1" applyFill="1" applyBorder="1" applyAlignment="1">
      <alignment horizontal="center" vertical="center"/>
    </xf>
    <xf numFmtId="0" fontId="52" fillId="9" borderId="6" xfId="0" applyFont="1" applyFill="1" applyBorder="1" applyAlignment="1">
      <alignment horizontal="center" vertical="center"/>
    </xf>
    <xf numFmtId="0" fontId="52" fillId="9" borderId="5" xfId="0" applyFont="1" applyFill="1" applyBorder="1" applyAlignment="1">
      <alignment horizontal="center" vertical="center"/>
    </xf>
    <xf numFmtId="0" fontId="52" fillId="9" borderId="2" xfId="0" applyFont="1" applyFill="1" applyBorder="1" applyAlignment="1">
      <alignment horizontal="center" vertical="center"/>
    </xf>
    <xf numFmtId="0" fontId="52" fillId="9" borderId="7" xfId="0" applyFont="1" applyFill="1" applyBorder="1" applyAlignment="1">
      <alignment horizontal="center" vertical="center"/>
    </xf>
    <xf numFmtId="0" fontId="26" fillId="9" borderId="4" xfId="0" applyNumberFormat="1" applyFont="1" applyFill="1" applyBorder="1" applyAlignment="1">
      <alignment horizontal="center"/>
    </xf>
    <xf numFmtId="0" fontId="26" fillId="9" borderId="0" xfId="0" applyNumberFormat="1" applyFont="1" applyFill="1" applyBorder="1" applyAlignment="1">
      <alignment horizontal="center"/>
    </xf>
    <xf numFmtId="0" fontId="26" fillId="9" borderId="6" xfId="0" applyNumberFormat="1" applyFont="1" applyFill="1" applyBorder="1" applyAlignment="1">
      <alignment horizontal="center"/>
    </xf>
    <xf numFmtId="0" fontId="25" fillId="9" borderId="4" xfId="0" applyFont="1" applyFill="1" applyBorder="1" applyAlignment="1">
      <alignment horizontal="center"/>
    </xf>
    <xf numFmtId="0" fontId="25" fillId="9" borderId="0" xfId="0" applyFont="1" applyFill="1" applyBorder="1" applyAlignment="1">
      <alignment horizontal="center"/>
    </xf>
    <xf numFmtId="0" fontId="25" fillId="9" borderId="6" xfId="0" applyFont="1" applyFill="1" applyBorder="1" applyAlignment="1">
      <alignment horizontal="center"/>
    </xf>
    <xf numFmtId="0" fontId="25" fillId="10" borderId="12" xfId="0" applyFont="1" applyFill="1" applyBorder="1" applyAlignment="1">
      <alignment horizontal="center"/>
    </xf>
    <xf numFmtId="0" fontId="25" fillId="10" borderId="10" xfId="0" applyFont="1" applyFill="1" applyBorder="1" applyAlignment="1">
      <alignment horizontal="center"/>
    </xf>
    <xf numFmtId="0" fontId="25" fillId="10" borderId="13" xfId="0" applyFont="1" applyFill="1" applyBorder="1" applyAlignment="1">
      <alignment horizontal="center"/>
    </xf>
    <xf numFmtId="0" fontId="38" fillId="8" borderId="0" xfId="0" applyFont="1" applyFill="1" applyBorder="1" applyAlignment="1">
      <alignment horizontal="center" vertical="center"/>
    </xf>
    <xf numFmtId="0" fontId="30" fillId="8" borderId="0" xfId="0" applyFont="1" applyFill="1" applyBorder="1" applyAlignment="1">
      <alignment horizontal="center" vertical="center"/>
    </xf>
    <xf numFmtId="14" fontId="26" fillId="10" borderId="4" xfId="0" applyNumberFormat="1" applyFont="1" applyFill="1" applyBorder="1" applyAlignment="1">
      <alignment horizontal="center"/>
    </xf>
    <xf numFmtId="14" fontId="26" fillId="10" borderId="0" xfId="0" applyNumberFormat="1" applyFont="1" applyFill="1" applyBorder="1" applyAlignment="1">
      <alignment horizontal="center"/>
    </xf>
    <xf numFmtId="14" fontId="26" fillId="10" borderId="6" xfId="0" applyNumberFormat="1" applyFont="1" applyFill="1" applyBorder="1" applyAlignment="1">
      <alignment horizontal="center"/>
    </xf>
    <xf numFmtId="0" fontId="25" fillId="8" borderId="14" xfId="0" applyFont="1" applyFill="1" applyBorder="1" applyAlignment="1">
      <alignment horizontal="center"/>
    </xf>
    <xf numFmtId="0" fontId="25" fillId="8" borderId="15" xfId="0" applyFont="1" applyFill="1" applyBorder="1" applyAlignment="1">
      <alignment horizontal="center"/>
    </xf>
    <xf numFmtId="0" fontId="25" fillId="8" borderId="16" xfId="0" applyFont="1" applyFill="1" applyBorder="1" applyAlignment="1">
      <alignment horizontal="center"/>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9" xfId="0" applyFont="1" applyFill="1" applyBorder="1" applyAlignment="1">
      <alignment horizontal="center" vertical="center"/>
    </xf>
    <xf numFmtId="14" fontId="25" fillId="9" borderId="4" xfId="0" applyNumberFormat="1" applyFont="1" applyFill="1" applyBorder="1" applyAlignment="1">
      <alignment horizontal="center"/>
    </xf>
    <xf numFmtId="14" fontId="25" fillId="9" borderId="0" xfId="0" applyNumberFormat="1" applyFont="1" applyFill="1" applyBorder="1" applyAlignment="1">
      <alignment horizontal="center"/>
    </xf>
    <xf numFmtId="14" fontId="25" fillId="9" borderId="6" xfId="0" applyNumberFormat="1" applyFont="1" applyFill="1" applyBorder="1" applyAlignment="1">
      <alignment horizontal="center"/>
    </xf>
    <xf numFmtId="0" fontId="26" fillId="10" borderId="0" xfId="0" applyNumberFormat="1" applyFont="1" applyFill="1" applyBorder="1"/>
    <xf numFmtId="0" fontId="26" fillId="10" borderId="4" xfId="0" applyNumberFormat="1" applyFont="1" applyFill="1" applyBorder="1" applyAlignment="1">
      <alignment horizontal="right"/>
    </xf>
    <xf numFmtId="0" fontId="26" fillId="10" borderId="6" xfId="0" applyNumberFormat="1" applyFont="1" applyFill="1" applyBorder="1" applyAlignment="1">
      <alignment horizontal="left"/>
    </xf>
    <xf numFmtId="0" fontId="26" fillId="10" borderId="4" xfId="0" applyNumberFormat="1" applyFont="1" applyFill="1" applyBorder="1" applyAlignment="1">
      <alignment horizontal="center"/>
    </xf>
    <xf numFmtId="0" fontId="26" fillId="10" borderId="0" xfId="0" applyNumberFormat="1" applyFont="1" applyFill="1" applyBorder="1" applyAlignment="1">
      <alignment horizontal="center"/>
    </xf>
    <xf numFmtId="0" fontId="26" fillId="10" borderId="6" xfId="0" applyNumberFormat="1" applyFont="1" applyFill="1" applyBorder="1" applyAlignment="1">
      <alignment horizontal="center"/>
    </xf>
    <xf numFmtId="0" fontId="26" fillId="10" borderId="4" xfId="0" applyNumberFormat="1" applyFont="1" applyFill="1" applyBorder="1" applyAlignment="1">
      <alignment horizontal="center"/>
    </xf>
    <xf numFmtId="0" fontId="26" fillId="10" borderId="6" xfId="0" applyNumberFormat="1" applyFont="1" applyFill="1" applyBorder="1" applyAlignment="1">
      <alignment horizontal="center"/>
    </xf>
    <xf numFmtId="0" fontId="54" fillId="4" borderId="0" xfId="0" applyFont="1" applyFill="1" applyBorder="1" applyAlignment="1">
      <alignment horizontal="center" vertical="center"/>
    </xf>
    <xf numFmtId="0" fontId="28" fillId="13" borderId="24" xfId="0" applyFont="1" applyFill="1" applyBorder="1" applyAlignment="1">
      <alignment horizontal="center"/>
    </xf>
    <xf numFmtId="0" fontId="28" fillId="13" borderId="1" xfId="0" applyFont="1" applyFill="1" applyBorder="1" applyAlignment="1">
      <alignment horizontal="center"/>
    </xf>
    <xf numFmtId="0" fontId="28" fillId="13" borderId="3" xfId="0" applyFont="1" applyFill="1" applyBorder="1" applyAlignment="1">
      <alignment horizontal="center"/>
    </xf>
    <xf numFmtId="168" fontId="26" fillId="0" borderId="0" xfId="0" applyNumberFormat="1" applyFont="1" applyFill="1" applyBorder="1" applyAlignment="1">
      <alignment horizontal="center"/>
    </xf>
    <xf numFmtId="168" fontId="26" fillId="0" borderId="2" xfId="0" applyNumberFormat="1" applyFont="1" applyFill="1" applyBorder="1" applyAlignment="1">
      <alignment horizontal="center"/>
    </xf>
    <xf numFmtId="0" fontId="33" fillId="13" borderId="1" xfId="0" applyFont="1" applyFill="1" applyBorder="1" applyAlignment="1">
      <alignment horizontal="center" vertical="center"/>
    </xf>
  </cellXfs>
  <cellStyles count="7">
    <cellStyle name="Comma" xfId="5" builtinId="3"/>
    <cellStyle name="Comma 2" xfId="1"/>
    <cellStyle name="Currency" xfId="6" builtinId="4"/>
    <cellStyle name="Hyperlink" xfId="2" builtinId="8"/>
    <cellStyle name="Normal" xfId="0" builtinId="0"/>
    <cellStyle name="Normal 2" xfId="3"/>
    <cellStyle name="Normal 3" xfId="4"/>
  </cellStyles>
  <dxfs count="39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13"/>
        </patternFill>
      </fill>
    </dxf>
    <dxf>
      <fill>
        <patternFill>
          <bgColor theme="0" tint="-0.34998626667073579"/>
        </patternFill>
      </fill>
    </dxf>
    <dxf>
      <fill>
        <patternFill>
          <bgColor indexed="13"/>
        </patternFill>
      </fill>
    </dxf>
    <dxf>
      <fill>
        <patternFill>
          <bgColor indexed="13"/>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theme="0" tint="-0.34998626667073579"/>
        </patternFill>
      </fill>
    </dxf>
    <dxf>
      <fill>
        <patternFill>
          <bgColor indexed="13"/>
        </patternFill>
      </fill>
    </dxf>
    <dxf>
      <fill>
        <patternFill>
          <bgColor indexed="13"/>
        </patternFill>
      </fill>
    </dxf>
  </dxfs>
  <tableStyles count="0" defaultTableStyle="TableStyleMedium9" defaultPivotStyle="PivotStyleLight16"/>
  <colors>
    <mruColors>
      <color rgb="FF1D80D1"/>
      <color rgb="FF800000"/>
      <color rgb="FFFFCC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Berlin">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rosted Glass">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mailto:zap1215@verizon.net" TargetMode="External"/><Relationship Id="rId13" Type="http://schemas.openxmlformats.org/officeDocument/2006/relationships/hyperlink" Target="mailto:dwoodside@statestreet.com" TargetMode="External"/><Relationship Id="rId3" Type="http://schemas.openxmlformats.org/officeDocument/2006/relationships/hyperlink" Target="mailto:dopey88049@aol.com" TargetMode="External"/><Relationship Id="rId7" Type="http://schemas.openxmlformats.org/officeDocument/2006/relationships/hyperlink" Target="mailto:luckystrikedave@yahoo.com" TargetMode="External"/><Relationship Id="rId12" Type="http://schemas.openxmlformats.org/officeDocument/2006/relationships/hyperlink" Target="mailto:nubbs1990@gmail.com" TargetMode="External"/><Relationship Id="rId2" Type="http://schemas.openxmlformats.org/officeDocument/2006/relationships/hyperlink" Target="mailto:mlegendre77@yahoo.com" TargetMode="External"/><Relationship Id="rId1" Type="http://schemas.openxmlformats.org/officeDocument/2006/relationships/hyperlink" Target="mailto:capydog@msn.com" TargetMode="External"/><Relationship Id="rId6" Type="http://schemas.openxmlformats.org/officeDocument/2006/relationships/hyperlink" Target="mailto:bowlingman427@yahoo.com" TargetMode="External"/><Relationship Id="rId11" Type="http://schemas.openxmlformats.org/officeDocument/2006/relationships/hyperlink" Target="mailto:mjs@bulfinch.com" TargetMode="External"/><Relationship Id="rId5" Type="http://schemas.openxmlformats.org/officeDocument/2006/relationships/hyperlink" Target="mailto:cantell24@gmail.com" TargetMode="External"/><Relationship Id="rId15" Type="http://schemas.openxmlformats.org/officeDocument/2006/relationships/printerSettings" Target="../printerSettings/printerSettings18.bin"/><Relationship Id="rId10" Type="http://schemas.openxmlformats.org/officeDocument/2006/relationships/hyperlink" Target="mailto:rplimone@comcast.net" TargetMode="External"/><Relationship Id="rId4" Type="http://schemas.openxmlformats.org/officeDocument/2006/relationships/hyperlink" Target="mailto:johnmregal@gmail.com" TargetMode="External"/><Relationship Id="rId9" Type="http://schemas.openxmlformats.org/officeDocument/2006/relationships/hyperlink" Target="mailto:artypga@gmail.com" TargetMode="External"/><Relationship Id="rId14" Type="http://schemas.openxmlformats.org/officeDocument/2006/relationships/hyperlink" Target="mailto:iceman111089@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65"/>
  <sheetViews>
    <sheetView showGridLines="0" tabSelected="1" zoomScaleNormal="100" workbookViewId="0">
      <selection activeCell="O11" sqref="O11"/>
    </sheetView>
  </sheetViews>
  <sheetFormatPr defaultRowHeight="18" x14ac:dyDescent="0.35"/>
  <cols>
    <col min="1" max="1" width="7.140625" style="63" customWidth="1"/>
    <col min="2" max="2" width="7.7109375" style="62" customWidth="1"/>
    <col min="3" max="3" width="10.28515625" style="63" customWidth="1"/>
    <col min="4" max="4" width="11.140625" style="124" customWidth="1"/>
    <col min="5" max="5" width="8.5703125" style="124" customWidth="1"/>
    <col min="6" max="6" width="8.85546875" style="62" customWidth="1"/>
    <col min="7" max="7" width="8.85546875" style="63" customWidth="1"/>
    <col min="8" max="8" width="8.7109375" style="63" customWidth="1"/>
    <col min="9" max="9" width="8.85546875" style="62" bestFit="1" customWidth="1"/>
    <col min="10" max="10" width="8.7109375" style="62" customWidth="1"/>
    <col min="11" max="11" width="5.28515625" style="62" customWidth="1"/>
    <col min="12" max="12" width="11" style="62" bestFit="1" customWidth="1"/>
    <col min="13" max="13" width="14.7109375" style="62" customWidth="1"/>
    <col min="14" max="14" width="11.42578125" style="62" customWidth="1"/>
    <col min="15" max="16384" width="9.140625" style="62"/>
  </cols>
  <sheetData>
    <row r="1" spans="1:13" s="132" customFormat="1" ht="22.5" x14ac:dyDescent="0.45">
      <c r="A1" s="145" t="s">
        <v>81</v>
      </c>
      <c r="B1" s="290" t="s">
        <v>331</v>
      </c>
      <c r="C1" s="290"/>
      <c r="D1" s="172"/>
      <c r="E1" s="146" t="s">
        <v>38</v>
      </c>
      <c r="F1" s="146" t="s">
        <v>37</v>
      </c>
      <c r="G1" s="146" t="s">
        <v>330</v>
      </c>
      <c r="H1" s="146" t="s">
        <v>326</v>
      </c>
      <c r="I1" s="146" t="s">
        <v>39</v>
      </c>
      <c r="J1" s="154" t="s">
        <v>312</v>
      </c>
      <c r="K1" s="236"/>
      <c r="L1" s="176"/>
      <c r="M1" s="176"/>
    </row>
    <row r="2" spans="1:13" x14ac:dyDescent="0.35">
      <c r="A2" s="139">
        <v>1</v>
      </c>
      <c r="B2" s="291" t="str">
        <f>Weekly!B3</f>
        <v>LUCKY</v>
      </c>
      <c r="C2" s="291"/>
      <c r="D2" s="291"/>
      <c r="E2" s="60">
        <f>Weekly!AM3</f>
        <v>54</v>
      </c>
      <c r="F2" s="60">
        <f>Weekly!AN3</f>
        <v>10</v>
      </c>
      <c r="G2" s="60">
        <f>Weekly!AQ21</f>
        <v>654</v>
      </c>
      <c r="H2" s="60">
        <f>Weekly!AR21</f>
        <v>1938</v>
      </c>
      <c r="I2" s="366">
        <f>Weekly!AO21</f>
        <v>630.19047619047626</v>
      </c>
      <c r="J2" s="118">
        <f>Weekly!AM21</f>
        <v>13234</v>
      </c>
      <c r="K2" s="118"/>
      <c r="L2" s="234"/>
      <c r="M2" s="180"/>
    </row>
    <row r="3" spans="1:13" x14ac:dyDescent="0.35">
      <c r="A3" s="139">
        <v>2</v>
      </c>
      <c r="B3" s="291" t="str">
        <f>Weekly!B4</f>
        <v>ACADEMY 3</v>
      </c>
      <c r="C3" s="291"/>
      <c r="D3" s="291"/>
      <c r="E3" s="60">
        <f>Weekly!AM4</f>
        <v>46</v>
      </c>
      <c r="F3" s="60">
        <f>Weekly!AN4</f>
        <v>18</v>
      </c>
      <c r="G3" s="60">
        <f>Weekly!AQ22</f>
        <v>655</v>
      </c>
      <c r="H3" s="60">
        <f>Weekly!AR22</f>
        <v>1866</v>
      </c>
      <c r="I3" s="366">
        <f>Weekly!AO22</f>
        <v>608.57142857142856</v>
      </c>
      <c r="J3" s="118">
        <f>Weekly!AM22</f>
        <v>12780</v>
      </c>
      <c r="K3" s="118"/>
      <c r="L3" s="234"/>
      <c r="M3" s="180"/>
    </row>
    <row r="4" spans="1:13" x14ac:dyDescent="0.35">
      <c r="A4" s="284">
        <v>3</v>
      </c>
      <c r="B4" s="291" t="str">
        <f>Weekly!B5</f>
        <v>20TH CENTURY</v>
      </c>
      <c r="C4" s="291"/>
      <c r="D4" s="291"/>
      <c r="E4" s="60">
        <f>Weekly!AM5</f>
        <v>44</v>
      </c>
      <c r="F4" s="60">
        <f>Weekly!AN5</f>
        <v>20</v>
      </c>
      <c r="G4" s="60">
        <f>Weekly!AQ23</f>
        <v>656</v>
      </c>
      <c r="H4" s="60">
        <f>Weekly!AR23</f>
        <v>1865</v>
      </c>
      <c r="I4" s="366">
        <f>Weekly!AO23</f>
        <v>590.04166666666663</v>
      </c>
      <c r="J4" s="118">
        <f>Weekly!AM23</f>
        <v>14161</v>
      </c>
      <c r="K4" s="118"/>
      <c r="L4" s="234"/>
      <c r="M4" s="180"/>
    </row>
    <row r="5" spans="1:13" x14ac:dyDescent="0.35">
      <c r="A5" s="285">
        <v>4</v>
      </c>
      <c r="B5" s="292" t="str">
        <f>Weekly!B6</f>
        <v>ACADEMY 2</v>
      </c>
      <c r="C5" s="292"/>
      <c r="D5" s="292"/>
      <c r="E5" s="121">
        <f>Weekly!AM6</f>
        <v>44</v>
      </c>
      <c r="F5" s="121">
        <f>Weekly!AN6</f>
        <v>20</v>
      </c>
      <c r="G5" s="121">
        <f>Weekly!AQ24</f>
        <v>613</v>
      </c>
      <c r="H5" s="121">
        <f>Weekly!AR24</f>
        <v>1803</v>
      </c>
      <c r="I5" s="367">
        <f>Weekly!AO24</f>
        <v>615.19047619047626</v>
      </c>
      <c r="J5" s="121">
        <f>Weekly!AM24</f>
        <v>12919</v>
      </c>
      <c r="K5" s="60"/>
      <c r="L5" s="235"/>
      <c r="M5" s="179"/>
    </row>
    <row r="6" spans="1:13" x14ac:dyDescent="0.35">
      <c r="A6" s="284">
        <v>5</v>
      </c>
      <c r="B6" s="291" t="str">
        <f>Weekly!B7</f>
        <v>CENTRAL</v>
      </c>
      <c r="C6" s="291"/>
      <c r="D6" s="291"/>
      <c r="E6" s="60">
        <f>Weekly!AM7</f>
        <v>40</v>
      </c>
      <c r="F6" s="60">
        <f>Weekly!AN7</f>
        <v>24</v>
      </c>
      <c r="G6" s="60">
        <f>Weekly!AQ25</f>
        <v>696</v>
      </c>
      <c r="H6" s="60">
        <f>Weekly!AR25</f>
        <v>1855</v>
      </c>
      <c r="I6" s="366">
        <f>Weekly!AO25</f>
        <v>591.29166666666663</v>
      </c>
      <c r="J6" s="118">
        <f>Weekly!AM25</f>
        <v>14191</v>
      </c>
      <c r="K6" s="118"/>
      <c r="L6" s="234"/>
      <c r="M6" s="179"/>
    </row>
    <row r="7" spans="1:13" x14ac:dyDescent="0.35">
      <c r="A7" s="284">
        <v>6</v>
      </c>
      <c r="B7" s="291" t="str">
        <f>Weekly!B8</f>
        <v>ACADEMY 1</v>
      </c>
      <c r="C7" s="291"/>
      <c r="D7" s="291"/>
      <c r="E7" s="60">
        <f>Weekly!AM8</f>
        <v>40</v>
      </c>
      <c r="F7" s="60">
        <f>Weekly!AN8</f>
        <v>24</v>
      </c>
      <c r="G7" s="60">
        <f>Weekly!AQ26</f>
        <v>599</v>
      </c>
      <c r="H7" s="60">
        <f>Weekly!AR26</f>
        <v>1774</v>
      </c>
      <c r="I7" s="366">
        <f>Weekly!AO26</f>
        <v>579.66666666666663</v>
      </c>
      <c r="J7" s="118">
        <f>Weekly!AM26</f>
        <v>12173</v>
      </c>
      <c r="K7" s="118"/>
      <c r="L7" s="234"/>
      <c r="M7" s="180"/>
    </row>
    <row r="8" spans="1:13" x14ac:dyDescent="0.35">
      <c r="A8" s="139">
        <v>7</v>
      </c>
      <c r="B8" s="291" t="str">
        <f>Weekly!B9</f>
        <v>METRO 2</v>
      </c>
      <c r="C8" s="291"/>
      <c r="D8" s="291"/>
      <c r="E8" s="60">
        <f>Weekly!AM9</f>
        <v>38</v>
      </c>
      <c r="F8" s="60">
        <f>Weekly!AN9</f>
        <v>26</v>
      </c>
      <c r="G8" s="60">
        <f>Weekly!AQ27</f>
        <v>655</v>
      </c>
      <c r="H8" s="60">
        <f>Weekly!AR27</f>
        <v>1836</v>
      </c>
      <c r="I8" s="366">
        <f>Weekly!AO27</f>
        <v>591.79166666666663</v>
      </c>
      <c r="J8" s="118">
        <f>Weekly!AM27</f>
        <v>14203</v>
      </c>
      <c r="K8" s="118"/>
      <c r="L8" s="234"/>
      <c r="M8" s="179"/>
    </row>
    <row r="9" spans="1:13" x14ac:dyDescent="0.35">
      <c r="A9" s="139">
        <v>8</v>
      </c>
      <c r="B9" s="291" t="str">
        <f>Weekly!B10</f>
        <v>RON'S ICE CREAM</v>
      </c>
      <c r="C9" s="291"/>
      <c r="D9" s="291"/>
      <c r="E9" s="60">
        <f>Weekly!AM10</f>
        <v>36</v>
      </c>
      <c r="F9" s="60">
        <f>Weekly!AN10</f>
        <v>28</v>
      </c>
      <c r="G9" s="60">
        <f>Weekly!AQ28</f>
        <v>655</v>
      </c>
      <c r="H9" s="60">
        <f>Weekly!AR28</f>
        <v>1844</v>
      </c>
      <c r="I9" s="366">
        <f>Weekly!AO28</f>
        <v>582.625</v>
      </c>
      <c r="J9" s="118">
        <f>Weekly!AM28</f>
        <v>13983</v>
      </c>
      <c r="K9" s="118"/>
      <c r="L9" s="234"/>
      <c r="M9" s="180"/>
    </row>
    <row r="10" spans="1:13" x14ac:dyDescent="0.35">
      <c r="A10" s="139">
        <v>9</v>
      </c>
      <c r="B10" s="291" t="str">
        <f>Weekly!B11</f>
        <v>RIVERWALK</v>
      </c>
      <c r="C10" s="291"/>
      <c r="D10" s="291"/>
      <c r="E10" s="60">
        <f>Weekly!AM11</f>
        <v>34</v>
      </c>
      <c r="F10" s="60">
        <f>Weekly!AN11</f>
        <v>30</v>
      </c>
      <c r="G10" s="60">
        <f>Weekly!AQ29</f>
        <v>636</v>
      </c>
      <c r="H10" s="60">
        <f>Weekly!AR29</f>
        <v>1820</v>
      </c>
      <c r="I10" s="366">
        <f>Weekly!AO29</f>
        <v>572.38095238095241</v>
      </c>
      <c r="J10" s="118">
        <f>Weekly!AM29</f>
        <v>12020</v>
      </c>
      <c r="K10" s="118"/>
      <c r="L10" s="234"/>
      <c r="M10" s="180"/>
    </row>
    <row r="11" spans="1:13" x14ac:dyDescent="0.35">
      <c r="A11" s="139">
        <v>10</v>
      </c>
      <c r="B11" s="291" t="str">
        <f>Weekly!B12</f>
        <v>MALDEN 1</v>
      </c>
      <c r="C11" s="291"/>
      <c r="D11" s="291"/>
      <c r="E11" s="60">
        <f>Weekly!AM12</f>
        <v>32</v>
      </c>
      <c r="F11" s="60">
        <f>Weekly!AN12</f>
        <v>32</v>
      </c>
      <c r="G11" s="60">
        <f>Weekly!AQ30</f>
        <v>586</v>
      </c>
      <c r="H11" s="60">
        <f>Weekly!AR30</f>
        <v>1621</v>
      </c>
      <c r="I11" s="366">
        <f>Weekly!AO30</f>
        <v>586.875</v>
      </c>
      <c r="J11" s="118">
        <f>Weekly!AM30</f>
        <v>14085</v>
      </c>
      <c r="K11" s="118"/>
      <c r="L11" s="234"/>
      <c r="M11" s="180"/>
    </row>
    <row r="12" spans="1:13" x14ac:dyDescent="0.35">
      <c r="A12" s="139">
        <v>11</v>
      </c>
      <c r="B12" s="291" t="str">
        <f>Weekly!B13</f>
        <v>METRO 1</v>
      </c>
      <c r="C12" s="291"/>
      <c r="D12" s="291"/>
      <c r="E12" s="60">
        <f>Weekly!AM13</f>
        <v>32</v>
      </c>
      <c r="F12" s="60">
        <f>Weekly!AN13</f>
        <v>32</v>
      </c>
      <c r="G12" s="60">
        <f>Weekly!AQ31</f>
        <v>607</v>
      </c>
      <c r="H12" s="60">
        <f>Weekly!AR31</f>
        <v>1749</v>
      </c>
      <c r="I12" s="366">
        <f>Weekly!AO31</f>
        <v>583.2380952380953</v>
      </c>
      <c r="J12" s="118">
        <f>Weekly!AM31</f>
        <v>12248</v>
      </c>
      <c r="K12" s="118"/>
      <c r="L12" s="234"/>
      <c r="M12" s="180"/>
    </row>
    <row r="13" spans="1:13" x14ac:dyDescent="0.35">
      <c r="A13" s="285">
        <v>12</v>
      </c>
      <c r="B13" s="292" t="str">
        <f>Weekly!B14</f>
        <v>NORWOOD</v>
      </c>
      <c r="C13" s="292"/>
      <c r="D13" s="292"/>
      <c r="E13" s="121">
        <f>Weekly!AM14</f>
        <v>26</v>
      </c>
      <c r="F13" s="121">
        <f>Weekly!AN14</f>
        <v>38</v>
      </c>
      <c r="G13" s="121">
        <f>Weekly!AQ32</f>
        <v>626</v>
      </c>
      <c r="H13" s="121">
        <f>Weekly!AR32</f>
        <v>1741</v>
      </c>
      <c r="I13" s="367">
        <f>Weekly!AO32</f>
        <v>561.19047619047626</v>
      </c>
      <c r="J13" s="121">
        <f>Weekly!AM32</f>
        <v>11785</v>
      </c>
      <c r="K13" s="60"/>
      <c r="L13" s="235"/>
      <c r="M13" s="180"/>
    </row>
    <row r="14" spans="1:13" x14ac:dyDescent="0.35">
      <c r="A14" s="139">
        <v>13</v>
      </c>
      <c r="B14" s="291" t="str">
        <f>Weekly!B15</f>
        <v>WOBURN 2</v>
      </c>
      <c r="C14" s="291"/>
      <c r="D14" s="291"/>
      <c r="E14" s="60">
        <f>Weekly!AM15</f>
        <v>20</v>
      </c>
      <c r="F14" s="60">
        <f>Weekly!AN15</f>
        <v>44</v>
      </c>
      <c r="G14" s="60">
        <f>Weekly!AQ33</f>
        <v>578</v>
      </c>
      <c r="H14" s="60">
        <f>Weekly!AR33</f>
        <v>1692</v>
      </c>
      <c r="I14" s="366">
        <f>Weekly!AO33</f>
        <v>563.33333333333337</v>
      </c>
      <c r="J14" s="118">
        <f>Weekly!AM33</f>
        <v>13520</v>
      </c>
      <c r="K14" s="118"/>
      <c r="L14" s="234"/>
      <c r="M14" s="180"/>
    </row>
    <row r="15" spans="1:13" x14ac:dyDescent="0.35">
      <c r="A15" s="139">
        <v>14</v>
      </c>
      <c r="B15" s="291" t="str">
        <f>Weekly!B16</f>
        <v>MALDEN 2</v>
      </c>
      <c r="C15" s="291"/>
      <c r="D15" s="291"/>
      <c r="E15" s="60">
        <f>Weekly!AM16</f>
        <v>12</v>
      </c>
      <c r="F15" s="60">
        <f>Weekly!AN16</f>
        <v>52</v>
      </c>
      <c r="G15" s="60">
        <f>Weekly!AQ34</f>
        <v>621</v>
      </c>
      <c r="H15" s="60">
        <f>Weekly!AR34</f>
        <v>1790</v>
      </c>
      <c r="I15" s="366">
        <f>Weekly!AO34</f>
        <v>550.95833333333337</v>
      </c>
      <c r="J15" s="118">
        <f>Weekly!AM34</f>
        <v>13223</v>
      </c>
      <c r="K15" s="118"/>
      <c r="L15" s="234"/>
      <c r="M15" s="180"/>
    </row>
    <row r="16" spans="1:13" x14ac:dyDescent="0.35">
      <c r="A16" s="227">
        <v>15</v>
      </c>
      <c r="B16" s="291" t="str">
        <f>Weekly!B17</f>
        <v>WOBURN 1</v>
      </c>
      <c r="C16" s="291"/>
      <c r="D16" s="291"/>
      <c r="E16" s="60">
        <f>Weekly!AM17</f>
        <v>12</v>
      </c>
      <c r="F16" s="60">
        <f>Weekly!AN17</f>
        <v>52</v>
      </c>
      <c r="G16" s="60">
        <f>Weekly!AQ35</f>
        <v>599</v>
      </c>
      <c r="H16" s="60">
        <f>Weekly!AR35</f>
        <v>1787</v>
      </c>
      <c r="I16" s="366">
        <f>Weekly!AO35</f>
        <v>552.08333333333337</v>
      </c>
      <c r="J16" s="118">
        <f>Weekly!AM35</f>
        <v>13250</v>
      </c>
      <c r="K16" s="118"/>
      <c r="L16" s="234"/>
      <c r="M16" s="180"/>
    </row>
    <row r="17" spans="1:14" x14ac:dyDescent="0.35">
      <c r="A17" s="227"/>
      <c r="B17" s="291"/>
      <c r="C17" s="291"/>
      <c r="D17" s="227"/>
      <c r="E17" s="60"/>
      <c r="F17" s="60"/>
      <c r="G17" s="60"/>
      <c r="H17" s="60"/>
      <c r="I17" s="104"/>
      <c r="J17" s="118"/>
      <c r="K17" s="118"/>
    </row>
    <row r="18" spans="1:14" s="133" customFormat="1" ht="22.5" x14ac:dyDescent="0.45">
      <c r="A18" s="143" t="s">
        <v>68</v>
      </c>
      <c r="B18" s="143"/>
      <c r="C18" s="143"/>
      <c r="D18" s="143" t="s">
        <v>39</v>
      </c>
      <c r="E18" s="143"/>
      <c r="F18" s="143" t="s">
        <v>68</v>
      </c>
      <c r="G18" s="143"/>
      <c r="H18" s="143"/>
      <c r="I18" s="144" t="s">
        <v>39</v>
      </c>
      <c r="J18" s="237"/>
      <c r="L18" s="140" t="s">
        <v>328</v>
      </c>
      <c r="M18" s="141"/>
      <c r="N18" s="142"/>
    </row>
    <row r="19" spans="1:14" s="120" customFormat="1" ht="20.25" customHeight="1" x14ac:dyDescent="0.2">
      <c r="A19" s="147" t="str">
        <f>AwayAvgs!A2</f>
        <v>Mark Ricci</v>
      </c>
      <c r="B19" s="147"/>
      <c r="C19" s="147"/>
      <c r="D19" s="152">
        <f>AwayAvgs!AN2</f>
        <v>138</v>
      </c>
      <c r="E19" s="175"/>
      <c r="F19" s="147" t="str">
        <f>AwayAvgs!A39</f>
        <v>Matt Grace</v>
      </c>
      <c r="G19" s="147"/>
      <c r="H19" s="147"/>
      <c r="I19" s="148">
        <f>AwayAvgs!AN39</f>
        <v>115.41666666666667</v>
      </c>
      <c r="L19" s="147" t="str">
        <f>'Ind Highs'!A3</f>
        <v>Jeff Surette</v>
      </c>
      <c r="M19" s="147"/>
      <c r="N19" s="258">
        <f>'Ind Highs'!B3</f>
        <v>460</v>
      </c>
    </row>
    <row r="20" spans="1:14" s="120" customFormat="1" ht="20.25" customHeight="1" x14ac:dyDescent="0.2">
      <c r="A20" s="147" t="str">
        <f>AwayAvgs!A3</f>
        <v>Dave Barber</v>
      </c>
      <c r="B20" s="147"/>
      <c r="C20" s="147"/>
      <c r="D20" s="152">
        <f>AwayAvgs!AN3</f>
        <v>131.58333333333334</v>
      </c>
      <c r="E20" s="233"/>
      <c r="F20" s="147" t="str">
        <f>AwayAvgs!A40</f>
        <v>Steve Lach</v>
      </c>
      <c r="I20" s="148">
        <f>AwayAvgs!AN40</f>
        <v>114.66666666666667</v>
      </c>
      <c r="L20" s="147" t="str">
        <f>'Ind Highs'!A4</f>
        <v>Steve Lach</v>
      </c>
      <c r="M20" s="147"/>
      <c r="N20" s="258">
        <f>'Ind Highs'!B4</f>
        <v>460</v>
      </c>
    </row>
    <row r="21" spans="1:14" s="120" customFormat="1" ht="20.25" customHeight="1" x14ac:dyDescent="0.2">
      <c r="A21" s="147" t="str">
        <f>AwayAvgs!A4</f>
        <v>Jon Boudreau</v>
      </c>
      <c r="B21" s="147"/>
      <c r="C21" s="147"/>
      <c r="D21" s="152">
        <f>AwayAvgs!AN4</f>
        <v>128.66666666666666</v>
      </c>
      <c r="E21" s="233"/>
      <c r="F21" s="147" t="str">
        <f>AwayAvgs!A41</f>
        <v>Andrew Wasnewski</v>
      </c>
      <c r="G21" s="147"/>
      <c r="H21" s="147"/>
      <c r="I21" s="148">
        <f>AwayAvgs!AN41</f>
        <v>114.44444444444444</v>
      </c>
      <c r="L21" s="147" t="str">
        <f>'Ind Highs'!A5</f>
        <v>Tony Iannuzzi</v>
      </c>
      <c r="M21" s="147"/>
      <c r="N21" s="258">
        <f>'Ind Highs'!B5</f>
        <v>443</v>
      </c>
    </row>
    <row r="22" spans="1:14" s="120" customFormat="1" ht="20.25" customHeight="1" x14ac:dyDescent="0.2">
      <c r="A22" s="147" t="str">
        <f>AwayAvgs!A5</f>
        <v>Joe Smith</v>
      </c>
      <c r="B22" s="147"/>
      <c r="C22" s="147"/>
      <c r="D22" s="152">
        <f>AwayAvgs!AN5</f>
        <v>128.55555555555554</v>
      </c>
      <c r="E22" s="233"/>
      <c r="F22" s="147" t="str">
        <f>AwayAvgs!A42</f>
        <v>Chris Harris</v>
      </c>
      <c r="I22" s="148">
        <f>AwayAvgs!AN42</f>
        <v>114.44444444444444</v>
      </c>
      <c r="L22" s="147" t="str">
        <f>'Ind Highs'!A6</f>
        <v>Dave Barber</v>
      </c>
      <c r="M22" s="147"/>
      <c r="N22" s="258">
        <f>'Ind Highs'!B6</f>
        <v>440</v>
      </c>
    </row>
    <row r="23" spans="1:14" s="120" customFormat="1" ht="20.25" customHeight="1" x14ac:dyDescent="0.2">
      <c r="A23" s="147" t="str">
        <f>AwayAvgs!A6</f>
        <v>Bob Whitcomb</v>
      </c>
      <c r="B23" s="147"/>
      <c r="C23" s="147"/>
      <c r="D23" s="152">
        <f>AwayAvgs!AN6</f>
        <v>128.19999999999999</v>
      </c>
      <c r="E23" s="233"/>
      <c r="F23" s="147" t="str">
        <f>AwayAvgs!A43</f>
        <v>Dave Chestercove</v>
      </c>
      <c r="G23" s="147"/>
      <c r="H23" s="147"/>
      <c r="I23" s="148">
        <f>AwayAvgs!AN43</f>
        <v>114.33333333333333</v>
      </c>
      <c r="L23" s="147" t="str">
        <f>'Ind Highs'!A7</f>
        <v>Jon Winchell</v>
      </c>
      <c r="M23" s="147"/>
      <c r="N23" s="258">
        <f>'Ind Highs'!B7</f>
        <v>439</v>
      </c>
    </row>
    <row r="24" spans="1:14" s="120" customFormat="1" ht="20.25" customHeight="1" x14ac:dyDescent="0.2">
      <c r="A24" s="147" t="str">
        <f>AwayAvgs!A7</f>
        <v>Jon McDonald</v>
      </c>
      <c r="B24" s="147"/>
      <c r="C24" s="147"/>
      <c r="D24" s="152">
        <f>AwayAvgs!AN7</f>
        <v>127.66666666666667</v>
      </c>
      <c r="E24" s="233"/>
      <c r="F24" s="147" t="str">
        <f>AwayAvgs!A44</f>
        <v>Jay Shiner</v>
      </c>
      <c r="I24" s="148">
        <f>AwayAvgs!AN44</f>
        <v>114.16666666666667</v>
      </c>
      <c r="L24" s="147" t="str">
        <f>'Ind Highs'!A8</f>
        <v>Jon McDonald</v>
      </c>
      <c r="M24" s="147"/>
      <c r="N24" s="258">
        <f>'Ind Highs'!B8</f>
        <v>428</v>
      </c>
    </row>
    <row r="25" spans="1:14" s="120" customFormat="1" ht="20.25" customHeight="1" x14ac:dyDescent="0.2">
      <c r="A25" s="147" t="str">
        <f>AwayAvgs!A8</f>
        <v>Jeff Surette</v>
      </c>
      <c r="B25" s="147"/>
      <c r="C25" s="147"/>
      <c r="D25" s="152">
        <f>AwayAvgs!AN8</f>
        <v>127.58333333333333</v>
      </c>
      <c r="E25" s="152"/>
      <c r="F25" s="147" t="str">
        <f>AwayAvgs!A45</f>
        <v>Wally Flannery</v>
      </c>
      <c r="G25" s="147"/>
      <c r="H25" s="147"/>
      <c r="I25" s="148">
        <f>AwayAvgs!AN45</f>
        <v>113.55555555555556</v>
      </c>
      <c r="L25" s="147" t="str">
        <f>'Ind Highs'!A9</f>
        <v>Mark Strangio</v>
      </c>
      <c r="M25" s="147"/>
      <c r="N25" s="258">
        <f>'Ind Highs'!B9</f>
        <v>426</v>
      </c>
    </row>
    <row r="26" spans="1:14" s="120" customFormat="1" ht="20.25" customHeight="1" x14ac:dyDescent="0.2">
      <c r="A26" s="147" t="str">
        <f>AwayAvgs!A9</f>
        <v>Keith Beaupre</v>
      </c>
      <c r="B26" s="147"/>
      <c r="C26" s="147"/>
      <c r="D26" s="152">
        <f>AwayAvgs!AN9</f>
        <v>127.4</v>
      </c>
      <c r="E26" s="152"/>
      <c r="F26" s="147" t="str">
        <f>AwayAvgs!A46</f>
        <v>Dan Legge</v>
      </c>
      <c r="I26" s="148">
        <f>AwayAvgs!AN46</f>
        <v>113.55555555555556</v>
      </c>
      <c r="L26" s="147" t="str">
        <f>'Ind Highs'!A10</f>
        <v>Rich Limone</v>
      </c>
      <c r="M26" s="147"/>
      <c r="N26" s="258">
        <f>'Ind Highs'!B10</f>
        <v>417</v>
      </c>
    </row>
    <row r="27" spans="1:14" s="120" customFormat="1" ht="20.25" customHeight="1" x14ac:dyDescent="0.2">
      <c r="A27" s="147" t="str">
        <f>AwayAvgs!A10</f>
        <v>Chris Sacchetti</v>
      </c>
      <c r="B27" s="147"/>
      <c r="C27" s="147"/>
      <c r="D27" s="152">
        <f>AwayAvgs!AN10</f>
        <v>125.33333333333333</v>
      </c>
      <c r="E27" s="152"/>
      <c r="F27" s="147" t="str">
        <f>AwayAvgs!A47</f>
        <v>John Zappi</v>
      </c>
      <c r="G27" s="147"/>
      <c r="H27" s="147"/>
      <c r="I27" s="148">
        <f>AwayAvgs!AN47</f>
        <v>113.4</v>
      </c>
      <c r="L27" s="147"/>
      <c r="M27" s="147"/>
      <c r="N27" s="258"/>
    </row>
    <row r="28" spans="1:14" s="120" customFormat="1" ht="20.25" customHeight="1" x14ac:dyDescent="0.2">
      <c r="A28" s="147" t="str">
        <f>AwayAvgs!A11</f>
        <v>Chris Sargent</v>
      </c>
      <c r="B28" s="147"/>
      <c r="C28" s="147"/>
      <c r="D28" s="152">
        <f>AwayAvgs!AN11</f>
        <v>125.33333333333333</v>
      </c>
      <c r="E28" s="152"/>
      <c r="F28" s="147" t="str">
        <f>AwayAvgs!A48</f>
        <v>Steve Plante</v>
      </c>
      <c r="I28" s="148">
        <f>AwayAvgs!AN48</f>
        <v>113.33333333333333</v>
      </c>
      <c r="L28" s="147"/>
      <c r="N28" s="147"/>
    </row>
    <row r="29" spans="1:14" s="120" customFormat="1" ht="20.25" customHeight="1" x14ac:dyDescent="0.2">
      <c r="A29" s="147" t="str">
        <f>AwayAvgs!A12</f>
        <v>Jeff Walsh</v>
      </c>
      <c r="B29" s="147"/>
      <c r="C29" s="147"/>
      <c r="D29" s="152">
        <f>AwayAvgs!AN12</f>
        <v>124</v>
      </c>
      <c r="E29" s="152"/>
      <c r="F29" s="147" t="str">
        <f>AwayAvgs!A49</f>
        <v>Kevin Pagington</v>
      </c>
      <c r="G29" s="147"/>
      <c r="H29" s="147"/>
      <c r="I29" s="148">
        <f>AwayAvgs!AN49</f>
        <v>113.33333333333333</v>
      </c>
      <c r="L29" s="149" t="s">
        <v>327</v>
      </c>
      <c r="M29" s="150"/>
      <c r="N29" s="174"/>
    </row>
    <row r="30" spans="1:14" s="120" customFormat="1" ht="20.25" customHeight="1" x14ac:dyDescent="0.2">
      <c r="A30" s="147" t="str">
        <f>AwayAvgs!A13</f>
        <v>Dave Godwin</v>
      </c>
      <c r="B30" s="147"/>
      <c r="C30" s="147"/>
      <c r="D30" s="152">
        <f>AwayAvgs!AN13</f>
        <v>122.77777777777777</v>
      </c>
      <c r="E30" s="152"/>
      <c r="F30" s="147" t="str">
        <f>AwayAvgs!A50</f>
        <v>Brian Fournier</v>
      </c>
      <c r="I30" s="148">
        <f>AwayAvgs!AN50</f>
        <v>113.33333333333333</v>
      </c>
      <c r="L30" s="151" t="str">
        <f>'Ind Highs'!D3</f>
        <v>Jon McDonald</v>
      </c>
      <c r="M30" s="151"/>
      <c r="N30" s="258">
        <f>'Ind Highs'!E3</f>
        <v>176</v>
      </c>
    </row>
    <row r="31" spans="1:14" s="120" customFormat="1" ht="20.25" customHeight="1" x14ac:dyDescent="0.2">
      <c r="A31" s="147" t="str">
        <f>AwayAvgs!A14</f>
        <v>Tony Pastore</v>
      </c>
      <c r="B31" s="147"/>
      <c r="C31" s="147"/>
      <c r="D31" s="152">
        <f>AwayAvgs!AN14</f>
        <v>122.5</v>
      </c>
      <c r="E31" s="152"/>
      <c r="F31" s="147" t="str">
        <f>AwayAvgs!A51</f>
        <v>Mike Regal</v>
      </c>
      <c r="G31" s="147"/>
      <c r="H31" s="147"/>
      <c r="I31" s="148">
        <f>AwayAvgs!AN51</f>
        <v>113.22222222222223</v>
      </c>
      <c r="L31" s="151" t="str">
        <f>'Ind Highs'!D4</f>
        <v>Steve Lach</v>
      </c>
      <c r="M31" s="151"/>
      <c r="N31" s="258">
        <f>'Ind Highs'!E4</f>
        <v>174</v>
      </c>
    </row>
    <row r="32" spans="1:14" s="120" customFormat="1" ht="20.25" customHeight="1" x14ac:dyDescent="0.2">
      <c r="A32" s="147" t="str">
        <f>AwayAvgs!A15</f>
        <v>Chris Capozzi</v>
      </c>
      <c r="B32" s="147"/>
      <c r="C32" s="147"/>
      <c r="D32" s="152">
        <f>AwayAvgs!AN15</f>
        <v>122.33333333333333</v>
      </c>
      <c r="E32" s="152"/>
      <c r="F32" s="147" t="str">
        <f>AwayAvgs!A52</f>
        <v>Geoff Dunn</v>
      </c>
      <c r="I32" s="148">
        <f>AwayAvgs!AN52</f>
        <v>112.75</v>
      </c>
      <c r="L32" s="151" t="str">
        <f>'Ind Highs'!D5</f>
        <v>Mike McGann</v>
      </c>
      <c r="M32" s="151"/>
      <c r="N32" s="258">
        <f>'Ind Highs'!E5</f>
        <v>170</v>
      </c>
    </row>
    <row r="33" spans="1:16" s="120" customFormat="1" ht="20.25" customHeight="1" x14ac:dyDescent="0.2">
      <c r="A33" s="147" t="str">
        <f>AwayAvgs!A16</f>
        <v>Mark Gregory</v>
      </c>
      <c r="B33" s="147"/>
      <c r="C33" s="147"/>
      <c r="D33" s="152">
        <f>AwayAvgs!AN16</f>
        <v>121.83333333333333</v>
      </c>
      <c r="E33" s="152"/>
      <c r="F33" s="147" t="str">
        <f>AwayAvgs!A53</f>
        <v>Rich Magnarelli</v>
      </c>
      <c r="G33" s="147"/>
      <c r="H33" s="147"/>
      <c r="I33" s="148">
        <f>AwayAvgs!AN53</f>
        <v>112.66666666666667</v>
      </c>
      <c r="L33" s="151" t="str">
        <f>'Ind Highs'!D6</f>
        <v>Tony Iannuzzi</v>
      </c>
      <c r="M33" s="151"/>
      <c r="N33" s="258">
        <f>'Ind Highs'!E6</f>
        <v>169</v>
      </c>
    </row>
    <row r="34" spans="1:16" s="120" customFormat="1" ht="20.25" customHeight="1" x14ac:dyDescent="0.2">
      <c r="A34" s="147" t="str">
        <f>AwayAvgs!A17</f>
        <v>Peter Crawford</v>
      </c>
      <c r="B34" s="147"/>
      <c r="C34" s="147"/>
      <c r="D34" s="152">
        <f>AwayAvgs!AN17</f>
        <v>121.66666666666667</v>
      </c>
      <c r="E34" s="152"/>
      <c r="F34" s="147" t="str">
        <f>AwayAvgs!A54</f>
        <v>Mike Miccichi</v>
      </c>
      <c r="I34" s="148">
        <f>AwayAvgs!AN54</f>
        <v>112.5</v>
      </c>
      <c r="L34" s="151" t="str">
        <f>'Ind Highs'!D7</f>
        <v>Jim Ayotte</v>
      </c>
      <c r="M34" s="151"/>
      <c r="N34" s="258">
        <f>'Ind Highs'!E7</f>
        <v>168</v>
      </c>
    </row>
    <row r="35" spans="1:16" s="120" customFormat="1" ht="20.25" customHeight="1" x14ac:dyDescent="0.2">
      <c r="A35" s="147" t="str">
        <f>AwayAvgs!A18</f>
        <v>Craig Holbrook</v>
      </c>
      <c r="B35" s="147"/>
      <c r="C35" s="147"/>
      <c r="D35" s="152">
        <f>AwayAvgs!AN18</f>
        <v>121.46666666666667</v>
      </c>
      <c r="E35" s="152"/>
      <c r="F35" s="147" t="str">
        <f>AwayAvgs!A55</f>
        <v>Mike Kane</v>
      </c>
      <c r="G35" s="147"/>
      <c r="H35" s="147"/>
      <c r="I35" s="148">
        <f>AwayAvgs!AN55</f>
        <v>112.2</v>
      </c>
      <c r="L35" s="151" t="str">
        <f>'Ind Highs'!D8</f>
        <v>Shawn McKinley</v>
      </c>
      <c r="M35" s="151"/>
      <c r="N35" s="258">
        <f>'Ind Highs'!E8</f>
        <v>168</v>
      </c>
    </row>
    <row r="36" spans="1:16" s="120" customFormat="1" ht="20.25" customHeight="1" x14ac:dyDescent="0.2">
      <c r="A36" s="147" t="str">
        <f>AwayAvgs!A19</f>
        <v>Al Kecyk</v>
      </c>
      <c r="B36" s="147"/>
      <c r="C36" s="147"/>
      <c r="D36" s="152">
        <f>AwayAvgs!AN19</f>
        <v>121.4</v>
      </c>
      <c r="E36" s="152"/>
      <c r="F36" s="147" t="str">
        <f>AwayAvgs!A56</f>
        <v>Bobby Doherty, Jr.</v>
      </c>
      <c r="I36" s="148">
        <f>AwayAvgs!AN56</f>
        <v>112.08333333333333</v>
      </c>
      <c r="L36" s="151" t="str">
        <f>'Ind Highs'!D9</f>
        <v>Mark Strangio</v>
      </c>
      <c r="M36" s="151"/>
      <c r="N36" s="258">
        <f>'Ind Highs'!E9</f>
        <v>167</v>
      </c>
    </row>
    <row r="37" spans="1:16" s="120" customFormat="1" ht="20.25" customHeight="1" x14ac:dyDescent="0.2">
      <c r="A37" s="147" t="str">
        <f>AwayAvgs!A20</f>
        <v>Shawn Baker</v>
      </c>
      <c r="B37" s="147"/>
      <c r="C37" s="147"/>
      <c r="D37" s="152">
        <f>AwayAvgs!AN20</f>
        <v>120.91666666666667</v>
      </c>
      <c r="E37" s="152"/>
      <c r="F37" s="147" t="str">
        <f>AwayAvgs!A57</f>
        <v>Paul D'Antuono</v>
      </c>
      <c r="G37" s="147"/>
      <c r="H37" s="147"/>
      <c r="I37" s="148">
        <f>AwayAvgs!AN57</f>
        <v>111.25</v>
      </c>
      <c r="L37" s="151" t="str">
        <f>'Ind Highs'!D10</f>
        <v>Jon Boudreau</v>
      </c>
      <c r="M37" s="151"/>
      <c r="N37" s="258">
        <f>'Ind Highs'!E10</f>
        <v>165</v>
      </c>
    </row>
    <row r="38" spans="1:16" s="120" customFormat="1" ht="20.25" customHeight="1" x14ac:dyDescent="0.2">
      <c r="A38" s="147" t="str">
        <f>AwayAvgs!A21</f>
        <v>Nick Norcross</v>
      </c>
      <c r="B38" s="147"/>
      <c r="C38" s="147"/>
      <c r="D38" s="152">
        <f>AwayAvgs!AN21</f>
        <v>120.88888888888889</v>
      </c>
      <c r="E38" s="152"/>
      <c r="F38" s="147" t="str">
        <f>AwayAvgs!A58</f>
        <v>Joe Cennami</v>
      </c>
      <c r="I38" s="148">
        <f>AwayAvgs!AN58</f>
        <v>111.11111111111111</v>
      </c>
      <c r="L38" s="151"/>
      <c r="M38" s="151"/>
      <c r="N38" s="147"/>
    </row>
    <row r="39" spans="1:16" s="120" customFormat="1" ht="20.25" customHeight="1" x14ac:dyDescent="0.2">
      <c r="A39" s="147" t="str">
        <f>AwayAvgs!A22</f>
        <v>Nick Zuffelato</v>
      </c>
      <c r="B39" s="147"/>
      <c r="C39" s="147"/>
      <c r="D39" s="152">
        <f>AwayAvgs!AN22</f>
        <v>120.55555555555556</v>
      </c>
      <c r="E39" s="152"/>
      <c r="F39" s="147" t="str">
        <f>AwayAvgs!A59</f>
        <v>Mike Cuccia</v>
      </c>
      <c r="G39" s="147"/>
      <c r="H39" s="147"/>
      <c r="I39" s="148">
        <f>AwayAvgs!AN59</f>
        <v>110.33333333333333</v>
      </c>
    </row>
    <row r="40" spans="1:16" s="120" customFormat="1" ht="20.25" customHeight="1" x14ac:dyDescent="0.2">
      <c r="A40" s="147" t="str">
        <f>AwayAvgs!A23</f>
        <v>Skip Easterbrooks</v>
      </c>
      <c r="B40" s="147"/>
      <c r="C40" s="147"/>
      <c r="D40" s="152">
        <f>AwayAvgs!AN23</f>
        <v>120.46666666666667</v>
      </c>
      <c r="E40" s="152"/>
      <c r="F40" s="147" t="str">
        <f>AwayAvgs!A60</f>
        <v>Justin Scali</v>
      </c>
      <c r="I40" s="148">
        <f>AwayAvgs!AN60</f>
        <v>110.25</v>
      </c>
    </row>
    <row r="41" spans="1:16" s="120" customFormat="1" ht="20.25" customHeight="1" x14ac:dyDescent="0.2">
      <c r="A41" s="147" t="str">
        <f>AwayAvgs!A24</f>
        <v>Brandon Marks</v>
      </c>
      <c r="B41" s="147"/>
      <c r="C41" s="147"/>
      <c r="D41" s="152">
        <f>AwayAvgs!AN24</f>
        <v>120.33333333333333</v>
      </c>
      <c r="E41" s="152"/>
      <c r="F41" s="147" t="str">
        <f>AwayAvgs!A61</f>
        <v>John Starner</v>
      </c>
      <c r="G41" s="147"/>
      <c r="H41" s="147"/>
      <c r="I41" s="148">
        <f>AwayAvgs!AN61</f>
        <v>109.66666666666667</v>
      </c>
    </row>
    <row r="42" spans="1:16" s="120" customFormat="1" ht="20.25" customHeight="1" x14ac:dyDescent="0.2">
      <c r="A42" s="147" t="str">
        <f>AwayAvgs!A25</f>
        <v>Ed Woodside</v>
      </c>
      <c r="B42" s="147"/>
      <c r="C42" s="147"/>
      <c r="D42" s="152">
        <f>AwayAvgs!AN25</f>
        <v>119.91666666666667</v>
      </c>
      <c r="E42" s="152"/>
      <c r="F42" s="147" t="str">
        <f>AwayAvgs!A62</f>
        <v>Dave Maattala</v>
      </c>
      <c r="I42" s="148">
        <f>AwayAvgs!AN62</f>
        <v>109.33333333333333</v>
      </c>
    </row>
    <row r="43" spans="1:16" s="120" customFormat="1" ht="20.25" customHeight="1" x14ac:dyDescent="0.2">
      <c r="A43" s="147" t="str">
        <f>AwayAvgs!A26</f>
        <v>Jim Ayotte</v>
      </c>
      <c r="B43" s="147"/>
      <c r="C43" s="147"/>
      <c r="D43" s="152">
        <f>AwayAvgs!AN26</f>
        <v>119.55555555555556</v>
      </c>
      <c r="E43" s="152"/>
      <c r="F43" s="147" t="str">
        <f>AwayAvgs!A63</f>
        <v>Mike Spinazola</v>
      </c>
      <c r="G43" s="147"/>
      <c r="H43" s="147"/>
      <c r="I43" s="148">
        <f>AwayAvgs!AN63</f>
        <v>109.16666666666667</v>
      </c>
    </row>
    <row r="44" spans="1:16" s="120" customFormat="1" ht="20.25" customHeight="1" x14ac:dyDescent="0.2">
      <c r="A44" s="147" t="str">
        <f>AwayAvgs!A27</f>
        <v>Mike McGann</v>
      </c>
      <c r="B44" s="147"/>
      <c r="C44" s="147"/>
      <c r="D44" s="152">
        <f>AwayAvgs!AN27</f>
        <v>119.55555555555556</v>
      </c>
      <c r="E44" s="152"/>
      <c r="F44" s="147" t="str">
        <f>AwayAvgs!A64</f>
        <v>Rob Pidgeon</v>
      </c>
      <c r="I44" s="148">
        <f>AwayAvgs!AN64</f>
        <v>109</v>
      </c>
    </row>
    <row r="45" spans="1:16" s="120" customFormat="1" ht="20.25" customHeight="1" x14ac:dyDescent="0.2">
      <c r="A45" s="147" t="str">
        <f>AwayAvgs!A28</f>
        <v>Rich Halas</v>
      </c>
      <c r="B45" s="147"/>
      <c r="C45" s="147"/>
      <c r="D45" s="152">
        <f>AwayAvgs!AN28</f>
        <v>119.25</v>
      </c>
      <c r="E45" s="152"/>
      <c r="F45" s="147" t="str">
        <f>AwayAvgs!A65</f>
        <v>Chris Cazevane</v>
      </c>
      <c r="G45" s="147"/>
      <c r="H45" s="147"/>
      <c r="I45" s="148">
        <f>AwayAvgs!AN65</f>
        <v>108.83333333333333</v>
      </c>
    </row>
    <row r="46" spans="1:16" s="120" customFormat="1" ht="20.25" customHeight="1" x14ac:dyDescent="0.2">
      <c r="A46" s="147" t="str">
        <f>AwayAvgs!A29</f>
        <v>Dave Dupuis</v>
      </c>
      <c r="B46" s="147"/>
      <c r="C46" s="147"/>
      <c r="D46" s="152">
        <f>AwayAvgs!AN29</f>
        <v>118.77777777777777</v>
      </c>
      <c r="E46" s="152"/>
      <c r="F46" s="147" t="str">
        <f>AwayAvgs!A66</f>
        <v>Dave Mallahan</v>
      </c>
      <c r="G46" s="147"/>
      <c r="H46" s="147"/>
      <c r="I46" s="148">
        <f>AwayAvgs!AN66</f>
        <v>108</v>
      </c>
    </row>
    <row r="47" spans="1:16" s="120" customFormat="1" ht="20.25" customHeight="1" x14ac:dyDescent="0.2">
      <c r="A47" s="147" t="str">
        <f>AwayAvgs!A30</f>
        <v>Mike Morgan</v>
      </c>
      <c r="B47" s="147"/>
      <c r="C47" s="147"/>
      <c r="D47" s="152">
        <f>AwayAvgs!AN30</f>
        <v>118.75</v>
      </c>
      <c r="E47" s="152"/>
      <c r="F47" s="147" t="str">
        <f>AwayAvgs!A67</f>
        <v>Mark Strangio</v>
      </c>
      <c r="I47" s="148">
        <f>AwayAvgs!AN67</f>
        <v>107.33333333333333</v>
      </c>
    </row>
    <row r="48" spans="1:16" s="120" customFormat="1" ht="20.25" customHeight="1" x14ac:dyDescent="0.35">
      <c r="A48" s="147" t="str">
        <f>AwayAvgs!A31</f>
        <v>TJ DePietro</v>
      </c>
      <c r="B48" s="147"/>
      <c r="C48" s="147"/>
      <c r="D48" s="152">
        <f>AwayAvgs!AN31</f>
        <v>118.06666666666666</v>
      </c>
      <c r="E48" s="152"/>
      <c r="F48" s="147" t="str">
        <f>AwayAvgs!A68</f>
        <v>Tony Iannuzzi</v>
      </c>
      <c r="G48" s="147"/>
      <c r="H48" s="147"/>
      <c r="I48" s="148">
        <f>AwayAvgs!AN68</f>
        <v>107.33333333333333</v>
      </c>
      <c r="J48" s="62"/>
      <c r="P48" s="62"/>
    </row>
    <row r="49" spans="1:17" s="120" customFormat="1" ht="20.25" customHeight="1" x14ac:dyDescent="0.35">
      <c r="A49" s="147" t="str">
        <f>AwayAvgs!A32</f>
        <v>Jimmy Keefe</v>
      </c>
      <c r="B49" s="147"/>
      <c r="C49" s="147"/>
      <c r="D49" s="152">
        <f>AwayAvgs!AN32</f>
        <v>117.83333333333333</v>
      </c>
      <c r="E49" s="152"/>
      <c r="F49" s="147" t="str">
        <f>AwayAvgs!A69</f>
        <v>Bob Brown</v>
      </c>
      <c r="G49" s="147"/>
      <c r="H49" s="147"/>
      <c r="I49" s="148">
        <f>AwayAvgs!AN69</f>
        <v>106.58333333333333</v>
      </c>
      <c r="J49" s="62"/>
      <c r="O49" s="62"/>
      <c r="P49" s="62"/>
    </row>
    <row r="50" spans="1:17" s="120" customFormat="1" ht="20.25" customHeight="1" x14ac:dyDescent="0.35">
      <c r="A50" s="147" t="str">
        <f>AwayAvgs!A33</f>
        <v>Jon Winchell</v>
      </c>
      <c r="B50" s="147"/>
      <c r="C50" s="147"/>
      <c r="D50" s="152">
        <f>AwayAvgs!AN33</f>
        <v>117</v>
      </c>
      <c r="E50" s="152"/>
      <c r="F50" s="147" t="str">
        <f>AwayAvgs!A70</f>
        <v>Ryan Lehr</v>
      </c>
      <c r="I50" s="148">
        <f>AwayAvgs!AN70</f>
        <v>106.22222222222223</v>
      </c>
      <c r="J50" s="62"/>
      <c r="O50" s="62"/>
      <c r="P50" s="62"/>
    </row>
    <row r="51" spans="1:17" s="120" customFormat="1" ht="20.25" customHeight="1" x14ac:dyDescent="0.35">
      <c r="A51" s="147" t="str">
        <f>AwayAvgs!A34</f>
        <v>Shawn McKinley</v>
      </c>
      <c r="B51" s="147"/>
      <c r="C51" s="147"/>
      <c r="D51" s="152">
        <f>AwayAvgs!AN34</f>
        <v>117</v>
      </c>
      <c r="E51" s="152"/>
      <c r="F51" s="147" t="str">
        <f>AwayAvgs!A71</f>
        <v>Chris Powers</v>
      </c>
      <c r="G51" s="147"/>
      <c r="H51" s="147"/>
      <c r="I51" s="148">
        <f>AwayAvgs!AN71</f>
        <v>105.66666666666667</v>
      </c>
      <c r="J51" s="62"/>
      <c r="L51" s="62"/>
      <c r="M51" s="62"/>
      <c r="N51" s="62"/>
      <c r="O51" s="62"/>
      <c r="P51" s="62"/>
    </row>
    <row r="52" spans="1:17" ht="20.25" customHeight="1" x14ac:dyDescent="0.35">
      <c r="A52" s="147" t="str">
        <f>AwayAvgs!A35</f>
        <v>Mike Legendre</v>
      </c>
      <c r="B52" s="147"/>
      <c r="C52" s="147"/>
      <c r="D52" s="152">
        <f>AwayAvgs!AN35</f>
        <v>117</v>
      </c>
      <c r="E52" s="152"/>
      <c r="F52" s="147" t="str">
        <f>AwayAvgs!A72</f>
        <v>Dan Chouinard</v>
      </c>
      <c r="G52" s="147"/>
      <c r="H52" s="147"/>
      <c r="I52" s="148">
        <f>AwayAvgs!AN72</f>
        <v>105.66666666666667</v>
      </c>
      <c r="Q52" s="120"/>
    </row>
    <row r="53" spans="1:17" ht="20.25" customHeight="1" x14ac:dyDescent="0.35">
      <c r="A53" s="147" t="str">
        <f>AwayAvgs!A36</f>
        <v>Dennis Nuzzo</v>
      </c>
      <c r="B53" s="147"/>
      <c r="C53" s="147"/>
      <c r="D53" s="152">
        <f>AwayAvgs!AN36</f>
        <v>116.58333333333333</v>
      </c>
      <c r="F53" s="147" t="str">
        <f>AwayAvgs!A73</f>
        <v>Larry Doucette</v>
      </c>
      <c r="G53" s="120"/>
      <c r="H53" s="120"/>
      <c r="I53" s="148">
        <f>AwayAvgs!AN73</f>
        <v>102.83333333333333</v>
      </c>
      <c r="Q53" s="120"/>
    </row>
    <row r="54" spans="1:17" ht="20.25" customHeight="1" x14ac:dyDescent="0.35">
      <c r="A54" s="147" t="str">
        <f>AwayAvgs!A37</f>
        <v>Rich Limone</v>
      </c>
      <c r="B54" s="147"/>
      <c r="C54" s="147"/>
      <c r="D54" s="152">
        <f>AwayAvgs!AN37</f>
        <v>116.33333333333333</v>
      </c>
      <c r="E54" s="153"/>
      <c r="F54" s="147" t="str">
        <f>AwayAvgs!A74</f>
        <v>Arty Gendreau</v>
      </c>
      <c r="G54" s="147"/>
      <c r="H54" s="147"/>
      <c r="I54" s="148">
        <f>AwayAvgs!AN74</f>
        <v>102.33333333333333</v>
      </c>
      <c r="J54" s="105"/>
    </row>
    <row r="55" spans="1:17" ht="20.25" customHeight="1" x14ac:dyDescent="0.35">
      <c r="A55" s="147" t="str">
        <f>AwayAvgs!A38</f>
        <v>Rich Cocchi</v>
      </c>
      <c r="B55" s="147"/>
      <c r="C55" s="147"/>
      <c r="D55" s="152">
        <f>AwayAvgs!AN38</f>
        <v>116.16666666666667</v>
      </c>
      <c r="F55" s="147" t="str">
        <f>AwayAvgs!A75</f>
        <v>Bobby Doherty, Sr.</v>
      </c>
      <c r="G55" s="120"/>
      <c r="H55" s="120"/>
      <c r="I55" s="148">
        <f>AwayAvgs!AN75</f>
        <v>99.333333333333329</v>
      </c>
      <c r="J55" s="105"/>
    </row>
    <row r="56" spans="1:17" ht="20.25" customHeight="1" x14ac:dyDescent="0.35">
      <c r="J56" s="105"/>
    </row>
    <row r="57" spans="1:17" ht="20.25" customHeight="1" x14ac:dyDescent="0.35">
      <c r="J57" s="105"/>
    </row>
    <row r="58" spans="1:17" x14ac:dyDescent="0.35">
      <c r="J58" s="105"/>
      <c r="K58" s="105"/>
    </row>
    <row r="59" spans="1:17" x14ac:dyDescent="0.35">
      <c r="J59" s="105"/>
      <c r="K59" s="105"/>
    </row>
    <row r="60" spans="1:17" x14ac:dyDescent="0.35">
      <c r="J60" s="105"/>
      <c r="K60" s="105"/>
    </row>
    <row r="61" spans="1:17" x14ac:dyDescent="0.35">
      <c r="J61" s="105"/>
      <c r="K61" s="105"/>
    </row>
    <row r="62" spans="1:17" x14ac:dyDescent="0.35">
      <c r="K62" s="105"/>
    </row>
    <row r="63" spans="1:17" x14ac:dyDescent="0.35">
      <c r="K63" s="105"/>
    </row>
    <row r="64" spans="1:17" x14ac:dyDescent="0.35">
      <c r="K64" s="105"/>
    </row>
    <row r="65" spans="11:11" x14ac:dyDescent="0.35">
      <c r="K65" s="105"/>
    </row>
  </sheetData>
  <mergeCells count="17">
    <mergeCell ref="B4:D4"/>
    <mergeCell ref="B1:C1"/>
    <mergeCell ref="B3:D3"/>
    <mergeCell ref="B17:C17"/>
    <mergeCell ref="B2:D2"/>
    <mergeCell ref="B16:D16"/>
    <mergeCell ref="B15:D15"/>
    <mergeCell ref="B14:D14"/>
    <mergeCell ref="B13:D13"/>
    <mergeCell ref="B12:D12"/>
    <mergeCell ref="B11:D11"/>
    <mergeCell ref="B10:D10"/>
    <mergeCell ref="B9:D9"/>
    <mergeCell ref="B8:D8"/>
    <mergeCell ref="B7:D7"/>
    <mergeCell ref="B6:D6"/>
    <mergeCell ref="B5:D5"/>
  </mergeCells>
  <phoneticPr fontId="20" type="noConversion"/>
  <printOptions horizontalCentered="1" verticalCentered="1"/>
  <pageMargins left="0.5" right="0.5" top="1" bottom="0.83" header="0.3" footer="0.23"/>
  <pageSetup scale="61" orientation="portrait" r:id="rId1"/>
  <headerFooter>
    <oddHeader>&amp;C&amp;"Euphemia,Bold"&amp;14MEN'S FRIDAY PRO LEAGUE&amp;"Segoe UI,Bold"&amp;12&amp;K000000
&amp;"Euphemia,Bold"&amp;14October 24th, 2014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A25" sqref="A25"/>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297</v>
      </c>
      <c r="B1" s="293"/>
      <c r="C1" s="293"/>
      <c r="D1" s="293"/>
      <c r="E1" s="293"/>
      <c r="F1" s="261"/>
      <c r="G1" s="293" t="s">
        <v>485</v>
      </c>
      <c r="H1" s="293"/>
      <c r="I1" s="293"/>
      <c r="J1" s="293"/>
      <c r="K1" s="293"/>
    </row>
    <row r="2" spans="1:11" s="70" customFormat="1" ht="22.5" x14ac:dyDescent="0.45">
      <c r="A2" s="72" t="s">
        <v>242</v>
      </c>
      <c r="B2" s="262">
        <v>104</v>
      </c>
      <c r="C2" s="262">
        <v>118</v>
      </c>
      <c r="D2" s="262">
        <v>98</v>
      </c>
      <c r="E2" s="260">
        <f t="shared" ref="E2:E7" si="0">SUM(B2:D2)</f>
        <v>320</v>
      </c>
      <c r="F2" s="73"/>
      <c r="G2" s="72" t="s">
        <v>542</v>
      </c>
      <c r="H2" s="262">
        <v>107</v>
      </c>
      <c r="I2" s="262">
        <v>131</v>
      </c>
      <c r="J2" s="262">
        <v>101</v>
      </c>
      <c r="K2" s="260">
        <f t="shared" ref="K2:K7" si="1">SUM(H2:J2)</f>
        <v>339</v>
      </c>
    </row>
    <row r="3" spans="1:11" s="70" customFormat="1" ht="22.5" x14ac:dyDescent="0.45">
      <c r="A3" s="72" t="s">
        <v>243</v>
      </c>
      <c r="B3" s="262">
        <v>116</v>
      </c>
      <c r="C3" s="262">
        <v>130</v>
      </c>
      <c r="D3" s="262">
        <v>115</v>
      </c>
      <c r="E3" s="260">
        <f t="shared" si="0"/>
        <v>361</v>
      </c>
      <c r="F3" s="73"/>
      <c r="G3" s="72" t="s">
        <v>249</v>
      </c>
      <c r="H3" s="262">
        <v>94</v>
      </c>
      <c r="I3" s="262">
        <v>109</v>
      </c>
      <c r="J3" s="262">
        <v>107</v>
      </c>
      <c r="K3" s="260">
        <f t="shared" si="1"/>
        <v>310</v>
      </c>
    </row>
    <row r="4" spans="1:11" s="70" customFormat="1" ht="22.5" x14ac:dyDescent="0.45">
      <c r="A4" s="72" t="s">
        <v>352</v>
      </c>
      <c r="B4" s="262">
        <v>121</v>
      </c>
      <c r="C4" s="262">
        <v>87</v>
      </c>
      <c r="D4" s="262">
        <v>110</v>
      </c>
      <c r="E4" s="260">
        <f t="shared" si="0"/>
        <v>318</v>
      </c>
      <c r="F4" s="73"/>
      <c r="G4" s="72" t="s">
        <v>359</v>
      </c>
      <c r="H4" s="262">
        <v>98</v>
      </c>
      <c r="I4" s="262">
        <v>125</v>
      </c>
      <c r="J4" s="262">
        <v>94</v>
      </c>
      <c r="K4" s="260">
        <f t="shared" si="1"/>
        <v>317</v>
      </c>
    </row>
    <row r="5" spans="1:11" s="70" customFormat="1" ht="22.5" x14ac:dyDescent="0.45">
      <c r="A5" s="72" t="s">
        <v>240</v>
      </c>
      <c r="B5" s="262">
        <v>110</v>
      </c>
      <c r="C5" s="262">
        <v>135</v>
      </c>
      <c r="D5" s="262">
        <v>108</v>
      </c>
      <c r="E5" s="260">
        <f t="shared" si="0"/>
        <v>353</v>
      </c>
      <c r="F5" s="73"/>
      <c r="G5" s="72" t="s">
        <v>266</v>
      </c>
      <c r="H5" s="262">
        <v>148</v>
      </c>
      <c r="I5" s="262">
        <v>121</v>
      </c>
      <c r="J5" s="262">
        <v>117</v>
      </c>
      <c r="K5" s="260">
        <f t="shared" si="1"/>
        <v>386</v>
      </c>
    </row>
    <row r="6" spans="1:11" s="70" customFormat="1" ht="22.5" x14ac:dyDescent="0.45">
      <c r="A6" s="72" t="s">
        <v>241</v>
      </c>
      <c r="B6" s="262">
        <v>117</v>
      </c>
      <c r="C6" s="262">
        <v>142</v>
      </c>
      <c r="D6" s="262">
        <v>136</v>
      </c>
      <c r="E6" s="260">
        <f t="shared" si="0"/>
        <v>395</v>
      </c>
      <c r="F6" s="73"/>
      <c r="G6" s="72" t="s">
        <v>358</v>
      </c>
      <c r="H6" s="262">
        <v>103</v>
      </c>
      <c r="I6" s="262">
        <v>103</v>
      </c>
      <c r="J6" s="262">
        <v>113</v>
      </c>
      <c r="K6" s="260">
        <f t="shared" si="1"/>
        <v>319</v>
      </c>
    </row>
    <row r="7" spans="1:11" s="260" customFormat="1" ht="22.5" x14ac:dyDescent="0.2">
      <c r="A7" s="131" t="s">
        <v>492</v>
      </c>
      <c r="B7" s="260">
        <f>SUM(B2:B6)</f>
        <v>568</v>
      </c>
      <c r="C7" s="260">
        <f>SUM(C2:C6)</f>
        <v>612</v>
      </c>
      <c r="D7" s="260">
        <f>SUM(D2:D6)</f>
        <v>567</v>
      </c>
      <c r="E7" s="260">
        <f t="shared" si="0"/>
        <v>1747</v>
      </c>
      <c r="G7" s="131" t="s">
        <v>493</v>
      </c>
      <c r="H7" s="260">
        <f>SUM(H2:H6)</f>
        <v>550</v>
      </c>
      <c r="I7" s="260">
        <f>SUM(I2:I6)</f>
        <v>589</v>
      </c>
      <c r="J7" s="260">
        <f>SUM(J2:J6)</f>
        <v>532</v>
      </c>
      <c r="K7" s="260">
        <f t="shared" si="1"/>
        <v>1671</v>
      </c>
    </row>
    <row r="8" spans="1:11" s="71" customFormat="1" ht="22.5" x14ac:dyDescent="0.2">
      <c r="A8" s="294" t="s">
        <v>486</v>
      </c>
      <c r="B8" s="294"/>
      <c r="C8" s="294"/>
      <c r="D8" s="294"/>
      <c r="E8" s="294"/>
      <c r="F8" s="260"/>
      <c r="G8" s="294" t="s">
        <v>483</v>
      </c>
      <c r="H8" s="294"/>
      <c r="I8" s="294"/>
      <c r="J8" s="294"/>
      <c r="K8" s="294"/>
    </row>
    <row r="9" spans="1:11" s="70" customFormat="1" ht="22.5" x14ac:dyDescent="0.45">
      <c r="A9" s="74" t="s">
        <v>267</v>
      </c>
      <c r="B9" s="75">
        <v>132</v>
      </c>
      <c r="C9" s="75">
        <v>110</v>
      </c>
      <c r="D9" s="75">
        <v>105</v>
      </c>
      <c r="E9" s="259">
        <f t="shared" ref="E9:E14" si="2">SUM(B9:D9)</f>
        <v>347</v>
      </c>
      <c r="F9" s="73"/>
      <c r="G9" s="74" t="s">
        <v>356</v>
      </c>
      <c r="H9" s="75">
        <v>116</v>
      </c>
      <c r="I9" s="75">
        <v>139</v>
      </c>
      <c r="J9" s="75">
        <v>106</v>
      </c>
      <c r="K9" s="259">
        <f t="shared" ref="K9:K14" si="3">SUM(H9:J9)</f>
        <v>361</v>
      </c>
    </row>
    <row r="10" spans="1:11" s="70" customFormat="1" ht="22.5" x14ac:dyDescent="0.45">
      <c r="A10" s="74" t="s">
        <v>443</v>
      </c>
      <c r="B10" s="75">
        <v>115</v>
      </c>
      <c r="C10" s="75">
        <v>96</v>
      </c>
      <c r="D10" s="75">
        <v>111</v>
      </c>
      <c r="E10" s="259">
        <f t="shared" si="2"/>
        <v>322</v>
      </c>
      <c r="F10" s="73"/>
      <c r="G10" s="74" t="s">
        <v>251</v>
      </c>
      <c r="H10" s="75">
        <v>117</v>
      </c>
      <c r="I10" s="75">
        <v>97</v>
      </c>
      <c r="J10" s="75">
        <v>125</v>
      </c>
      <c r="K10" s="259">
        <f t="shared" si="3"/>
        <v>339</v>
      </c>
    </row>
    <row r="11" spans="1:11" s="70" customFormat="1" ht="22.5" x14ac:dyDescent="0.45">
      <c r="A11" s="74" t="s">
        <v>442</v>
      </c>
      <c r="B11" s="75">
        <v>88</v>
      </c>
      <c r="C11" s="75">
        <v>124</v>
      </c>
      <c r="D11" s="75">
        <v>111</v>
      </c>
      <c r="E11" s="259">
        <f t="shared" si="2"/>
        <v>323</v>
      </c>
      <c r="F11" s="73"/>
      <c r="G11" s="74" t="s">
        <v>248</v>
      </c>
      <c r="H11" s="75">
        <v>143</v>
      </c>
      <c r="I11" s="75">
        <v>102</v>
      </c>
      <c r="J11" s="75">
        <v>92</v>
      </c>
      <c r="K11" s="259">
        <f t="shared" si="3"/>
        <v>337</v>
      </c>
    </row>
    <row r="12" spans="1:11" s="70" customFormat="1" ht="22.5" x14ac:dyDescent="0.45">
      <c r="A12" s="74" t="s">
        <v>376</v>
      </c>
      <c r="B12" s="75">
        <v>101</v>
      </c>
      <c r="C12" s="75">
        <v>88</v>
      </c>
      <c r="D12" s="75">
        <v>110</v>
      </c>
      <c r="E12" s="259">
        <f t="shared" si="2"/>
        <v>299</v>
      </c>
      <c r="F12" s="73"/>
      <c r="G12" s="74" t="s">
        <v>254</v>
      </c>
      <c r="H12" s="75">
        <v>108</v>
      </c>
      <c r="I12" s="75">
        <v>97</v>
      </c>
      <c r="J12" s="75">
        <v>124</v>
      </c>
      <c r="K12" s="259">
        <f t="shared" si="3"/>
        <v>329</v>
      </c>
    </row>
    <row r="13" spans="1:11" s="70" customFormat="1" ht="22.5" x14ac:dyDescent="0.45">
      <c r="A13" s="74" t="s">
        <v>260</v>
      </c>
      <c r="B13" s="75">
        <v>102</v>
      </c>
      <c r="C13" s="75">
        <v>124</v>
      </c>
      <c r="D13" s="75">
        <v>120</v>
      </c>
      <c r="E13" s="259">
        <f t="shared" si="2"/>
        <v>346</v>
      </c>
      <c r="F13" s="73"/>
      <c r="G13" s="74" t="s">
        <v>247</v>
      </c>
      <c r="H13" s="75">
        <v>119</v>
      </c>
      <c r="I13" s="75">
        <v>129</v>
      </c>
      <c r="J13" s="75">
        <v>114</v>
      </c>
      <c r="K13" s="259">
        <f t="shared" si="3"/>
        <v>362</v>
      </c>
    </row>
    <row r="14" spans="1:11" s="260" customFormat="1" ht="22.5" x14ac:dyDescent="0.2">
      <c r="A14" s="232" t="s">
        <v>493</v>
      </c>
      <c r="B14" s="259">
        <f>SUM(B9:B13)</f>
        <v>538</v>
      </c>
      <c r="C14" s="259">
        <f>SUM(C9:C13)</f>
        <v>542</v>
      </c>
      <c r="D14" s="259">
        <f>SUM(D9:D13)</f>
        <v>557</v>
      </c>
      <c r="E14" s="259">
        <f t="shared" si="2"/>
        <v>1637</v>
      </c>
      <c r="G14" s="232" t="s">
        <v>492</v>
      </c>
      <c r="H14" s="259">
        <f>SUM(H9:H13)</f>
        <v>603</v>
      </c>
      <c r="I14" s="259">
        <f>SUM(I9:I13)</f>
        <v>564</v>
      </c>
      <c r="J14" s="259">
        <f>SUM(J9:J13)</f>
        <v>561</v>
      </c>
      <c r="K14" s="259">
        <f t="shared" si="3"/>
        <v>1728</v>
      </c>
    </row>
    <row r="15" spans="1:11" s="71" customFormat="1" ht="22.5" x14ac:dyDescent="0.2">
      <c r="A15" s="295" t="s">
        <v>299</v>
      </c>
      <c r="B15" s="295"/>
      <c r="C15" s="295"/>
      <c r="D15" s="295"/>
      <c r="E15" s="295"/>
      <c r="F15" s="260"/>
      <c r="G15" s="295" t="s">
        <v>295</v>
      </c>
      <c r="H15" s="295"/>
      <c r="I15" s="295"/>
      <c r="J15" s="295"/>
      <c r="K15" s="295"/>
    </row>
    <row r="16" spans="1:11" s="70" customFormat="1" ht="22.5" x14ac:dyDescent="0.45">
      <c r="A16" s="72" t="s">
        <v>234</v>
      </c>
      <c r="B16" s="262">
        <v>102</v>
      </c>
      <c r="C16" s="262">
        <v>97</v>
      </c>
      <c r="D16" s="262">
        <v>112</v>
      </c>
      <c r="E16" s="260">
        <f t="shared" ref="E16:E21" si="4">SUM(B16:D16)</f>
        <v>311</v>
      </c>
      <c r="F16" s="73"/>
      <c r="G16" s="72" t="s">
        <v>541</v>
      </c>
      <c r="H16" s="262">
        <v>111</v>
      </c>
      <c r="I16" s="262">
        <v>139</v>
      </c>
      <c r="J16" s="262">
        <v>100</v>
      </c>
      <c r="K16" s="260">
        <f t="shared" ref="K16:K21" si="5">SUM(H16:J16)</f>
        <v>350</v>
      </c>
    </row>
    <row r="17" spans="1:11" s="70" customFormat="1" ht="22.5" x14ac:dyDescent="0.45">
      <c r="A17" s="72" t="s">
        <v>235</v>
      </c>
      <c r="B17" s="262">
        <v>118</v>
      </c>
      <c r="C17" s="262">
        <v>128</v>
      </c>
      <c r="D17" s="262">
        <v>142</v>
      </c>
      <c r="E17" s="260">
        <f t="shared" si="4"/>
        <v>388</v>
      </c>
      <c r="F17" s="73"/>
      <c r="G17" s="72" t="s">
        <v>219</v>
      </c>
      <c r="H17" s="262">
        <v>122</v>
      </c>
      <c r="I17" s="262">
        <v>120</v>
      </c>
      <c r="J17" s="262">
        <v>110</v>
      </c>
      <c r="K17" s="260">
        <f t="shared" si="5"/>
        <v>352</v>
      </c>
    </row>
    <row r="18" spans="1:11" s="70" customFormat="1" ht="22.5" x14ac:dyDescent="0.45">
      <c r="A18" s="72" t="s">
        <v>361</v>
      </c>
      <c r="B18" s="262">
        <v>142</v>
      </c>
      <c r="C18" s="262">
        <v>121</v>
      </c>
      <c r="D18" s="262">
        <v>122</v>
      </c>
      <c r="E18" s="260">
        <f t="shared" si="4"/>
        <v>385</v>
      </c>
      <c r="F18" s="73"/>
      <c r="G18" s="72" t="s">
        <v>353</v>
      </c>
      <c r="H18" s="262">
        <v>111</v>
      </c>
      <c r="I18" s="262">
        <v>120</v>
      </c>
      <c r="J18" s="262">
        <v>117</v>
      </c>
      <c r="K18" s="260">
        <f t="shared" si="5"/>
        <v>348</v>
      </c>
    </row>
    <row r="19" spans="1:11" s="70" customFormat="1" ht="22.5" x14ac:dyDescent="0.45">
      <c r="A19" s="72" t="s">
        <v>362</v>
      </c>
      <c r="B19" s="262">
        <v>93</v>
      </c>
      <c r="C19" s="262">
        <v>128</v>
      </c>
      <c r="D19" s="262">
        <v>129</v>
      </c>
      <c r="E19" s="260">
        <f t="shared" si="4"/>
        <v>350</v>
      </c>
      <c r="F19" s="73"/>
      <c r="G19" s="72" t="s">
        <v>216</v>
      </c>
      <c r="H19" s="262">
        <v>132</v>
      </c>
      <c r="I19" s="262">
        <v>129</v>
      </c>
      <c r="J19" s="262">
        <v>142</v>
      </c>
      <c r="K19" s="260">
        <f t="shared" si="5"/>
        <v>403</v>
      </c>
    </row>
    <row r="20" spans="1:11" s="70" customFormat="1" ht="22.5" x14ac:dyDescent="0.45">
      <c r="A20" s="72" t="s">
        <v>334</v>
      </c>
      <c r="B20" s="262">
        <v>139</v>
      </c>
      <c r="C20" s="262">
        <v>120</v>
      </c>
      <c r="D20" s="262">
        <v>116</v>
      </c>
      <c r="E20" s="260">
        <f t="shared" si="4"/>
        <v>375</v>
      </c>
      <c r="F20" s="73"/>
      <c r="G20" s="72" t="s">
        <v>215</v>
      </c>
      <c r="H20" s="262">
        <v>123</v>
      </c>
      <c r="I20" s="262">
        <v>113</v>
      </c>
      <c r="J20" s="262">
        <v>113</v>
      </c>
      <c r="K20" s="260">
        <f t="shared" si="5"/>
        <v>349</v>
      </c>
    </row>
    <row r="21" spans="1:11" s="260" customFormat="1" ht="22.5" x14ac:dyDescent="0.2">
      <c r="A21" s="131" t="s">
        <v>521</v>
      </c>
      <c r="B21" s="260">
        <f>SUM(B16:B20)</f>
        <v>594</v>
      </c>
      <c r="C21" s="260">
        <f>SUM(C16:C20)</f>
        <v>594</v>
      </c>
      <c r="D21" s="260">
        <f>SUM(D16:D20)</f>
        <v>621</v>
      </c>
      <c r="E21" s="260">
        <f t="shared" si="4"/>
        <v>1809</v>
      </c>
      <c r="G21" s="131" t="s">
        <v>521</v>
      </c>
      <c r="H21" s="260">
        <f>SUM(H16:H20)</f>
        <v>599</v>
      </c>
      <c r="I21" s="260">
        <f>SUM(I16:I20)</f>
        <v>621</v>
      </c>
      <c r="J21" s="260">
        <f>SUM(J16:J20)</f>
        <v>582</v>
      </c>
      <c r="K21" s="260">
        <f t="shared" si="5"/>
        <v>1802</v>
      </c>
    </row>
    <row r="22" spans="1:11" s="71" customFormat="1" ht="22.5" x14ac:dyDescent="0.2">
      <c r="A22" s="294" t="s">
        <v>487</v>
      </c>
      <c r="B22" s="294"/>
      <c r="C22" s="294"/>
      <c r="D22" s="294"/>
      <c r="E22" s="294"/>
      <c r="F22" s="260"/>
      <c r="G22" s="294" t="s">
        <v>484</v>
      </c>
      <c r="H22" s="294"/>
      <c r="I22" s="294"/>
      <c r="J22" s="294"/>
      <c r="K22" s="294"/>
    </row>
    <row r="23" spans="1:11" s="70" customFormat="1" ht="22.5" x14ac:dyDescent="0.45">
      <c r="A23" s="74" t="s">
        <v>448</v>
      </c>
      <c r="B23" s="75">
        <v>121</v>
      </c>
      <c r="C23" s="75">
        <v>129</v>
      </c>
      <c r="D23" s="75">
        <v>128</v>
      </c>
      <c r="E23" s="259">
        <f t="shared" ref="E23:E28" si="6">SUM(B23:D23)</f>
        <v>378</v>
      </c>
      <c r="F23" s="73"/>
      <c r="G23" s="74" t="s">
        <v>270</v>
      </c>
      <c r="H23" s="75">
        <v>101</v>
      </c>
      <c r="I23" s="75">
        <v>102</v>
      </c>
      <c r="J23" s="75">
        <v>131</v>
      </c>
      <c r="K23" s="259">
        <f t="shared" ref="K23:K28" si="7">SUM(H23:J23)</f>
        <v>334</v>
      </c>
    </row>
    <row r="24" spans="1:11" s="70" customFormat="1" ht="22.5" x14ac:dyDescent="0.45">
      <c r="A24" s="74" t="s">
        <v>523</v>
      </c>
      <c r="B24" s="75">
        <v>111</v>
      </c>
      <c r="C24" s="75">
        <v>101</v>
      </c>
      <c r="D24" s="75">
        <v>115</v>
      </c>
      <c r="E24" s="259">
        <f t="shared" si="6"/>
        <v>327</v>
      </c>
      <c r="F24" s="73"/>
      <c r="G24" s="74" t="s">
        <v>271</v>
      </c>
      <c r="H24" s="75">
        <v>98</v>
      </c>
      <c r="I24" s="75">
        <v>119</v>
      </c>
      <c r="J24" s="75">
        <v>112</v>
      </c>
      <c r="K24" s="259">
        <f t="shared" si="7"/>
        <v>329</v>
      </c>
    </row>
    <row r="25" spans="1:11" s="70" customFormat="1" ht="22.5" x14ac:dyDescent="0.45">
      <c r="A25" s="74" t="s">
        <v>378</v>
      </c>
      <c r="B25" s="75">
        <v>114</v>
      </c>
      <c r="C25" s="75">
        <v>109</v>
      </c>
      <c r="D25" s="75">
        <v>116</v>
      </c>
      <c r="E25" s="259">
        <f t="shared" si="6"/>
        <v>339</v>
      </c>
      <c r="F25" s="73"/>
      <c r="G25" s="74" t="s">
        <v>272</v>
      </c>
      <c r="H25" s="75">
        <v>77</v>
      </c>
      <c r="I25" s="75">
        <v>90</v>
      </c>
      <c r="J25" s="75">
        <v>106</v>
      </c>
      <c r="K25" s="259">
        <f t="shared" si="7"/>
        <v>273</v>
      </c>
    </row>
    <row r="26" spans="1:11" s="70" customFormat="1" ht="22.5" x14ac:dyDescent="0.45">
      <c r="A26" s="74" t="s">
        <v>449</v>
      </c>
      <c r="B26" s="75">
        <v>100</v>
      </c>
      <c r="C26" s="75">
        <v>125</v>
      </c>
      <c r="D26" s="75">
        <v>90</v>
      </c>
      <c r="E26" s="259">
        <f t="shared" si="6"/>
        <v>315</v>
      </c>
      <c r="F26" s="73"/>
      <c r="G26" s="74" t="s">
        <v>269</v>
      </c>
      <c r="H26" s="75">
        <v>119</v>
      </c>
      <c r="I26" s="75">
        <v>106</v>
      </c>
      <c r="J26" s="75">
        <v>112</v>
      </c>
      <c r="K26" s="259">
        <f t="shared" si="7"/>
        <v>337</v>
      </c>
    </row>
    <row r="27" spans="1:11" s="70" customFormat="1" ht="22.5" x14ac:dyDescent="0.45">
      <c r="A27" s="74" t="s">
        <v>348</v>
      </c>
      <c r="B27" s="75">
        <v>128</v>
      </c>
      <c r="C27" s="75">
        <v>115</v>
      </c>
      <c r="D27" s="75">
        <v>116</v>
      </c>
      <c r="E27" s="259">
        <f t="shared" si="6"/>
        <v>359</v>
      </c>
      <c r="F27" s="73"/>
      <c r="G27" s="74" t="s">
        <v>360</v>
      </c>
      <c r="H27" s="75">
        <v>126</v>
      </c>
      <c r="I27" s="75">
        <v>94</v>
      </c>
      <c r="J27" s="75">
        <v>108</v>
      </c>
      <c r="K27" s="259">
        <f t="shared" si="7"/>
        <v>328</v>
      </c>
    </row>
    <row r="28" spans="1:11" s="260" customFormat="1" ht="22.5" x14ac:dyDescent="0.2">
      <c r="A28" s="232" t="s">
        <v>489</v>
      </c>
      <c r="B28" s="259">
        <f>SUM(B23:B27)</f>
        <v>574</v>
      </c>
      <c r="C28" s="259">
        <f>SUM(C23:C27)</f>
        <v>579</v>
      </c>
      <c r="D28" s="259">
        <f>SUM(D23:D27)</f>
        <v>565</v>
      </c>
      <c r="E28" s="259">
        <f t="shared" si="6"/>
        <v>1718</v>
      </c>
      <c r="G28" s="232" t="s">
        <v>490</v>
      </c>
      <c r="H28" s="259">
        <f>SUM(H23:H27)</f>
        <v>521</v>
      </c>
      <c r="I28" s="259">
        <f>SUM(I23:I27)</f>
        <v>511</v>
      </c>
      <c r="J28" s="259">
        <f>SUM(J23:J27)</f>
        <v>569</v>
      </c>
      <c r="K28" s="259">
        <f t="shared" si="7"/>
        <v>1601</v>
      </c>
    </row>
    <row r="29" spans="1:11" s="71" customFormat="1" ht="22.5" x14ac:dyDescent="0.2">
      <c r="A29" s="295" t="s">
        <v>293</v>
      </c>
      <c r="B29" s="295"/>
      <c r="C29" s="295"/>
      <c r="D29" s="295"/>
      <c r="E29" s="295"/>
      <c r="F29" s="260"/>
      <c r="G29" s="295" t="s">
        <v>294</v>
      </c>
      <c r="H29" s="295"/>
      <c r="I29" s="295"/>
      <c r="J29" s="295"/>
      <c r="K29" s="295"/>
    </row>
    <row r="30" spans="1:11" s="70" customFormat="1" ht="22.5" x14ac:dyDescent="0.45">
      <c r="A30" s="72" t="s">
        <v>229</v>
      </c>
      <c r="B30" s="262">
        <v>98</v>
      </c>
      <c r="C30" s="262">
        <v>135</v>
      </c>
      <c r="D30" s="262">
        <v>131</v>
      </c>
      <c r="E30" s="260">
        <f t="shared" ref="E30:E35" si="8">SUM(B30:D30)</f>
        <v>364</v>
      </c>
      <c r="F30" s="73"/>
      <c r="G30" s="72" t="s">
        <v>277</v>
      </c>
      <c r="H30" s="262">
        <v>135</v>
      </c>
      <c r="I30" s="262">
        <v>121</v>
      </c>
      <c r="J30" s="262">
        <v>143</v>
      </c>
      <c r="K30" s="260">
        <f t="shared" ref="K30:K35" si="9">SUM(H30:J30)</f>
        <v>399</v>
      </c>
    </row>
    <row r="31" spans="1:11" s="70" customFormat="1" ht="22.5" x14ac:dyDescent="0.45">
      <c r="A31" s="72" t="s">
        <v>407</v>
      </c>
      <c r="B31" s="262">
        <v>112</v>
      </c>
      <c r="C31" s="262">
        <v>141</v>
      </c>
      <c r="D31" s="262">
        <v>126</v>
      </c>
      <c r="E31" s="260">
        <f t="shared" si="8"/>
        <v>379</v>
      </c>
      <c r="F31" s="73"/>
      <c r="G31" s="72" t="s">
        <v>279</v>
      </c>
      <c r="H31" s="262">
        <v>110</v>
      </c>
      <c r="I31" s="262">
        <v>112</v>
      </c>
      <c r="J31" s="262">
        <v>111</v>
      </c>
      <c r="K31" s="260">
        <f t="shared" si="9"/>
        <v>333</v>
      </c>
    </row>
    <row r="32" spans="1:11" s="70" customFormat="1" ht="22.5" x14ac:dyDescent="0.45">
      <c r="A32" s="72" t="s">
        <v>228</v>
      </c>
      <c r="B32" s="262">
        <v>117</v>
      </c>
      <c r="C32" s="262">
        <v>115</v>
      </c>
      <c r="D32" s="262">
        <v>119</v>
      </c>
      <c r="E32" s="260">
        <f t="shared" si="8"/>
        <v>351</v>
      </c>
      <c r="F32" s="73"/>
      <c r="G32" s="72" t="s">
        <v>214</v>
      </c>
      <c r="H32" s="262">
        <v>141</v>
      </c>
      <c r="I32" s="262">
        <v>139</v>
      </c>
      <c r="J32" s="262">
        <v>135</v>
      </c>
      <c r="K32" s="260">
        <f t="shared" si="9"/>
        <v>415</v>
      </c>
    </row>
    <row r="33" spans="1:11" s="70" customFormat="1" ht="22.5" x14ac:dyDescent="0.45">
      <c r="A33" s="72" t="s">
        <v>227</v>
      </c>
      <c r="B33" s="262">
        <v>123</v>
      </c>
      <c r="C33" s="262">
        <v>129</v>
      </c>
      <c r="D33" s="262">
        <v>89</v>
      </c>
      <c r="E33" s="260">
        <f t="shared" si="8"/>
        <v>341</v>
      </c>
      <c r="F33" s="73"/>
      <c r="G33" s="72" t="s">
        <v>278</v>
      </c>
      <c r="H33" s="262">
        <v>114</v>
      </c>
      <c r="I33" s="262">
        <v>146</v>
      </c>
      <c r="J33" s="262">
        <v>99</v>
      </c>
      <c r="K33" s="260">
        <f t="shared" si="9"/>
        <v>359</v>
      </c>
    </row>
    <row r="34" spans="1:11" s="70" customFormat="1" ht="22.5" x14ac:dyDescent="0.45">
      <c r="A34" s="72" t="s">
        <v>231</v>
      </c>
      <c r="B34" s="262">
        <v>144</v>
      </c>
      <c r="C34" s="262">
        <v>130</v>
      </c>
      <c r="D34" s="262">
        <v>122</v>
      </c>
      <c r="E34" s="260">
        <f t="shared" si="8"/>
        <v>396</v>
      </c>
      <c r="F34" s="73"/>
      <c r="G34" s="72" t="s">
        <v>276</v>
      </c>
      <c r="H34" s="262">
        <v>130</v>
      </c>
      <c r="I34" s="262">
        <v>111</v>
      </c>
      <c r="J34" s="262">
        <v>152</v>
      </c>
      <c r="K34" s="260">
        <f t="shared" si="9"/>
        <v>393</v>
      </c>
    </row>
    <row r="35" spans="1:11" s="260" customFormat="1" ht="22.5" x14ac:dyDescent="0.2">
      <c r="A35" s="131" t="s">
        <v>490</v>
      </c>
      <c r="B35" s="260">
        <f>SUM(B30:B34)</f>
        <v>594</v>
      </c>
      <c r="C35" s="260">
        <f>SUM(C30:C34)</f>
        <v>650</v>
      </c>
      <c r="D35" s="260">
        <f>SUM(D30:D34)</f>
        <v>587</v>
      </c>
      <c r="E35" s="260">
        <f t="shared" si="8"/>
        <v>1831</v>
      </c>
      <c r="G35" s="131" t="s">
        <v>489</v>
      </c>
      <c r="H35" s="260">
        <f>SUM(H30:H34)</f>
        <v>630</v>
      </c>
      <c r="I35" s="260">
        <f>SUM(I30:I34)</f>
        <v>629</v>
      </c>
      <c r="J35" s="260">
        <f>SUM(J30:J34)</f>
        <v>640</v>
      </c>
      <c r="K35" s="260">
        <f t="shared" si="9"/>
        <v>1899</v>
      </c>
    </row>
    <row r="36" spans="1:11" s="71" customFormat="1" ht="22.5" x14ac:dyDescent="0.2">
      <c r="A36" s="294" t="s">
        <v>481</v>
      </c>
      <c r="B36" s="294"/>
      <c r="C36" s="294"/>
      <c r="D36" s="294"/>
      <c r="E36" s="294"/>
      <c r="F36" s="260"/>
      <c r="G36" s="294" t="s">
        <v>296</v>
      </c>
      <c r="H36" s="294"/>
      <c r="I36" s="294"/>
      <c r="J36" s="294"/>
      <c r="K36" s="294"/>
    </row>
    <row r="37" spans="1:11" s="70" customFormat="1" ht="22.5" x14ac:dyDescent="0.45">
      <c r="A37" s="74" t="s">
        <v>280</v>
      </c>
      <c r="B37" s="75">
        <v>127</v>
      </c>
      <c r="C37" s="75">
        <v>130</v>
      </c>
      <c r="D37" s="75">
        <v>118</v>
      </c>
      <c r="E37" s="259">
        <f t="shared" ref="E37:E42" si="10">SUM(B37:D37)</f>
        <v>375</v>
      </c>
      <c r="F37" s="73"/>
      <c r="G37" s="74" t="s">
        <v>351</v>
      </c>
      <c r="H37" s="75">
        <v>141</v>
      </c>
      <c r="I37" s="75">
        <v>164</v>
      </c>
      <c r="J37" s="75">
        <v>113</v>
      </c>
      <c r="K37" s="259">
        <f t="shared" ref="K37:K41" si="11">SUM(H37:J37)</f>
        <v>418</v>
      </c>
    </row>
    <row r="38" spans="1:11" s="70" customFormat="1" ht="22.5" x14ac:dyDescent="0.45">
      <c r="A38" s="74" t="s">
        <v>41</v>
      </c>
      <c r="B38" s="75">
        <v>94</v>
      </c>
      <c r="C38" s="75">
        <v>134</v>
      </c>
      <c r="D38" s="75">
        <v>127</v>
      </c>
      <c r="E38" s="259">
        <f t="shared" si="10"/>
        <v>355</v>
      </c>
      <c r="F38" s="73"/>
      <c r="G38" s="74" t="s">
        <v>495</v>
      </c>
      <c r="H38" s="75">
        <v>120</v>
      </c>
      <c r="I38" s="75">
        <v>105</v>
      </c>
      <c r="J38" s="75">
        <v>98</v>
      </c>
      <c r="K38" s="259">
        <f t="shared" si="11"/>
        <v>323</v>
      </c>
    </row>
    <row r="39" spans="1:11" s="70" customFormat="1" ht="22.5" x14ac:dyDescent="0.45">
      <c r="A39" s="74" t="s">
        <v>40</v>
      </c>
      <c r="B39" s="75">
        <v>117</v>
      </c>
      <c r="C39" s="75">
        <v>103</v>
      </c>
      <c r="D39" s="75">
        <v>124</v>
      </c>
      <c r="E39" s="259">
        <f t="shared" si="10"/>
        <v>344</v>
      </c>
      <c r="F39" s="73"/>
      <c r="G39" s="74" t="s">
        <v>237</v>
      </c>
      <c r="H39" s="75">
        <v>159</v>
      </c>
      <c r="I39" s="75">
        <v>123</v>
      </c>
      <c r="J39" s="75">
        <v>134</v>
      </c>
      <c r="K39" s="259">
        <f t="shared" si="11"/>
        <v>416</v>
      </c>
    </row>
    <row r="40" spans="1:11" s="70" customFormat="1" ht="22.5" x14ac:dyDescent="0.45">
      <c r="A40" s="74" t="s">
        <v>357</v>
      </c>
      <c r="B40" s="75">
        <v>110</v>
      </c>
      <c r="C40" s="75">
        <v>137</v>
      </c>
      <c r="D40" s="75">
        <v>133</v>
      </c>
      <c r="E40" s="259">
        <f t="shared" si="10"/>
        <v>380</v>
      </c>
      <c r="F40" s="73"/>
      <c r="G40" s="74" t="s">
        <v>257</v>
      </c>
      <c r="H40" s="75">
        <v>106</v>
      </c>
      <c r="I40" s="75">
        <v>103</v>
      </c>
      <c r="J40" s="75">
        <v>132</v>
      </c>
      <c r="K40" s="259">
        <f t="shared" si="11"/>
        <v>341</v>
      </c>
    </row>
    <row r="41" spans="1:11" s="70" customFormat="1" ht="22.5" x14ac:dyDescent="0.45">
      <c r="A41" s="74" t="s">
        <v>335</v>
      </c>
      <c r="B41" s="75">
        <v>124</v>
      </c>
      <c r="C41" s="75">
        <v>130</v>
      </c>
      <c r="D41" s="75">
        <v>130</v>
      </c>
      <c r="E41" s="259">
        <f t="shared" si="10"/>
        <v>384</v>
      </c>
      <c r="F41" s="73"/>
      <c r="G41" s="74" t="s">
        <v>281</v>
      </c>
      <c r="H41" s="75">
        <v>120</v>
      </c>
      <c r="I41" s="75">
        <v>148</v>
      </c>
      <c r="J41" s="75">
        <v>131</v>
      </c>
      <c r="K41" s="259">
        <f t="shared" si="11"/>
        <v>399</v>
      </c>
    </row>
    <row r="42" spans="1:11" s="260" customFormat="1" ht="22.5" x14ac:dyDescent="0.2">
      <c r="A42" s="232" t="s">
        <v>490</v>
      </c>
      <c r="B42" s="259">
        <f>SUM(B37:B41)</f>
        <v>572</v>
      </c>
      <c r="C42" s="259">
        <f>SUM(C37:C41)</f>
        <v>634</v>
      </c>
      <c r="D42" s="259">
        <f>SUM(D37:D41)</f>
        <v>632</v>
      </c>
      <c r="E42" s="259">
        <f t="shared" si="10"/>
        <v>1838</v>
      </c>
      <c r="G42" s="232"/>
      <c r="H42" s="259">
        <f>SUM(H37:H41)</f>
        <v>646</v>
      </c>
      <c r="I42" s="259">
        <f>SUM(I37:I41)</f>
        <v>643</v>
      </c>
      <c r="J42" s="259">
        <f>SUM(J37:J41)</f>
        <v>608</v>
      </c>
      <c r="K42" s="259">
        <f>SUM(K37:K41)</f>
        <v>1897</v>
      </c>
    </row>
    <row r="43" spans="1:11" s="69" customFormat="1" ht="22.5" x14ac:dyDescent="0.45">
      <c r="A43" s="295" t="s">
        <v>292</v>
      </c>
      <c r="B43" s="295"/>
      <c r="C43" s="295"/>
      <c r="D43" s="295"/>
      <c r="E43" s="295"/>
      <c r="F43" s="260"/>
      <c r="G43" s="295" t="s">
        <v>298</v>
      </c>
      <c r="H43" s="295"/>
      <c r="I43" s="295"/>
      <c r="J43" s="295"/>
      <c r="K43" s="295"/>
    </row>
    <row r="44" spans="1:11" s="70" customFormat="1" ht="22.5" x14ac:dyDescent="0.45">
      <c r="A44" s="72" t="s">
        <v>287</v>
      </c>
      <c r="B44" s="262">
        <v>112</v>
      </c>
      <c r="C44" s="262">
        <v>112</v>
      </c>
      <c r="D44" s="262">
        <v>132</v>
      </c>
      <c r="E44" s="260">
        <f t="shared" ref="E44:E49" si="12">SUM(B44:D44)</f>
        <v>356</v>
      </c>
      <c r="F44" s="73"/>
      <c r="G44" s="72" t="s">
        <v>222</v>
      </c>
      <c r="H44" s="262">
        <v>102</v>
      </c>
      <c r="I44" s="262">
        <v>106</v>
      </c>
      <c r="J44" s="262">
        <v>110</v>
      </c>
      <c r="K44" s="260">
        <f>SUM(H44:J44)</f>
        <v>318</v>
      </c>
    </row>
    <row r="45" spans="1:11" s="70" customFormat="1" ht="22.5" x14ac:dyDescent="0.45">
      <c r="A45" s="72" t="s">
        <v>262</v>
      </c>
      <c r="B45" s="262">
        <v>113</v>
      </c>
      <c r="C45" s="262">
        <v>126</v>
      </c>
      <c r="D45" s="262">
        <v>107</v>
      </c>
      <c r="E45" s="260">
        <f t="shared" si="12"/>
        <v>346</v>
      </c>
      <c r="F45" s="73"/>
      <c r="G45" s="72" t="s">
        <v>225</v>
      </c>
      <c r="H45" s="262">
        <v>110</v>
      </c>
      <c r="I45" s="262">
        <v>103</v>
      </c>
      <c r="J45" s="262">
        <v>103</v>
      </c>
      <c r="K45" s="260">
        <f>SUM(H45:J45)</f>
        <v>316</v>
      </c>
    </row>
    <row r="46" spans="1:11" s="70" customFormat="1" ht="22.5" x14ac:dyDescent="0.45">
      <c r="A46" s="72" t="s">
        <v>283</v>
      </c>
      <c r="B46" s="262">
        <v>139</v>
      </c>
      <c r="C46" s="262">
        <v>114</v>
      </c>
      <c r="D46" s="262">
        <v>99</v>
      </c>
      <c r="E46" s="260">
        <f t="shared" si="12"/>
        <v>352</v>
      </c>
      <c r="F46" s="73"/>
      <c r="G46" s="72" t="s">
        <v>224</v>
      </c>
      <c r="H46" s="262">
        <v>108</v>
      </c>
      <c r="I46" s="262">
        <v>112</v>
      </c>
      <c r="J46" s="262">
        <v>118</v>
      </c>
      <c r="K46" s="260">
        <f>SUM(H46:J46)</f>
        <v>338</v>
      </c>
    </row>
    <row r="47" spans="1:11" s="70" customFormat="1" ht="22.5" x14ac:dyDescent="0.45">
      <c r="A47" s="72" t="s">
        <v>211</v>
      </c>
      <c r="B47" s="262">
        <v>152</v>
      </c>
      <c r="C47" s="262">
        <v>106</v>
      </c>
      <c r="D47" s="262">
        <v>122</v>
      </c>
      <c r="E47" s="260">
        <f t="shared" si="12"/>
        <v>380</v>
      </c>
      <c r="F47" s="73"/>
      <c r="G47" s="72" t="s">
        <v>543</v>
      </c>
      <c r="H47" s="262">
        <v>132</v>
      </c>
      <c r="I47" s="262">
        <v>158</v>
      </c>
      <c r="J47" s="262">
        <v>101</v>
      </c>
      <c r="K47" s="260">
        <f>SUM(H47:J47)</f>
        <v>391</v>
      </c>
    </row>
    <row r="48" spans="1:11" s="70" customFormat="1" ht="22.5" x14ac:dyDescent="0.45">
      <c r="A48" s="72" t="s">
        <v>488</v>
      </c>
      <c r="B48" s="262">
        <v>108</v>
      </c>
      <c r="C48" s="262">
        <v>133</v>
      </c>
      <c r="D48" s="262">
        <v>127</v>
      </c>
      <c r="E48" s="260">
        <f t="shared" si="12"/>
        <v>368</v>
      </c>
      <c r="F48" s="73"/>
      <c r="G48" s="72" t="s">
        <v>223</v>
      </c>
      <c r="H48" s="262">
        <v>123</v>
      </c>
      <c r="I48" s="262">
        <v>142</v>
      </c>
      <c r="J48" s="262">
        <v>136</v>
      </c>
      <c r="K48" s="260">
        <f>SUM(H48:J48)</f>
        <v>401</v>
      </c>
    </row>
    <row r="49" spans="1:11" s="260" customFormat="1" ht="22.5" x14ac:dyDescent="0.2">
      <c r="A49" s="131" t="s">
        <v>489</v>
      </c>
      <c r="B49" s="260">
        <f>SUM(B44:B48)</f>
        <v>624</v>
      </c>
      <c r="C49" s="260">
        <f>SUM(C44:C48)</f>
        <v>591</v>
      </c>
      <c r="D49" s="260">
        <f>SUM(D44:D48)</f>
        <v>587</v>
      </c>
      <c r="E49" s="260">
        <f t="shared" si="12"/>
        <v>1802</v>
      </c>
      <c r="G49" s="131" t="s">
        <v>490</v>
      </c>
      <c r="H49" s="260">
        <f>SUM(H44:H48)</f>
        <v>575</v>
      </c>
      <c r="I49" s="260">
        <f>SUM(I44:I48)</f>
        <v>621</v>
      </c>
      <c r="J49" s="260">
        <f>SUM(J44:J48)</f>
        <v>568</v>
      </c>
      <c r="K49" s="260">
        <f>SUM(K44:K48)</f>
        <v>1764</v>
      </c>
    </row>
    <row r="51" spans="1:11" ht="22.5" x14ac:dyDescent="0.35">
      <c r="A51" s="295" t="s">
        <v>332</v>
      </c>
      <c r="B51" s="295"/>
      <c r="C51" s="295"/>
      <c r="D51" s="295"/>
      <c r="E51" s="295"/>
      <c r="G51" s="295" t="s">
        <v>321</v>
      </c>
      <c r="H51" s="295"/>
      <c r="I51" s="295"/>
      <c r="J51" s="295"/>
      <c r="K51" s="295"/>
    </row>
    <row r="52" spans="1:11" ht="22.5" x14ac:dyDescent="0.35">
      <c r="A52" s="295" t="s">
        <v>538</v>
      </c>
      <c r="B52" s="295"/>
      <c r="C52" s="295"/>
      <c r="D52" s="295"/>
      <c r="E52" s="295"/>
      <c r="G52" s="295" t="s">
        <v>544</v>
      </c>
      <c r="H52" s="295"/>
      <c r="I52" s="295"/>
      <c r="J52" s="295"/>
      <c r="K52" s="295"/>
    </row>
    <row r="53" spans="1:11" ht="22.5" x14ac:dyDescent="0.45">
      <c r="A53" s="296" t="s">
        <v>526</v>
      </c>
      <c r="B53" s="296"/>
      <c r="C53" s="296"/>
      <c r="D53" s="296"/>
      <c r="E53" s="296"/>
      <c r="F53" s="70"/>
      <c r="G53" s="296" t="s">
        <v>545</v>
      </c>
      <c r="H53" s="296"/>
      <c r="I53" s="296"/>
      <c r="J53" s="296"/>
      <c r="K53" s="296"/>
    </row>
    <row r="54" spans="1:11" ht="22.5" x14ac:dyDescent="0.45">
      <c r="A54" s="296" t="s">
        <v>527</v>
      </c>
      <c r="B54" s="296"/>
      <c r="C54" s="296"/>
      <c r="D54" s="296"/>
      <c r="E54" s="296"/>
      <c r="F54" s="70"/>
      <c r="G54" s="296" t="s">
        <v>546</v>
      </c>
      <c r="H54" s="296"/>
      <c r="I54" s="296"/>
      <c r="J54" s="296"/>
      <c r="K54" s="296"/>
    </row>
    <row r="55" spans="1:11" ht="22.5" x14ac:dyDescent="0.45">
      <c r="A55" s="296" t="s">
        <v>528</v>
      </c>
      <c r="B55" s="296"/>
      <c r="C55" s="296"/>
      <c r="D55" s="296"/>
      <c r="E55" s="296"/>
      <c r="F55" s="70"/>
      <c r="G55" s="296" t="s">
        <v>547</v>
      </c>
      <c r="H55" s="296"/>
      <c r="I55" s="296"/>
      <c r="J55" s="296"/>
      <c r="K55" s="296"/>
    </row>
    <row r="56" spans="1:11" ht="22.5" x14ac:dyDescent="0.45">
      <c r="A56" s="296" t="s">
        <v>529</v>
      </c>
      <c r="B56" s="296"/>
      <c r="C56" s="296"/>
      <c r="D56" s="296"/>
      <c r="E56" s="296"/>
      <c r="F56" s="70"/>
      <c r="G56" s="296" t="s">
        <v>548</v>
      </c>
      <c r="H56" s="296"/>
      <c r="I56" s="296"/>
      <c r="J56" s="296"/>
      <c r="K56" s="296"/>
    </row>
    <row r="57" spans="1:11" ht="22.5" x14ac:dyDescent="0.45">
      <c r="A57" s="296" t="s">
        <v>530</v>
      </c>
      <c r="B57" s="296"/>
      <c r="C57" s="296"/>
      <c r="D57" s="296"/>
      <c r="E57" s="296"/>
      <c r="F57" s="70"/>
      <c r="G57" s="296" t="s">
        <v>549</v>
      </c>
      <c r="H57" s="296"/>
      <c r="I57" s="296"/>
      <c r="J57" s="296"/>
      <c r="K57" s="296"/>
    </row>
    <row r="58" spans="1:11" ht="22.5" x14ac:dyDescent="0.45">
      <c r="A58" s="296" t="s">
        <v>531</v>
      </c>
      <c r="B58" s="296"/>
      <c r="C58" s="296"/>
      <c r="D58" s="296"/>
      <c r="E58" s="296"/>
      <c r="F58" s="70"/>
      <c r="G58" s="296" t="s">
        <v>550</v>
      </c>
      <c r="H58" s="296"/>
      <c r="I58" s="296"/>
      <c r="J58" s="296"/>
      <c r="K58" s="296"/>
    </row>
    <row r="59" spans="1:11" ht="22.5" x14ac:dyDescent="0.45">
      <c r="A59" s="296" t="s">
        <v>532</v>
      </c>
      <c r="B59" s="296"/>
      <c r="C59" s="296"/>
      <c r="D59" s="296"/>
      <c r="E59" s="296"/>
      <c r="F59" s="70"/>
      <c r="G59" s="296" t="s">
        <v>551</v>
      </c>
      <c r="H59" s="296"/>
      <c r="I59" s="296"/>
      <c r="J59" s="296"/>
      <c r="K59" s="296"/>
    </row>
    <row r="60" spans="1:11" ht="22.5" x14ac:dyDescent="0.45">
      <c r="A60" s="296" t="s">
        <v>533</v>
      </c>
      <c r="B60" s="296"/>
      <c r="C60" s="296"/>
      <c r="D60" s="296"/>
      <c r="E60" s="296"/>
      <c r="F60" s="70"/>
      <c r="G60" s="296" t="s">
        <v>552</v>
      </c>
      <c r="H60" s="296"/>
      <c r="I60" s="296"/>
      <c r="J60" s="296"/>
      <c r="K60" s="296"/>
    </row>
    <row r="61" spans="1:11" ht="22.5" x14ac:dyDescent="0.45">
      <c r="A61" s="296"/>
      <c r="B61" s="296"/>
      <c r="C61" s="296"/>
      <c r="D61" s="296"/>
      <c r="E61" s="296"/>
      <c r="F61" s="70"/>
      <c r="G61" s="296"/>
      <c r="H61" s="296"/>
      <c r="I61" s="296"/>
      <c r="J61" s="296"/>
      <c r="K61" s="296"/>
    </row>
    <row r="62" spans="1:11" ht="22.5" x14ac:dyDescent="0.45">
      <c r="A62" s="72"/>
      <c r="B62" s="262"/>
      <c r="C62" s="262"/>
      <c r="D62" s="262"/>
      <c r="E62" s="260"/>
      <c r="F62" s="70"/>
      <c r="G62" s="72"/>
      <c r="H62" s="262"/>
      <c r="I62" s="262"/>
      <c r="J62" s="262"/>
      <c r="K62" s="260"/>
    </row>
    <row r="63" spans="1:11" ht="22.5" x14ac:dyDescent="0.45">
      <c r="A63" s="72"/>
      <c r="B63" s="262"/>
      <c r="C63" s="262"/>
      <c r="D63" s="262"/>
      <c r="E63" s="260"/>
      <c r="F63" s="70"/>
      <c r="G63" s="72"/>
      <c r="H63" s="262"/>
      <c r="I63" s="262"/>
      <c r="J63" s="262"/>
      <c r="K63" s="260"/>
    </row>
    <row r="64" spans="1:11" ht="22.5" x14ac:dyDescent="0.45">
      <c r="A64" s="72"/>
      <c r="B64" s="262"/>
      <c r="C64" s="262"/>
      <c r="D64" s="262"/>
      <c r="E64" s="260"/>
      <c r="F64" s="70"/>
      <c r="G64" s="72"/>
      <c r="H64" s="262"/>
      <c r="I64" s="262"/>
      <c r="J64" s="262"/>
      <c r="K64" s="260"/>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174" priority="35" rank="1"/>
  </conditionalFormatting>
  <conditionalFormatting sqref="C7 I7">
    <cfRule type="top10" dxfId="173" priority="34" rank="1"/>
  </conditionalFormatting>
  <conditionalFormatting sqref="D7 J7">
    <cfRule type="top10" dxfId="172" priority="33" stopIfTrue="1" rank="1"/>
  </conditionalFormatting>
  <conditionalFormatting sqref="E7 K7">
    <cfRule type="top10" dxfId="171" priority="32" rank="1"/>
  </conditionalFormatting>
  <conditionalFormatting sqref="B14 H14">
    <cfRule type="top10" dxfId="170" priority="31" rank="1"/>
  </conditionalFormatting>
  <conditionalFormatting sqref="C14 I14">
    <cfRule type="top10" dxfId="169" priority="29" rank="1"/>
    <cfRule type="top10" priority="30" rank="1"/>
  </conditionalFormatting>
  <conditionalFormatting sqref="J14 D14">
    <cfRule type="top10" dxfId="168" priority="28" rank="1"/>
  </conditionalFormatting>
  <conditionalFormatting sqref="K14 E14">
    <cfRule type="top10" dxfId="167" priority="27" rank="1"/>
  </conditionalFormatting>
  <conditionalFormatting sqref="B21 H21">
    <cfRule type="top10" dxfId="166" priority="26" rank="1"/>
  </conditionalFormatting>
  <conditionalFormatting sqref="I21 C21">
    <cfRule type="top10" dxfId="165" priority="25" rank="1"/>
  </conditionalFormatting>
  <conditionalFormatting sqref="D21 J21">
    <cfRule type="top10" dxfId="164" priority="24" rank="1"/>
  </conditionalFormatting>
  <conditionalFormatting sqref="K21 E21">
    <cfRule type="top10" dxfId="163" priority="23" rank="1"/>
  </conditionalFormatting>
  <conditionalFormatting sqref="B28 H28">
    <cfRule type="top10" dxfId="162" priority="22" rank="1"/>
  </conditionalFormatting>
  <conditionalFormatting sqref="C28 I28">
    <cfRule type="top10" dxfId="161" priority="21" rank="1"/>
  </conditionalFormatting>
  <conditionalFormatting sqref="D28 J28">
    <cfRule type="top10" dxfId="160" priority="20" rank="1"/>
  </conditionalFormatting>
  <conditionalFormatting sqref="E28 K28">
    <cfRule type="top10" dxfId="159" priority="19" rank="1"/>
  </conditionalFormatting>
  <conditionalFormatting sqref="B35 H35">
    <cfRule type="top10" dxfId="158" priority="18" rank="1"/>
  </conditionalFormatting>
  <conditionalFormatting sqref="H35 B35">
    <cfRule type="top10" dxfId="157" priority="17" rank="1"/>
  </conditionalFormatting>
  <conditionalFormatting sqref="C35 I35">
    <cfRule type="top10" dxfId="156" priority="16" rank="1"/>
  </conditionalFormatting>
  <conditionalFormatting sqref="D35 J35">
    <cfRule type="top10" dxfId="155" priority="15" rank="1"/>
  </conditionalFormatting>
  <conditionalFormatting sqref="K35 E35">
    <cfRule type="top10" dxfId="154" priority="14" rank="1"/>
  </conditionalFormatting>
  <conditionalFormatting sqref="B42 H42">
    <cfRule type="top10" dxfId="153" priority="13" rank="1"/>
  </conditionalFormatting>
  <conditionalFormatting sqref="C42 I42">
    <cfRule type="top10" dxfId="152" priority="12" rank="1"/>
  </conditionalFormatting>
  <conditionalFormatting sqref="D42 J42">
    <cfRule type="top10" dxfId="151" priority="11" rank="1"/>
  </conditionalFormatting>
  <conditionalFormatting sqref="E42 K42">
    <cfRule type="top10" dxfId="150" priority="10" rank="1"/>
  </conditionalFormatting>
  <conditionalFormatting sqref="B49 H49">
    <cfRule type="top10" dxfId="149" priority="9" rank="1"/>
  </conditionalFormatting>
  <conditionalFormatting sqref="C49 I49">
    <cfRule type="top10" dxfId="148" priority="8" rank="1"/>
  </conditionalFormatting>
  <conditionalFormatting sqref="D49 J49">
    <cfRule type="top10" dxfId="147" priority="7" rank="1"/>
  </conditionalFormatting>
  <conditionalFormatting sqref="E49 K49">
    <cfRule type="top10" dxfId="146" priority="6" rank="1"/>
  </conditionalFormatting>
  <conditionalFormatting sqref="E2:E6 K2:K6 K9:K13 E9:E13 E16:E20 K16:K20 E23:E27 E30:E34 K30:K34 K23:K27 E44:E48 K44:K48 E37:E41 K37:K41">
    <cfRule type="cellIs" dxfId="145" priority="5" operator="greaterThan">
      <formula>399</formula>
    </cfRule>
  </conditionalFormatting>
  <conditionalFormatting sqref="B2:D6 H2:J6 H9:J13 B9:D13 B16:D20 H16:J20 B23:D27 H23:J27 H30:J34 B30:D34 B37:D40 H37:J41 H44:J48 B44:D48">
    <cfRule type="cellIs" dxfId="144" priority="4" operator="greaterThanOrEqual">
      <formula>150</formula>
    </cfRule>
  </conditionalFormatting>
  <conditionalFormatting sqref="B41:D41">
    <cfRule type="cellIs" dxfId="143" priority="3" operator="greaterThanOrEqual">
      <formula>150</formula>
    </cfRule>
  </conditionalFormatting>
  <printOptions horizontalCentered="1" verticalCentered="1"/>
  <pageMargins left="0.7" right="0.7" top="1" bottom="0.5" header="0.3" footer="0.3"/>
  <pageSetup scale="50" orientation="portrait" r:id="rId1"/>
  <headerFooter>
    <oddHeader>&amp;C&amp;"Euphemia,Bold"&amp;16Friday Pro League&amp;"Arial,Regular"&amp;10
&amp;"Euphemia,Bold"&amp;12Week 3&amp;"Arial,Regular"&amp;10
&amp;"Euphemia,Regular"&amp;12September 19th, 2014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G28" sqref="G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483</v>
      </c>
      <c r="B1" s="293"/>
      <c r="C1" s="293"/>
      <c r="D1" s="293"/>
      <c r="E1" s="293"/>
      <c r="F1" s="256"/>
      <c r="G1" s="293" t="s">
        <v>299</v>
      </c>
      <c r="H1" s="293"/>
      <c r="I1" s="293"/>
      <c r="J1" s="293"/>
      <c r="K1" s="293"/>
    </row>
    <row r="2" spans="1:11" s="70" customFormat="1" ht="22.5" x14ac:dyDescent="0.45">
      <c r="A2" s="72" t="s">
        <v>356</v>
      </c>
      <c r="B2" s="257">
        <v>109</v>
      </c>
      <c r="C2" s="257">
        <v>123</v>
      </c>
      <c r="D2" s="257">
        <v>140</v>
      </c>
      <c r="E2" s="255">
        <f t="shared" ref="E2:E7" si="0">SUM(B2:D2)</f>
        <v>372</v>
      </c>
      <c r="F2" s="73"/>
      <c r="G2" s="72" t="s">
        <v>234</v>
      </c>
      <c r="H2" s="257">
        <v>117</v>
      </c>
      <c r="I2" s="257">
        <v>98</v>
      </c>
      <c r="J2" s="257">
        <v>95</v>
      </c>
      <c r="K2" s="255">
        <f t="shared" ref="K2:K7" si="1">SUM(H2:J2)</f>
        <v>310</v>
      </c>
    </row>
    <row r="3" spans="1:11" s="70" customFormat="1" ht="22.5" x14ac:dyDescent="0.45">
      <c r="A3" s="72" t="s">
        <v>251</v>
      </c>
      <c r="B3" s="257">
        <v>95</v>
      </c>
      <c r="C3" s="257">
        <v>95</v>
      </c>
      <c r="D3" s="257">
        <v>98</v>
      </c>
      <c r="E3" s="255">
        <f t="shared" si="0"/>
        <v>288</v>
      </c>
      <c r="F3" s="73"/>
      <c r="G3" s="72" t="s">
        <v>235</v>
      </c>
      <c r="H3" s="257">
        <v>126</v>
      </c>
      <c r="I3" s="257">
        <v>105</v>
      </c>
      <c r="J3" s="257">
        <v>112</v>
      </c>
      <c r="K3" s="255">
        <f t="shared" si="1"/>
        <v>343</v>
      </c>
    </row>
    <row r="4" spans="1:11" s="70" customFormat="1" ht="22.5" x14ac:dyDescent="0.45">
      <c r="A4" s="72" t="s">
        <v>491</v>
      </c>
      <c r="B4" s="257">
        <v>110</v>
      </c>
      <c r="C4" s="257">
        <v>87</v>
      </c>
      <c r="D4" s="257">
        <v>120</v>
      </c>
      <c r="E4" s="255">
        <f t="shared" si="0"/>
        <v>317</v>
      </c>
      <c r="F4" s="73"/>
      <c r="G4" s="72" t="s">
        <v>361</v>
      </c>
      <c r="H4" s="257">
        <v>89</v>
      </c>
      <c r="I4" s="257">
        <v>136</v>
      </c>
      <c r="J4" s="257">
        <v>118</v>
      </c>
      <c r="K4" s="255">
        <f t="shared" si="1"/>
        <v>343</v>
      </c>
    </row>
    <row r="5" spans="1:11" s="70" customFormat="1" ht="22.5" x14ac:dyDescent="0.45">
      <c r="A5" s="72" t="s">
        <v>247</v>
      </c>
      <c r="B5" s="257">
        <v>103</v>
      </c>
      <c r="C5" s="257">
        <v>121</v>
      </c>
      <c r="D5" s="257">
        <v>108</v>
      </c>
      <c r="E5" s="255">
        <f t="shared" si="0"/>
        <v>332</v>
      </c>
      <c r="F5" s="73"/>
      <c r="G5" s="72" t="s">
        <v>362</v>
      </c>
      <c r="H5" s="257">
        <v>107</v>
      </c>
      <c r="I5" s="257">
        <v>141</v>
      </c>
      <c r="J5" s="257">
        <v>113</v>
      </c>
      <c r="K5" s="255">
        <f t="shared" si="1"/>
        <v>361</v>
      </c>
    </row>
    <row r="6" spans="1:11" s="70" customFormat="1" ht="22.5" x14ac:dyDescent="0.45">
      <c r="A6" s="72" t="s">
        <v>248</v>
      </c>
      <c r="B6" s="257">
        <v>98</v>
      </c>
      <c r="C6" s="257">
        <v>94</v>
      </c>
      <c r="D6" s="257">
        <v>120</v>
      </c>
      <c r="E6" s="255">
        <f t="shared" si="0"/>
        <v>312</v>
      </c>
      <c r="F6" s="73"/>
      <c r="G6" s="72" t="s">
        <v>334</v>
      </c>
      <c r="H6" s="257">
        <v>107</v>
      </c>
      <c r="I6" s="257">
        <v>105</v>
      </c>
      <c r="J6" s="257">
        <v>120</v>
      </c>
      <c r="K6" s="255">
        <f t="shared" si="1"/>
        <v>332</v>
      </c>
    </row>
    <row r="7" spans="1:11" s="255" customFormat="1" ht="22.5" x14ac:dyDescent="0.2">
      <c r="A7" s="131" t="s">
        <v>490</v>
      </c>
      <c r="B7" s="255">
        <f>SUM(B2:B6)</f>
        <v>515</v>
      </c>
      <c r="C7" s="255">
        <f>SUM(C2:C6)</f>
        <v>520</v>
      </c>
      <c r="D7" s="255">
        <f>SUM(D2:D6)</f>
        <v>586</v>
      </c>
      <c r="E7" s="255">
        <f t="shared" si="0"/>
        <v>1621</v>
      </c>
      <c r="G7" s="131" t="s">
        <v>489</v>
      </c>
      <c r="H7" s="255">
        <f>SUM(H2:H6)</f>
        <v>546</v>
      </c>
      <c r="I7" s="255">
        <f>SUM(I2:I6)</f>
        <v>585</v>
      </c>
      <c r="J7" s="255">
        <f>SUM(J2:J6)</f>
        <v>558</v>
      </c>
      <c r="K7" s="255">
        <f t="shared" si="1"/>
        <v>1689</v>
      </c>
    </row>
    <row r="8" spans="1:11" s="71" customFormat="1" ht="22.5" x14ac:dyDescent="0.2">
      <c r="A8" s="294" t="s">
        <v>293</v>
      </c>
      <c r="B8" s="294"/>
      <c r="C8" s="294"/>
      <c r="D8" s="294"/>
      <c r="E8" s="294"/>
      <c r="F8" s="255"/>
      <c r="G8" s="294" t="s">
        <v>487</v>
      </c>
      <c r="H8" s="294"/>
      <c r="I8" s="294"/>
      <c r="J8" s="294"/>
      <c r="K8" s="294"/>
    </row>
    <row r="9" spans="1:11" s="70" customFormat="1" ht="22.5" x14ac:dyDescent="0.45">
      <c r="A9" s="74" t="s">
        <v>229</v>
      </c>
      <c r="B9" s="75">
        <v>104</v>
      </c>
      <c r="C9" s="75">
        <v>137</v>
      </c>
      <c r="D9" s="75">
        <v>128</v>
      </c>
      <c r="E9" s="254">
        <f t="shared" ref="E9:E14" si="2">SUM(B9:D9)</f>
        <v>369</v>
      </c>
      <c r="F9" s="73"/>
      <c r="G9" s="74" t="s">
        <v>522</v>
      </c>
      <c r="H9" s="75">
        <v>89</v>
      </c>
      <c r="I9" s="75">
        <v>109</v>
      </c>
      <c r="J9" s="75">
        <v>104</v>
      </c>
      <c r="K9" s="254">
        <f t="shared" ref="K9:K14" si="3">SUM(H9:J9)</f>
        <v>302</v>
      </c>
    </row>
    <row r="10" spans="1:11" s="70" customFormat="1" ht="22.5" x14ac:dyDescent="0.45">
      <c r="A10" s="74" t="s">
        <v>230</v>
      </c>
      <c r="B10" s="75">
        <v>90</v>
      </c>
      <c r="C10" s="75">
        <v>100</v>
      </c>
      <c r="D10" s="75">
        <v>126</v>
      </c>
      <c r="E10" s="254">
        <f t="shared" si="2"/>
        <v>316</v>
      </c>
      <c r="F10" s="73"/>
      <c r="G10" s="74" t="s">
        <v>523</v>
      </c>
      <c r="H10" s="75">
        <v>111</v>
      </c>
      <c r="I10" s="75">
        <v>107</v>
      </c>
      <c r="J10" s="75">
        <v>113</v>
      </c>
      <c r="K10" s="254">
        <f t="shared" si="3"/>
        <v>331</v>
      </c>
    </row>
    <row r="11" spans="1:11" s="70" customFormat="1" ht="22.5" x14ac:dyDescent="0.45">
      <c r="A11" s="74" t="s">
        <v>407</v>
      </c>
      <c r="B11" s="75">
        <v>93</v>
      </c>
      <c r="C11" s="75">
        <v>99</v>
      </c>
      <c r="D11" s="75">
        <v>109</v>
      </c>
      <c r="E11" s="254">
        <f t="shared" si="2"/>
        <v>301</v>
      </c>
      <c r="F11" s="73"/>
      <c r="G11" s="74" t="s">
        <v>378</v>
      </c>
      <c r="H11" s="75">
        <v>118</v>
      </c>
      <c r="I11" s="75">
        <v>129</v>
      </c>
      <c r="J11" s="75">
        <v>123</v>
      </c>
      <c r="K11" s="254">
        <f t="shared" si="3"/>
        <v>370</v>
      </c>
    </row>
    <row r="12" spans="1:11" s="70" customFormat="1" ht="22.5" x14ac:dyDescent="0.45">
      <c r="A12" s="74" t="s">
        <v>227</v>
      </c>
      <c r="B12" s="75">
        <v>98</v>
      </c>
      <c r="C12" s="75">
        <v>116</v>
      </c>
      <c r="D12" s="75">
        <v>101</v>
      </c>
      <c r="E12" s="254">
        <f t="shared" si="2"/>
        <v>315</v>
      </c>
      <c r="F12" s="73"/>
      <c r="G12" s="74" t="s">
        <v>447</v>
      </c>
      <c r="H12" s="75">
        <v>121</v>
      </c>
      <c r="I12" s="75">
        <v>91</v>
      </c>
      <c r="J12" s="75">
        <v>134</v>
      </c>
      <c r="K12" s="254">
        <f t="shared" si="3"/>
        <v>346</v>
      </c>
    </row>
    <row r="13" spans="1:11" s="70" customFormat="1" ht="22.5" x14ac:dyDescent="0.45">
      <c r="A13" s="74" t="s">
        <v>228</v>
      </c>
      <c r="B13" s="75">
        <v>108</v>
      </c>
      <c r="C13" s="75">
        <v>92</v>
      </c>
      <c r="D13" s="75">
        <v>110</v>
      </c>
      <c r="E13" s="254">
        <f t="shared" si="2"/>
        <v>310</v>
      </c>
      <c r="F13" s="73"/>
      <c r="G13" s="74" t="s">
        <v>348</v>
      </c>
      <c r="H13" s="75">
        <v>110</v>
      </c>
      <c r="I13" s="75">
        <v>101</v>
      </c>
      <c r="J13" s="75">
        <v>96</v>
      </c>
      <c r="K13" s="254">
        <f t="shared" si="3"/>
        <v>307</v>
      </c>
    </row>
    <row r="14" spans="1:11" s="255" customFormat="1" ht="22.5" x14ac:dyDescent="0.2">
      <c r="A14" s="232" t="s">
        <v>521</v>
      </c>
      <c r="B14" s="254">
        <f>SUM(B9:B13)</f>
        <v>493</v>
      </c>
      <c r="C14" s="254">
        <f>SUM(C9:C13)</f>
        <v>544</v>
      </c>
      <c r="D14" s="254">
        <f>SUM(D9:D13)</f>
        <v>574</v>
      </c>
      <c r="E14" s="254">
        <f t="shared" si="2"/>
        <v>1611</v>
      </c>
      <c r="G14" s="232" t="s">
        <v>521</v>
      </c>
      <c r="H14" s="254">
        <f>SUM(H9:H13)</f>
        <v>549</v>
      </c>
      <c r="I14" s="254">
        <f>SUM(I9:I13)</f>
        <v>537</v>
      </c>
      <c r="J14" s="254">
        <f>SUM(J9:J13)</f>
        <v>570</v>
      </c>
      <c r="K14" s="254">
        <f t="shared" si="3"/>
        <v>1656</v>
      </c>
    </row>
    <row r="15" spans="1:11" s="71" customFormat="1" ht="22.5" x14ac:dyDescent="0.2">
      <c r="A15" s="295" t="s">
        <v>297</v>
      </c>
      <c r="B15" s="295"/>
      <c r="C15" s="295"/>
      <c r="D15" s="295"/>
      <c r="E15" s="295"/>
      <c r="F15" s="255"/>
      <c r="G15" s="295" t="s">
        <v>294</v>
      </c>
      <c r="H15" s="295"/>
      <c r="I15" s="295"/>
      <c r="J15" s="295"/>
      <c r="K15" s="295"/>
    </row>
    <row r="16" spans="1:11" s="70" customFormat="1" ht="22.5" x14ac:dyDescent="0.45">
      <c r="A16" s="72" t="s">
        <v>242</v>
      </c>
      <c r="B16" s="257">
        <v>124</v>
      </c>
      <c r="C16" s="257">
        <v>105</v>
      </c>
      <c r="D16" s="257">
        <v>113</v>
      </c>
      <c r="E16" s="255">
        <f t="shared" ref="E16:E21" si="4">SUM(B16:D16)</f>
        <v>342</v>
      </c>
      <c r="F16" s="73"/>
      <c r="G16" s="72" t="s">
        <v>277</v>
      </c>
      <c r="H16" s="257">
        <v>126</v>
      </c>
      <c r="I16" s="257">
        <v>107</v>
      </c>
      <c r="J16" s="257">
        <v>108</v>
      </c>
      <c r="K16" s="255">
        <f t="shared" ref="K16:K21" si="5">SUM(H16:J16)</f>
        <v>341</v>
      </c>
    </row>
    <row r="17" spans="1:11" s="70" customFormat="1" ht="22.5" x14ac:dyDescent="0.45">
      <c r="A17" s="72" t="s">
        <v>243</v>
      </c>
      <c r="B17" s="257">
        <v>109</v>
      </c>
      <c r="C17" s="257">
        <v>123</v>
      </c>
      <c r="D17" s="257">
        <v>138</v>
      </c>
      <c r="E17" s="255">
        <f t="shared" si="4"/>
        <v>370</v>
      </c>
      <c r="F17" s="73"/>
      <c r="G17" s="72" t="s">
        <v>279</v>
      </c>
      <c r="H17" s="257">
        <v>119</v>
      </c>
      <c r="I17" s="257">
        <v>142</v>
      </c>
      <c r="J17" s="257">
        <v>111</v>
      </c>
      <c r="K17" s="255">
        <f t="shared" si="5"/>
        <v>372</v>
      </c>
    </row>
    <row r="18" spans="1:11" s="70" customFormat="1" ht="22.5" x14ac:dyDescent="0.45">
      <c r="A18" s="72" t="s">
        <v>352</v>
      </c>
      <c r="B18" s="257">
        <v>98</v>
      </c>
      <c r="C18" s="257">
        <v>98</v>
      </c>
      <c r="D18" s="257">
        <v>108</v>
      </c>
      <c r="E18" s="255">
        <f t="shared" si="4"/>
        <v>304</v>
      </c>
      <c r="F18" s="73"/>
      <c r="G18" s="72" t="s">
        <v>214</v>
      </c>
      <c r="H18" s="257">
        <v>105</v>
      </c>
      <c r="I18" s="257">
        <v>118</v>
      </c>
      <c r="J18" s="257">
        <v>118</v>
      </c>
      <c r="K18" s="255">
        <f t="shared" si="5"/>
        <v>341</v>
      </c>
    </row>
    <row r="19" spans="1:11" s="70" customFormat="1" ht="22.5" x14ac:dyDescent="0.45">
      <c r="A19" s="72" t="s">
        <v>240</v>
      </c>
      <c r="B19" s="257">
        <v>110</v>
      </c>
      <c r="C19" s="257">
        <v>125</v>
      </c>
      <c r="D19" s="257">
        <v>121</v>
      </c>
      <c r="E19" s="255">
        <f t="shared" si="4"/>
        <v>356</v>
      </c>
      <c r="F19" s="73"/>
      <c r="G19" s="72" t="s">
        <v>278</v>
      </c>
      <c r="H19" s="257">
        <v>99</v>
      </c>
      <c r="I19" s="257">
        <v>168</v>
      </c>
      <c r="J19" s="257">
        <v>121</v>
      </c>
      <c r="K19" s="255">
        <f t="shared" si="5"/>
        <v>388</v>
      </c>
    </row>
    <row r="20" spans="1:11" s="70" customFormat="1" ht="22.5" x14ac:dyDescent="0.45">
      <c r="A20" s="72" t="s">
        <v>241</v>
      </c>
      <c r="B20" s="257">
        <v>104</v>
      </c>
      <c r="C20" s="257">
        <v>130</v>
      </c>
      <c r="D20" s="257">
        <v>119</v>
      </c>
      <c r="E20" s="255">
        <f t="shared" si="4"/>
        <v>353</v>
      </c>
      <c r="F20" s="73"/>
      <c r="G20" s="72" t="s">
        <v>276</v>
      </c>
      <c r="H20" s="257">
        <v>115</v>
      </c>
      <c r="I20" s="257">
        <v>137</v>
      </c>
      <c r="J20" s="257">
        <v>136</v>
      </c>
      <c r="K20" s="255">
        <f t="shared" si="5"/>
        <v>388</v>
      </c>
    </row>
    <row r="21" spans="1:11" s="255" customFormat="1" ht="22.5" x14ac:dyDescent="0.2">
      <c r="A21" s="131" t="s">
        <v>490</v>
      </c>
      <c r="B21" s="255">
        <f>SUM(B16:B20)</f>
        <v>545</v>
      </c>
      <c r="C21" s="255">
        <f>SUM(C16:C20)</f>
        <v>581</v>
      </c>
      <c r="D21" s="255">
        <f>SUM(D16:D20)</f>
        <v>599</v>
      </c>
      <c r="E21" s="255">
        <f t="shared" si="4"/>
        <v>1725</v>
      </c>
      <c r="G21" s="131" t="s">
        <v>489</v>
      </c>
      <c r="H21" s="255">
        <f>SUM(H16:H20)</f>
        <v>564</v>
      </c>
      <c r="I21" s="255">
        <f>SUM(I16:I20)</f>
        <v>672</v>
      </c>
      <c r="J21" s="255">
        <f>SUM(J16:J20)</f>
        <v>594</v>
      </c>
      <c r="K21" s="255">
        <f t="shared" si="5"/>
        <v>1830</v>
      </c>
    </row>
    <row r="22" spans="1:11" s="71" customFormat="1" ht="22.5" x14ac:dyDescent="0.2">
      <c r="A22" s="294" t="s">
        <v>481</v>
      </c>
      <c r="B22" s="294"/>
      <c r="C22" s="294"/>
      <c r="D22" s="294"/>
      <c r="E22" s="294"/>
      <c r="F22" s="255"/>
      <c r="G22" s="294" t="s">
        <v>485</v>
      </c>
      <c r="H22" s="294"/>
      <c r="I22" s="294"/>
      <c r="J22" s="294"/>
      <c r="K22" s="294"/>
    </row>
    <row r="23" spans="1:11" s="70" customFormat="1" ht="22.5" x14ac:dyDescent="0.45">
      <c r="A23" s="74" t="s">
        <v>280</v>
      </c>
      <c r="B23" s="75">
        <v>147</v>
      </c>
      <c r="C23" s="75">
        <v>147</v>
      </c>
      <c r="D23" s="75">
        <v>102</v>
      </c>
      <c r="E23" s="254">
        <f t="shared" ref="E23:E28" si="6">SUM(B23:D23)</f>
        <v>396</v>
      </c>
      <c r="F23" s="73"/>
      <c r="G23" s="74" t="s">
        <v>358</v>
      </c>
      <c r="H23" s="75">
        <v>95</v>
      </c>
      <c r="I23" s="75">
        <v>110</v>
      </c>
      <c r="J23" s="75">
        <v>108</v>
      </c>
      <c r="K23" s="254">
        <f t="shared" ref="K23:K28" si="7">SUM(H23:J23)</f>
        <v>313</v>
      </c>
    </row>
    <row r="24" spans="1:11" s="70" customFormat="1" ht="22.5" x14ac:dyDescent="0.45">
      <c r="A24" s="74" t="s">
        <v>41</v>
      </c>
      <c r="B24" s="75">
        <v>108</v>
      </c>
      <c r="C24" s="75">
        <v>102</v>
      </c>
      <c r="D24" s="75">
        <v>141</v>
      </c>
      <c r="E24" s="254">
        <f t="shared" si="6"/>
        <v>351</v>
      </c>
      <c r="F24" s="73"/>
      <c r="G24" s="74" t="s">
        <v>249</v>
      </c>
      <c r="H24" s="75">
        <v>116</v>
      </c>
      <c r="I24" s="75">
        <v>102</v>
      </c>
      <c r="J24" s="75">
        <v>104</v>
      </c>
      <c r="K24" s="254">
        <f t="shared" si="7"/>
        <v>322</v>
      </c>
    </row>
    <row r="25" spans="1:11" s="70" customFormat="1" ht="22.5" x14ac:dyDescent="0.45">
      <c r="A25" s="74" t="s">
        <v>40</v>
      </c>
      <c r="B25" s="75">
        <v>104</v>
      </c>
      <c r="C25" s="75">
        <v>128</v>
      </c>
      <c r="D25" s="75">
        <v>103</v>
      </c>
      <c r="E25" s="254">
        <f t="shared" si="6"/>
        <v>335</v>
      </c>
      <c r="F25" s="73"/>
      <c r="G25" s="74" t="s">
        <v>359</v>
      </c>
      <c r="H25" s="75">
        <v>121</v>
      </c>
      <c r="I25" s="75">
        <v>116</v>
      </c>
      <c r="J25" s="75">
        <v>106</v>
      </c>
      <c r="K25" s="254">
        <f t="shared" si="7"/>
        <v>343</v>
      </c>
    </row>
    <row r="26" spans="1:11" s="70" customFormat="1" ht="22.5" x14ac:dyDescent="0.45">
      <c r="A26" s="74" t="s">
        <v>357</v>
      </c>
      <c r="B26" s="75">
        <v>128</v>
      </c>
      <c r="C26" s="75">
        <v>161</v>
      </c>
      <c r="D26" s="75">
        <v>151</v>
      </c>
      <c r="E26" s="254">
        <f t="shared" si="6"/>
        <v>440</v>
      </c>
      <c r="F26" s="73"/>
      <c r="G26" s="74" t="s">
        <v>476</v>
      </c>
      <c r="H26" s="75">
        <v>106</v>
      </c>
      <c r="I26" s="75">
        <v>117</v>
      </c>
      <c r="J26" s="75">
        <v>109</v>
      </c>
      <c r="K26" s="254">
        <f t="shared" si="7"/>
        <v>332</v>
      </c>
    </row>
    <row r="27" spans="1:11" s="70" customFormat="1" ht="22.5" x14ac:dyDescent="0.45">
      <c r="A27" s="74" t="s">
        <v>335</v>
      </c>
      <c r="B27" s="75">
        <v>125</v>
      </c>
      <c r="C27" s="75">
        <v>116</v>
      </c>
      <c r="D27" s="75">
        <v>116</v>
      </c>
      <c r="E27" s="254">
        <f t="shared" si="6"/>
        <v>357</v>
      </c>
      <c r="F27" s="73"/>
      <c r="G27" s="74" t="s">
        <v>266</v>
      </c>
      <c r="H27" s="75">
        <v>89</v>
      </c>
      <c r="I27" s="75">
        <v>103</v>
      </c>
      <c r="J27" s="75">
        <v>96</v>
      </c>
      <c r="K27" s="254">
        <f t="shared" si="7"/>
        <v>288</v>
      </c>
    </row>
    <row r="28" spans="1:11" s="255" customFormat="1" ht="22.5" x14ac:dyDescent="0.2">
      <c r="A28" s="232" t="s">
        <v>492</v>
      </c>
      <c r="B28" s="254">
        <f>SUM(B23:B27)</f>
        <v>612</v>
      </c>
      <c r="C28" s="254">
        <f>SUM(C23:C27)</f>
        <v>654</v>
      </c>
      <c r="D28" s="254">
        <f>SUM(D23:D27)</f>
        <v>613</v>
      </c>
      <c r="E28" s="254">
        <f t="shared" si="6"/>
        <v>1879</v>
      </c>
      <c r="G28" s="232" t="s">
        <v>493</v>
      </c>
      <c r="H28" s="254">
        <f>SUM(H23:H27)</f>
        <v>527</v>
      </c>
      <c r="I28" s="254">
        <f>SUM(I23:I27)</f>
        <v>548</v>
      </c>
      <c r="J28" s="254">
        <f>SUM(J23:J27)</f>
        <v>523</v>
      </c>
      <c r="K28" s="254">
        <f t="shared" si="7"/>
        <v>1598</v>
      </c>
    </row>
    <row r="29" spans="1:11" s="71" customFormat="1" ht="22.5" x14ac:dyDescent="0.2">
      <c r="A29" s="295" t="s">
        <v>292</v>
      </c>
      <c r="B29" s="295"/>
      <c r="C29" s="295"/>
      <c r="D29" s="295"/>
      <c r="E29" s="295"/>
      <c r="F29" s="255"/>
      <c r="G29" s="295" t="s">
        <v>296</v>
      </c>
      <c r="H29" s="295"/>
      <c r="I29" s="295"/>
      <c r="J29" s="295"/>
      <c r="K29" s="295"/>
    </row>
    <row r="30" spans="1:11" s="70" customFormat="1" ht="22.5" x14ac:dyDescent="0.45">
      <c r="A30" s="72" t="s">
        <v>287</v>
      </c>
      <c r="B30" s="257">
        <v>107</v>
      </c>
      <c r="C30" s="257">
        <v>107</v>
      </c>
      <c r="D30" s="257">
        <v>84</v>
      </c>
      <c r="E30" s="255">
        <f t="shared" ref="E30:E35" si="8">SUM(B30:D30)</f>
        <v>298</v>
      </c>
      <c r="F30" s="73"/>
      <c r="G30" s="72" t="s">
        <v>351</v>
      </c>
      <c r="H30" s="257">
        <v>144</v>
      </c>
      <c r="I30" s="257">
        <v>164</v>
      </c>
      <c r="J30" s="257">
        <v>131</v>
      </c>
      <c r="K30" s="255">
        <f t="shared" ref="K30:K35" si="9">SUM(H30:J30)</f>
        <v>439</v>
      </c>
    </row>
    <row r="31" spans="1:11" s="70" customFormat="1" ht="22.5" x14ac:dyDescent="0.45">
      <c r="A31" s="72" t="s">
        <v>262</v>
      </c>
      <c r="B31" s="257">
        <v>99</v>
      </c>
      <c r="C31" s="257">
        <v>103</v>
      </c>
      <c r="D31" s="257">
        <v>106</v>
      </c>
      <c r="E31" s="255">
        <f t="shared" si="8"/>
        <v>308</v>
      </c>
      <c r="F31" s="73"/>
      <c r="G31" s="72" t="s">
        <v>495</v>
      </c>
      <c r="H31" s="257">
        <v>129</v>
      </c>
      <c r="I31" s="257">
        <v>129</v>
      </c>
      <c r="J31" s="257">
        <v>104</v>
      </c>
      <c r="K31" s="255">
        <f t="shared" si="9"/>
        <v>362</v>
      </c>
    </row>
    <row r="32" spans="1:11" s="70" customFormat="1" ht="22.5" x14ac:dyDescent="0.45">
      <c r="A32" s="72" t="s">
        <v>283</v>
      </c>
      <c r="B32" s="257">
        <v>115</v>
      </c>
      <c r="C32" s="257">
        <v>110</v>
      </c>
      <c r="D32" s="257">
        <v>122</v>
      </c>
      <c r="E32" s="255">
        <f t="shared" si="8"/>
        <v>347</v>
      </c>
      <c r="F32" s="73"/>
      <c r="G32" s="72" t="s">
        <v>237</v>
      </c>
      <c r="H32" s="257">
        <v>163</v>
      </c>
      <c r="I32" s="257">
        <v>118</v>
      </c>
      <c r="J32" s="257">
        <v>125</v>
      </c>
      <c r="K32" s="255">
        <f t="shared" si="9"/>
        <v>406</v>
      </c>
    </row>
    <row r="33" spans="1:11" s="70" customFormat="1" ht="22.5" x14ac:dyDescent="0.45">
      <c r="A33" s="72" t="s">
        <v>211</v>
      </c>
      <c r="B33" s="257">
        <v>148</v>
      </c>
      <c r="C33" s="257">
        <v>111</v>
      </c>
      <c r="D33" s="257">
        <v>131</v>
      </c>
      <c r="E33" s="255">
        <f t="shared" si="8"/>
        <v>390</v>
      </c>
      <c r="F33" s="73"/>
      <c r="G33" s="72" t="s">
        <v>257</v>
      </c>
      <c r="H33" s="257">
        <v>121</v>
      </c>
      <c r="I33" s="257">
        <v>127</v>
      </c>
      <c r="J33" s="257">
        <v>120</v>
      </c>
      <c r="K33" s="255">
        <f t="shared" si="9"/>
        <v>368</v>
      </c>
    </row>
    <row r="34" spans="1:11" s="70" customFormat="1" ht="22.5" x14ac:dyDescent="0.45">
      <c r="A34" s="72" t="s">
        <v>488</v>
      </c>
      <c r="B34" s="257">
        <v>132</v>
      </c>
      <c r="C34" s="257">
        <v>120</v>
      </c>
      <c r="D34" s="257">
        <v>84</v>
      </c>
      <c r="E34" s="255">
        <f t="shared" si="8"/>
        <v>336</v>
      </c>
      <c r="F34" s="73"/>
      <c r="G34" s="72" t="s">
        <v>520</v>
      </c>
      <c r="H34" s="257">
        <v>129</v>
      </c>
      <c r="I34" s="257">
        <v>113</v>
      </c>
      <c r="J34" s="257">
        <v>148</v>
      </c>
      <c r="K34" s="255">
        <f t="shared" si="9"/>
        <v>390</v>
      </c>
    </row>
    <row r="35" spans="1:11" s="255" customFormat="1" ht="22.5" x14ac:dyDescent="0.2">
      <c r="A35" s="131" t="s">
        <v>493</v>
      </c>
      <c r="B35" s="255">
        <f>SUM(B30:B34)</f>
        <v>601</v>
      </c>
      <c r="C35" s="255">
        <f>SUM(C30:C34)</f>
        <v>551</v>
      </c>
      <c r="D35" s="255">
        <f>SUM(D30:D34)</f>
        <v>527</v>
      </c>
      <c r="E35" s="255">
        <f t="shared" si="8"/>
        <v>1679</v>
      </c>
      <c r="G35" s="131" t="s">
        <v>492</v>
      </c>
      <c r="H35" s="255">
        <f>SUM(H30:H34)</f>
        <v>686</v>
      </c>
      <c r="I35" s="255">
        <f>SUM(I30:I34)</f>
        <v>651</v>
      </c>
      <c r="J35" s="255">
        <f>SUM(J30:J34)</f>
        <v>628</v>
      </c>
      <c r="K35" s="255">
        <f t="shared" si="9"/>
        <v>1965</v>
      </c>
    </row>
    <row r="36" spans="1:11" s="71" customFormat="1" ht="22.5" x14ac:dyDescent="0.2">
      <c r="A36" s="294" t="s">
        <v>298</v>
      </c>
      <c r="B36" s="294"/>
      <c r="C36" s="294"/>
      <c r="D36" s="294"/>
      <c r="E36" s="294"/>
      <c r="F36" s="255"/>
      <c r="G36" s="294" t="s">
        <v>486</v>
      </c>
      <c r="H36" s="294"/>
      <c r="I36" s="294"/>
      <c r="J36" s="294"/>
      <c r="K36" s="294"/>
    </row>
    <row r="37" spans="1:11" s="70" customFormat="1" ht="22.5" x14ac:dyDescent="0.45">
      <c r="A37" s="74" t="s">
        <v>224</v>
      </c>
      <c r="B37" s="75">
        <v>108</v>
      </c>
      <c r="C37" s="75">
        <v>93</v>
      </c>
      <c r="D37" s="75">
        <v>87</v>
      </c>
      <c r="E37" s="254">
        <f t="shared" ref="E37:E43" si="10">SUM(B37:D37)</f>
        <v>288</v>
      </c>
      <c r="F37" s="73"/>
      <c r="G37" s="74" t="s">
        <v>267</v>
      </c>
      <c r="H37" s="75">
        <v>103</v>
      </c>
      <c r="I37" s="75">
        <v>106</v>
      </c>
      <c r="J37" s="75">
        <v>113</v>
      </c>
      <c r="K37" s="254">
        <f t="shared" ref="K37:K42" si="11">SUM(H37:J37)</f>
        <v>322</v>
      </c>
    </row>
    <row r="38" spans="1:11" s="70" customFormat="1" ht="22.5" x14ac:dyDescent="0.45">
      <c r="A38" s="74" t="s">
        <v>225</v>
      </c>
      <c r="B38" s="75">
        <v>149</v>
      </c>
      <c r="C38" s="75">
        <v>110</v>
      </c>
      <c r="D38" s="75">
        <v>122</v>
      </c>
      <c r="E38" s="254">
        <f t="shared" si="10"/>
        <v>381</v>
      </c>
      <c r="F38" s="73"/>
      <c r="G38" s="74" t="s">
        <v>442</v>
      </c>
      <c r="H38" s="75">
        <v>108</v>
      </c>
      <c r="I38" s="75">
        <v>120</v>
      </c>
      <c r="J38" s="75">
        <v>103</v>
      </c>
      <c r="K38" s="254">
        <f t="shared" si="11"/>
        <v>331</v>
      </c>
    </row>
    <row r="39" spans="1:11" s="70" customFormat="1" ht="22.5" x14ac:dyDescent="0.45">
      <c r="A39" s="74" t="s">
        <v>222</v>
      </c>
      <c r="B39" s="75">
        <v>117</v>
      </c>
      <c r="C39" s="75">
        <v>111</v>
      </c>
      <c r="D39" s="75">
        <v>118</v>
      </c>
      <c r="E39" s="254">
        <f t="shared" si="10"/>
        <v>346</v>
      </c>
      <c r="F39" s="73"/>
      <c r="G39" s="74" t="s">
        <v>260</v>
      </c>
      <c r="H39" s="75">
        <v>97</v>
      </c>
      <c r="I39" s="75">
        <v>139</v>
      </c>
      <c r="J39" s="75">
        <v>113</v>
      </c>
      <c r="K39" s="254">
        <f t="shared" si="11"/>
        <v>349</v>
      </c>
    </row>
    <row r="40" spans="1:11" s="70" customFormat="1" ht="22.5" x14ac:dyDescent="0.45">
      <c r="A40" s="74" t="s">
        <v>223</v>
      </c>
      <c r="B40" s="75">
        <v>97</v>
      </c>
      <c r="C40" s="75">
        <v>128</v>
      </c>
      <c r="D40" s="75">
        <v>112</v>
      </c>
      <c r="E40" s="254">
        <f t="shared" si="10"/>
        <v>337</v>
      </c>
      <c r="F40" s="73"/>
      <c r="G40" s="74" t="s">
        <v>368</v>
      </c>
      <c r="H40" s="75" t="s">
        <v>525</v>
      </c>
      <c r="I40" s="75">
        <v>119</v>
      </c>
      <c r="J40" s="75">
        <v>112</v>
      </c>
      <c r="K40" s="254">
        <f t="shared" si="11"/>
        <v>231</v>
      </c>
    </row>
    <row r="41" spans="1:11" s="70" customFormat="1" ht="22.5" x14ac:dyDescent="0.45">
      <c r="A41" s="74" t="s">
        <v>355</v>
      </c>
      <c r="B41" s="75">
        <v>93</v>
      </c>
      <c r="C41" s="75">
        <v>86</v>
      </c>
      <c r="D41" s="75">
        <v>91</v>
      </c>
      <c r="E41" s="254">
        <f t="shared" si="10"/>
        <v>270</v>
      </c>
      <c r="F41" s="73"/>
      <c r="G41" s="74" t="s">
        <v>264</v>
      </c>
      <c r="H41" s="75">
        <v>134</v>
      </c>
      <c r="I41" s="75">
        <v>105</v>
      </c>
      <c r="J41" s="75">
        <v>123</v>
      </c>
      <c r="K41" s="254">
        <f t="shared" si="11"/>
        <v>362</v>
      </c>
    </row>
    <row r="42" spans="1:11" s="70" customFormat="1" ht="22.5" x14ac:dyDescent="0.45">
      <c r="A42" s="74"/>
      <c r="B42" s="75"/>
      <c r="C42" s="75"/>
      <c r="D42" s="75"/>
      <c r="E42" s="254"/>
      <c r="F42" s="73"/>
      <c r="G42" s="74" t="s">
        <v>524</v>
      </c>
      <c r="H42" s="75">
        <v>98</v>
      </c>
      <c r="I42" s="75" t="s">
        <v>525</v>
      </c>
      <c r="J42" s="75" t="s">
        <v>525</v>
      </c>
      <c r="K42" s="254">
        <f t="shared" si="11"/>
        <v>98</v>
      </c>
    </row>
    <row r="43" spans="1:11" s="255" customFormat="1" ht="22.5" x14ac:dyDescent="0.2">
      <c r="A43" s="232" t="s">
        <v>490</v>
      </c>
      <c r="B43" s="254">
        <f>SUM(B37:B42)</f>
        <v>564</v>
      </c>
      <c r="C43" s="254">
        <f>SUM(C37:C42)</f>
        <v>528</v>
      </c>
      <c r="D43" s="254">
        <f>SUM(D37:D42)</f>
        <v>530</v>
      </c>
      <c r="E43" s="254">
        <f t="shared" si="10"/>
        <v>1622</v>
      </c>
      <c r="G43" s="232" t="s">
        <v>489</v>
      </c>
      <c r="H43" s="254">
        <f>SUM(H37:H42)</f>
        <v>540</v>
      </c>
      <c r="I43" s="254">
        <f>SUM(I37:I42)</f>
        <v>589</v>
      </c>
      <c r="J43" s="254">
        <f>SUM(J37:J42)</f>
        <v>564</v>
      </c>
      <c r="K43" s="254">
        <f>SUM(K37:K42)</f>
        <v>1693</v>
      </c>
    </row>
    <row r="44" spans="1:11" s="69" customFormat="1" ht="22.5" x14ac:dyDescent="0.45">
      <c r="A44" s="295" t="s">
        <v>484</v>
      </c>
      <c r="B44" s="295"/>
      <c r="C44" s="295"/>
      <c r="D44" s="295"/>
      <c r="E44" s="295"/>
      <c r="F44" s="255"/>
      <c r="G44" s="295" t="s">
        <v>482</v>
      </c>
      <c r="H44" s="295"/>
      <c r="I44" s="295"/>
      <c r="J44" s="295"/>
      <c r="K44" s="295"/>
    </row>
    <row r="45" spans="1:11" s="70" customFormat="1" ht="22.5" x14ac:dyDescent="0.45">
      <c r="A45" s="72" t="s">
        <v>270</v>
      </c>
      <c r="B45" s="257">
        <v>101</v>
      </c>
      <c r="C45" s="257">
        <v>95</v>
      </c>
      <c r="D45" s="257">
        <v>125</v>
      </c>
      <c r="E45" s="255">
        <f t="shared" ref="E45:E50" si="12">SUM(B45:D45)</f>
        <v>321</v>
      </c>
      <c r="F45" s="73"/>
      <c r="G45" s="72" t="s">
        <v>354</v>
      </c>
      <c r="H45" s="257">
        <v>105</v>
      </c>
      <c r="I45" s="257">
        <v>108</v>
      </c>
      <c r="J45" s="257">
        <v>134</v>
      </c>
      <c r="K45" s="255">
        <f>SUM(H45:J45)</f>
        <v>347</v>
      </c>
    </row>
    <row r="46" spans="1:11" s="70" customFormat="1" ht="22.5" x14ac:dyDescent="0.45">
      <c r="A46" s="72" t="s">
        <v>272</v>
      </c>
      <c r="B46" s="257">
        <v>105</v>
      </c>
      <c r="C46" s="257">
        <v>141</v>
      </c>
      <c r="D46" s="257">
        <v>105</v>
      </c>
      <c r="E46" s="255">
        <f t="shared" si="12"/>
        <v>351</v>
      </c>
      <c r="F46" s="73"/>
      <c r="G46" s="72" t="s">
        <v>258</v>
      </c>
      <c r="H46" s="257">
        <v>115</v>
      </c>
      <c r="I46" s="257">
        <v>131</v>
      </c>
      <c r="J46" s="257">
        <v>128</v>
      </c>
      <c r="K46" s="255">
        <f>SUM(H46:J46)</f>
        <v>374</v>
      </c>
    </row>
    <row r="47" spans="1:11" s="70" customFormat="1" ht="22.5" x14ac:dyDescent="0.45">
      <c r="A47" s="72" t="s">
        <v>271</v>
      </c>
      <c r="B47" s="257">
        <v>101</v>
      </c>
      <c r="C47" s="257">
        <v>100</v>
      </c>
      <c r="D47" s="257">
        <v>113</v>
      </c>
      <c r="E47" s="255">
        <f t="shared" si="12"/>
        <v>314</v>
      </c>
      <c r="F47" s="73"/>
      <c r="G47" s="72" t="s">
        <v>286</v>
      </c>
      <c r="H47" s="257">
        <v>100</v>
      </c>
      <c r="I47" s="257">
        <v>96</v>
      </c>
      <c r="J47" s="257">
        <v>98</v>
      </c>
      <c r="K47" s="255">
        <f>SUM(H47:J47)</f>
        <v>294</v>
      </c>
    </row>
    <row r="48" spans="1:11" s="70" customFormat="1" ht="22.5" x14ac:dyDescent="0.45">
      <c r="A48" s="72" t="s">
        <v>269</v>
      </c>
      <c r="B48" s="257">
        <v>101</v>
      </c>
      <c r="C48" s="257">
        <v>109</v>
      </c>
      <c r="D48" s="257">
        <v>92</v>
      </c>
      <c r="E48" s="255">
        <f t="shared" si="12"/>
        <v>302</v>
      </c>
      <c r="F48" s="73"/>
      <c r="G48" s="72" t="s">
        <v>372</v>
      </c>
      <c r="H48" s="257">
        <v>125</v>
      </c>
      <c r="I48" s="257">
        <v>110</v>
      </c>
      <c r="J48" s="257">
        <v>137</v>
      </c>
      <c r="K48" s="255">
        <f>SUM(H48:J48)</f>
        <v>372</v>
      </c>
    </row>
    <row r="49" spans="1:11" s="70" customFormat="1" ht="22.5" x14ac:dyDescent="0.45">
      <c r="A49" s="72" t="s">
        <v>360</v>
      </c>
      <c r="B49" s="257">
        <v>108</v>
      </c>
      <c r="C49" s="257">
        <v>108</v>
      </c>
      <c r="D49" s="257">
        <v>110</v>
      </c>
      <c r="E49" s="255">
        <f t="shared" si="12"/>
        <v>326</v>
      </c>
      <c r="F49" s="73"/>
      <c r="G49" s="72" t="s">
        <v>210</v>
      </c>
      <c r="H49" s="257">
        <v>116</v>
      </c>
      <c r="I49" s="257">
        <v>125</v>
      </c>
      <c r="J49" s="257">
        <v>120</v>
      </c>
      <c r="K49" s="255">
        <f>SUM(H49:J49)</f>
        <v>361</v>
      </c>
    </row>
    <row r="50" spans="1:11" s="255" customFormat="1" ht="22.5" x14ac:dyDescent="0.2">
      <c r="A50" s="131" t="s">
        <v>493</v>
      </c>
      <c r="B50" s="255">
        <f>SUM(B45:B49)</f>
        <v>516</v>
      </c>
      <c r="C50" s="255">
        <f>SUM(C45:C49)</f>
        <v>553</v>
      </c>
      <c r="D50" s="255">
        <f>SUM(D45:D49)</f>
        <v>545</v>
      </c>
      <c r="E50" s="255">
        <f t="shared" si="12"/>
        <v>1614</v>
      </c>
      <c r="G50" s="131" t="s">
        <v>492</v>
      </c>
      <c r="H50" s="255">
        <f>SUM(H45:H49)</f>
        <v>561</v>
      </c>
      <c r="I50" s="255">
        <f>SUM(I45:I49)</f>
        <v>570</v>
      </c>
      <c r="J50" s="255">
        <f>SUM(J45:J49)</f>
        <v>617</v>
      </c>
      <c r="K50" s="255">
        <f>SUM(K45:K49)</f>
        <v>1748</v>
      </c>
    </row>
    <row r="52" spans="1:11" ht="22.5" x14ac:dyDescent="0.35">
      <c r="A52" s="295" t="s">
        <v>332</v>
      </c>
      <c r="B52" s="295"/>
      <c r="C52" s="295"/>
      <c r="D52" s="295"/>
      <c r="E52" s="295"/>
      <c r="G52" s="295" t="s">
        <v>321</v>
      </c>
      <c r="H52" s="295"/>
      <c r="I52" s="295"/>
      <c r="J52" s="295"/>
      <c r="K52" s="295"/>
    </row>
    <row r="53" spans="1:11" ht="22.5" x14ac:dyDescent="0.35">
      <c r="A53" s="295" t="s">
        <v>537</v>
      </c>
      <c r="B53" s="295"/>
      <c r="C53" s="295"/>
      <c r="D53" s="295"/>
      <c r="E53" s="295"/>
      <c r="G53" s="295" t="s">
        <v>538</v>
      </c>
      <c r="H53" s="295"/>
      <c r="I53" s="295"/>
      <c r="J53" s="295"/>
      <c r="K53" s="295"/>
    </row>
    <row r="54" spans="1:11" ht="22.5" x14ac:dyDescent="0.45">
      <c r="A54" s="296" t="s">
        <v>511</v>
      </c>
      <c r="B54" s="296"/>
      <c r="C54" s="296"/>
      <c r="D54" s="296"/>
      <c r="E54" s="296"/>
      <c r="F54" s="70"/>
      <c r="G54" s="296" t="s">
        <v>526</v>
      </c>
      <c r="H54" s="296"/>
      <c r="I54" s="296"/>
      <c r="J54" s="296"/>
      <c r="K54" s="296"/>
    </row>
    <row r="55" spans="1:11" ht="22.5" x14ac:dyDescent="0.45">
      <c r="A55" s="296" t="s">
        <v>512</v>
      </c>
      <c r="B55" s="296"/>
      <c r="C55" s="296"/>
      <c r="D55" s="296"/>
      <c r="E55" s="296"/>
      <c r="F55" s="70"/>
      <c r="G55" s="296" t="s">
        <v>527</v>
      </c>
      <c r="H55" s="296"/>
      <c r="I55" s="296"/>
      <c r="J55" s="296"/>
      <c r="K55" s="296"/>
    </row>
    <row r="56" spans="1:11" ht="22.5" x14ac:dyDescent="0.45">
      <c r="A56" s="296" t="s">
        <v>513</v>
      </c>
      <c r="B56" s="296"/>
      <c r="C56" s="296"/>
      <c r="D56" s="296"/>
      <c r="E56" s="296"/>
      <c r="F56" s="70"/>
      <c r="G56" s="296" t="s">
        <v>528</v>
      </c>
      <c r="H56" s="296"/>
      <c r="I56" s="296"/>
      <c r="J56" s="296"/>
      <c r="K56" s="296"/>
    </row>
    <row r="57" spans="1:11" ht="22.5" x14ac:dyDescent="0.45">
      <c r="A57" s="296" t="s">
        <v>514</v>
      </c>
      <c r="B57" s="296"/>
      <c r="C57" s="296"/>
      <c r="D57" s="296"/>
      <c r="E57" s="296"/>
      <c r="F57" s="70"/>
      <c r="G57" s="296" t="s">
        <v>529</v>
      </c>
      <c r="H57" s="296"/>
      <c r="I57" s="296"/>
      <c r="J57" s="296"/>
      <c r="K57" s="296"/>
    </row>
    <row r="58" spans="1:11" ht="22.5" x14ac:dyDescent="0.45">
      <c r="A58" s="296" t="s">
        <v>515</v>
      </c>
      <c r="B58" s="296"/>
      <c r="C58" s="296"/>
      <c r="D58" s="296"/>
      <c r="E58" s="296"/>
      <c r="F58" s="70"/>
      <c r="G58" s="296" t="s">
        <v>530</v>
      </c>
      <c r="H58" s="296"/>
      <c r="I58" s="296"/>
      <c r="J58" s="296"/>
      <c r="K58" s="296"/>
    </row>
    <row r="59" spans="1:11" ht="22.5" x14ac:dyDescent="0.45">
      <c r="A59" s="296" t="s">
        <v>516</v>
      </c>
      <c r="B59" s="296"/>
      <c r="C59" s="296"/>
      <c r="D59" s="296"/>
      <c r="E59" s="296"/>
      <c r="F59" s="70"/>
      <c r="G59" s="296" t="s">
        <v>531</v>
      </c>
      <c r="H59" s="296"/>
      <c r="I59" s="296"/>
      <c r="J59" s="296"/>
      <c r="K59" s="296"/>
    </row>
    <row r="60" spans="1:11" ht="22.5" x14ac:dyDescent="0.45">
      <c r="A60" s="296" t="s">
        <v>517</v>
      </c>
      <c r="B60" s="296"/>
      <c r="C60" s="296"/>
      <c r="D60" s="296"/>
      <c r="E60" s="296"/>
      <c r="F60" s="70"/>
      <c r="G60" s="296" t="s">
        <v>532</v>
      </c>
      <c r="H60" s="296"/>
      <c r="I60" s="296"/>
      <c r="J60" s="296"/>
      <c r="K60" s="296"/>
    </row>
    <row r="61" spans="1:11" ht="22.5" x14ac:dyDescent="0.45">
      <c r="A61" s="296" t="s">
        <v>518</v>
      </c>
      <c r="B61" s="296"/>
      <c r="C61" s="296"/>
      <c r="D61" s="296"/>
      <c r="E61" s="296"/>
      <c r="F61" s="70"/>
      <c r="G61" s="296" t="s">
        <v>533</v>
      </c>
      <c r="H61" s="296"/>
      <c r="I61" s="296"/>
      <c r="J61" s="296"/>
      <c r="K61" s="296"/>
    </row>
    <row r="62" spans="1:11" ht="22.5" x14ac:dyDescent="0.45">
      <c r="A62" s="296"/>
      <c r="B62" s="296"/>
      <c r="C62" s="296"/>
      <c r="D62" s="296"/>
      <c r="E62" s="296"/>
      <c r="F62" s="70"/>
      <c r="G62" s="296"/>
      <c r="H62" s="296"/>
      <c r="I62" s="296"/>
      <c r="J62" s="296"/>
      <c r="K62" s="296"/>
    </row>
    <row r="63" spans="1:11" ht="22.5" x14ac:dyDescent="0.45">
      <c r="A63" s="72"/>
      <c r="B63" s="257"/>
      <c r="C63" s="257"/>
      <c r="D63" s="257"/>
      <c r="E63" s="255"/>
      <c r="F63" s="70"/>
      <c r="G63" s="72"/>
      <c r="H63" s="257"/>
      <c r="I63" s="257"/>
      <c r="J63" s="257"/>
      <c r="K63" s="255"/>
    </row>
    <row r="64" spans="1:11" ht="22.5" x14ac:dyDescent="0.45">
      <c r="A64" s="72"/>
      <c r="B64" s="257"/>
      <c r="C64" s="257"/>
      <c r="D64" s="257"/>
      <c r="E64" s="255"/>
      <c r="F64" s="70"/>
      <c r="G64" s="72"/>
      <c r="H64" s="257"/>
      <c r="I64" s="257"/>
      <c r="J64" s="257"/>
      <c r="K64" s="255"/>
    </row>
    <row r="65" spans="1:11" ht="22.5" x14ac:dyDescent="0.45">
      <c r="A65" s="72"/>
      <c r="B65" s="257"/>
      <c r="C65" s="257"/>
      <c r="D65" s="257"/>
      <c r="E65" s="255"/>
      <c r="F65" s="70"/>
      <c r="G65" s="72"/>
      <c r="H65" s="257"/>
      <c r="I65" s="257"/>
      <c r="J65" s="257"/>
      <c r="K65" s="255"/>
    </row>
  </sheetData>
  <mergeCells count="36">
    <mergeCell ref="A61:E61"/>
    <mergeCell ref="G61:K61"/>
    <mergeCell ref="A62:E62"/>
    <mergeCell ref="G62:K62"/>
    <mergeCell ref="A58:E58"/>
    <mergeCell ref="G58:K58"/>
    <mergeCell ref="A59:E59"/>
    <mergeCell ref="G59:K59"/>
    <mergeCell ref="A60:E60"/>
    <mergeCell ref="G60:K60"/>
    <mergeCell ref="A55:E55"/>
    <mergeCell ref="G55:K55"/>
    <mergeCell ref="A56:E56"/>
    <mergeCell ref="G56:K56"/>
    <mergeCell ref="A57:E57"/>
    <mergeCell ref="G57:K57"/>
    <mergeCell ref="A44:E44"/>
    <mergeCell ref="G44:K44"/>
    <mergeCell ref="A52:E52"/>
    <mergeCell ref="G52:K52"/>
    <mergeCell ref="A54:E54"/>
    <mergeCell ref="G54:K54"/>
    <mergeCell ref="G53:K53"/>
    <mergeCell ref="A53:E53"/>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142" priority="35" rank="1"/>
  </conditionalFormatting>
  <conditionalFormatting sqref="C7 I7">
    <cfRule type="top10" dxfId="141" priority="34" rank="1"/>
  </conditionalFormatting>
  <conditionalFormatting sqref="D7 J7">
    <cfRule type="top10" dxfId="140" priority="33" stopIfTrue="1" rank="1"/>
  </conditionalFormatting>
  <conditionalFormatting sqref="E7 K7">
    <cfRule type="top10" dxfId="139" priority="32" rank="1"/>
  </conditionalFormatting>
  <conditionalFormatting sqref="B14 H14">
    <cfRule type="top10" dxfId="138" priority="31" rank="1"/>
  </conditionalFormatting>
  <conditionalFormatting sqref="C14 I14">
    <cfRule type="top10" dxfId="137" priority="29" rank="1"/>
    <cfRule type="top10" priority="30" rank="1"/>
  </conditionalFormatting>
  <conditionalFormatting sqref="J14 D14">
    <cfRule type="top10" dxfId="136" priority="28" rank="1"/>
  </conditionalFormatting>
  <conditionalFormatting sqref="K14 E14">
    <cfRule type="top10" dxfId="135" priority="27" rank="1"/>
  </conditionalFormatting>
  <conditionalFormatting sqref="B21 H21">
    <cfRule type="top10" dxfId="134" priority="26" rank="1"/>
  </conditionalFormatting>
  <conditionalFormatting sqref="I21 C21">
    <cfRule type="top10" dxfId="133" priority="25" rank="1"/>
  </conditionalFormatting>
  <conditionalFormatting sqref="D21 J21">
    <cfRule type="top10" dxfId="132" priority="24" rank="1"/>
  </conditionalFormatting>
  <conditionalFormatting sqref="K21 E21">
    <cfRule type="top10" dxfId="131" priority="23" rank="1"/>
  </conditionalFormatting>
  <conditionalFormatting sqref="B28 H28">
    <cfRule type="top10" dxfId="130" priority="22" rank="1"/>
  </conditionalFormatting>
  <conditionalFormatting sqref="C28 I28">
    <cfRule type="top10" dxfId="129" priority="21" rank="1"/>
  </conditionalFormatting>
  <conditionalFormatting sqref="D28 J28">
    <cfRule type="top10" dxfId="128" priority="20" rank="1"/>
  </conditionalFormatting>
  <conditionalFormatting sqref="E28 K28">
    <cfRule type="top10" dxfId="127" priority="19" rank="1"/>
  </conditionalFormatting>
  <conditionalFormatting sqref="B35 H35">
    <cfRule type="top10" dxfId="126" priority="18" rank="1"/>
  </conditionalFormatting>
  <conditionalFormatting sqref="H35 B35">
    <cfRule type="top10" dxfId="125" priority="17" rank="1"/>
  </conditionalFormatting>
  <conditionalFormatting sqref="C35 I35">
    <cfRule type="top10" dxfId="124" priority="16" rank="1"/>
  </conditionalFormatting>
  <conditionalFormatting sqref="D35 J35">
    <cfRule type="top10" dxfId="123" priority="15" rank="1"/>
  </conditionalFormatting>
  <conditionalFormatting sqref="K35 E35">
    <cfRule type="top10" dxfId="122" priority="14" rank="1"/>
  </conditionalFormatting>
  <conditionalFormatting sqref="B43 H43">
    <cfRule type="top10" dxfId="121" priority="13" rank="1"/>
  </conditionalFormatting>
  <conditionalFormatting sqref="C43 I43">
    <cfRule type="top10" dxfId="120" priority="12" rank="1"/>
  </conditionalFormatting>
  <conditionalFormatting sqref="D43 J43">
    <cfRule type="top10" dxfId="119" priority="11" rank="1"/>
  </conditionalFormatting>
  <conditionalFormatting sqref="E43 K43">
    <cfRule type="top10" dxfId="118" priority="10" rank="1"/>
  </conditionalFormatting>
  <conditionalFormatting sqref="B50 H50">
    <cfRule type="top10" dxfId="117" priority="9" rank="1"/>
  </conditionalFormatting>
  <conditionalFormatting sqref="C50 I50">
    <cfRule type="top10" dxfId="116" priority="8" rank="1"/>
  </conditionalFormatting>
  <conditionalFormatting sqref="D50 J50">
    <cfRule type="top10" dxfId="115" priority="7" rank="1"/>
  </conditionalFormatting>
  <conditionalFormatting sqref="E50 K50">
    <cfRule type="top10" dxfId="114" priority="6" rank="1"/>
  </conditionalFormatting>
  <conditionalFormatting sqref="E2:E6 K2:K6 K9:K13 E9:E13 E16:E20 K16:K20 E23:E27 E30:E34 K30:K34 K23:K27 E45:E49 K45:K49 E37:E42 K37:K42">
    <cfRule type="cellIs" dxfId="113" priority="5" operator="greaterThan">
      <formula>399</formula>
    </cfRule>
  </conditionalFormatting>
  <conditionalFormatting sqref="B2:D6 H2:J6 H9:J13 B9:D13 B16:D20 H16:J20 B23:D27 H23:J27 H30:J34 B30:D34 B37:D40 H37:J42 H45:J49 B45:D49 B42:D42">
    <cfRule type="cellIs" dxfId="112" priority="4" operator="greaterThanOrEqual">
      <formula>150</formula>
    </cfRule>
  </conditionalFormatting>
  <conditionalFormatting sqref="B41:D41">
    <cfRule type="cellIs" dxfId="111"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&amp;C&amp;"Euphemia,Bold"&amp;18Friday Pro League&amp;"Arial,Regular"&amp;10
&amp;"Euphemia,Bold"&amp;14Week 2&amp;"Arial,Regular"&amp;10
&amp;12September 12th, 2014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8"/>
  <sheetViews>
    <sheetView showGridLines="0" zoomScale="85" zoomScaleNormal="85" workbookViewId="0">
      <selection activeCell="A68" sqref="A6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2" width="4" style="61" customWidth="1"/>
    <col min="13" max="13" width="3.85546875" style="61" customWidth="1"/>
    <col min="14" max="16384" width="9.140625" style="61"/>
  </cols>
  <sheetData>
    <row r="1" spans="1:11" s="69" customFormat="1" ht="22.5" x14ac:dyDescent="0.45">
      <c r="A1" s="293" t="s">
        <v>295</v>
      </c>
      <c r="B1" s="293"/>
      <c r="C1" s="293"/>
      <c r="D1" s="293"/>
      <c r="E1" s="293"/>
      <c r="F1" s="126"/>
      <c r="G1" s="293" t="s">
        <v>486</v>
      </c>
      <c r="H1" s="293"/>
      <c r="I1" s="293"/>
      <c r="J1" s="293"/>
      <c r="K1" s="293"/>
    </row>
    <row r="2" spans="1:11" s="70" customFormat="1" ht="22.5" x14ac:dyDescent="0.45">
      <c r="A2" s="72" t="s">
        <v>255</v>
      </c>
      <c r="B2" s="129">
        <v>113</v>
      </c>
      <c r="C2" s="129">
        <v>115</v>
      </c>
      <c r="D2" s="129">
        <v>84</v>
      </c>
      <c r="E2" s="128">
        <f t="shared" ref="E2:E7" si="0">SUM(B2:D2)</f>
        <v>312</v>
      </c>
      <c r="F2" s="73"/>
      <c r="G2" s="72" t="s">
        <v>267</v>
      </c>
      <c r="H2" s="129">
        <v>114</v>
      </c>
      <c r="I2" s="129">
        <v>87</v>
      </c>
      <c r="J2" s="129">
        <v>117</v>
      </c>
      <c r="K2" s="128">
        <f t="shared" ref="K2:K7" si="1">SUM(H2:J2)</f>
        <v>318</v>
      </c>
    </row>
    <row r="3" spans="1:11" s="70" customFormat="1" ht="22.5" x14ac:dyDescent="0.45">
      <c r="A3" s="72" t="s">
        <v>252</v>
      </c>
      <c r="B3" s="129">
        <v>126</v>
      </c>
      <c r="C3" s="129">
        <v>111</v>
      </c>
      <c r="D3" s="129">
        <v>137</v>
      </c>
      <c r="E3" s="128">
        <f t="shared" si="0"/>
        <v>374</v>
      </c>
      <c r="F3" s="73"/>
      <c r="G3" s="72" t="s">
        <v>442</v>
      </c>
      <c r="H3" s="129">
        <v>92</v>
      </c>
      <c r="I3" s="129">
        <v>125</v>
      </c>
      <c r="J3" s="129">
        <v>126</v>
      </c>
      <c r="K3" s="128">
        <f t="shared" si="1"/>
        <v>343</v>
      </c>
    </row>
    <row r="4" spans="1:11" s="70" customFormat="1" ht="22.5" x14ac:dyDescent="0.45">
      <c r="A4" s="72" t="s">
        <v>353</v>
      </c>
      <c r="B4" s="129">
        <v>91</v>
      </c>
      <c r="C4" s="129">
        <v>110</v>
      </c>
      <c r="D4" s="129">
        <v>121</v>
      </c>
      <c r="E4" s="128">
        <f t="shared" si="0"/>
        <v>322</v>
      </c>
      <c r="F4" s="73"/>
      <c r="G4" s="72" t="s">
        <v>260</v>
      </c>
      <c r="H4" s="129">
        <v>144</v>
      </c>
      <c r="I4" s="129">
        <v>120</v>
      </c>
      <c r="J4" s="129">
        <v>107</v>
      </c>
      <c r="K4" s="128">
        <f t="shared" si="1"/>
        <v>371</v>
      </c>
    </row>
    <row r="5" spans="1:11" s="70" customFormat="1" ht="22.5" x14ac:dyDescent="0.45">
      <c r="A5" s="72" t="s">
        <v>216</v>
      </c>
      <c r="B5" s="129">
        <v>132</v>
      </c>
      <c r="C5" s="129">
        <v>135</v>
      </c>
      <c r="D5" s="129">
        <v>140</v>
      </c>
      <c r="E5" s="128">
        <f t="shared" si="0"/>
        <v>407</v>
      </c>
      <c r="F5" s="73"/>
      <c r="G5" s="72" t="s">
        <v>496</v>
      </c>
      <c r="H5" s="129">
        <v>118</v>
      </c>
      <c r="I5" s="129">
        <v>100</v>
      </c>
      <c r="J5" s="129">
        <v>124</v>
      </c>
      <c r="K5" s="128">
        <f t="shared" si="1"/>
        <v>342</v>
      </c>
    </row>
    <row r="6" spans="1:11" s="70" customFormat="1" ht="22.5" x14ac:dyDescent="0.45">
      <c r="A6" s="72" t="s">
        <v>215</v>
      </c>
      <c r="B6" s="129">
        <v>121</v>
      </c>
      <c r="C6" s="129">
        <v>128</v>
      </c>
      <c r="D6" s="129">
        <v>110</v>
      </c>
      <c r="E6" s="128">
        <f t="shared" si="0"/>
        <v>359</v>
      </c>
      <c r="F6" s="73"/>
      <c r="G6" s="72" t="s">
        <v>264</v>
      </c>
      <c r="H6" s="129">
        <v>111</v>
      </c>
      <c r="I6" s="129">
        <v>125</v>
      </c>
      <c r="J6" s="129">
        <v>105</v>
      </c>
      <c r="K6" s="128">
        <f t="shared" si="1"/>
        <v>341</v>
      </c>
    </row>
    <row r="7" spans="1:11" s="128" customFormat="1" ht="22.5" x14ac:dyDescent="0.2">
      <c r="A7" s="131" t="s">
        <v>492</v>
      </c>
      <c r="B7" s="128">
        <f>SUM(B2:B6)</f>
        <v>583</v>
      </c>
      <c r="C7" s="128">
        <f>SUM(C2:C6)</f>
        <v>599</v>
      </c>
      <c r="D7" s="128">
        <f>SUM(D2:D6)</f>
        <v>592</v>
      </c>
      <c r="E7" s="128">
        <f t="shared" si="0"/>
        <v>1774</v>
      </c>
      <c r="G7" s="131" t="s">
        <v>493</v>
      </c>
      <c r="H7" s="128">
        <f>SUM(H2:H6)</f>
        <v>579</v>
      </c>
      <c r="I7" s="128">
        <f>SUM(I2:I6)</f>
        <v>557</v>
      </c>
      <c r="J7" s="128">
        <f>SUM(J2:J6)</f>
        <v>579</v>
      </c>
      <c r="K7" s="128">
        <f t="shared" si="1"/>
        <v>1715</v>
      </c>
    </row>
    <row r="8" spans="1:11" s="71" customFormat="1" ht="22.5" x14ac:dyDescent="0.2">
      <c r="A8" s="294" t="s">
        <v>294</v>
      </c>
      <c r="B8" s="294"/>
      <c r="C8" s="294"/>
      <c r="D8" s="294"/>
      <c r="E8" s="294"/>
      <c r="F8" s="128"/>
      <c r="G8" s="294" t="s">
        <v>484</v>
      </c>
      <c r="H8" s="294"/>
      <c r="I8" s="294"/>
      <c r="J8" s="294"/>
      <c r="K8" s="294"/>
    </row>
    <row r="9" spans="1:11" s="70" customFormat="1" ht="22.5" x14ac:dyDescent="0.45">
      <c r="A9" s="74" t="s">
        <v>218</v>
      </c>
      <c r="B9" s="75">
        <v>107</v>
      </c>
      <c r="C9" s="75">
        <v>99</v>
      </c>
      <c r="D9" s="75">
        <v>107</v>
      </c>
      <c r="E9" s="127">
        <f t="shared" ref="E9:E14" si="2">SUM(B9:D9)</f>
        <v>313</v>
      </c>
      <c r="F9" s="73"/>
      <c r="G9" s="74" t="s">
        <v>270</v>
      </c>
      <c r="H9" s="75">
        <v>103</v>
      </c>
      <c r="I9" s="75">
        <v>101</v>
      </c>
      <c r="J9" s="75">
        <v>92</v>
      </c>
      <c r="K9" s="127">
        <f t="shared" ref="K9:K14" si="3">SUM(H9:J9)</f>
        <v>296</v>
      </c>
    </row>
    <row r="10" spans="1:11" s="70" customFormat="1" ht="22.5" x14ac:dyDescent="0.45">
      <c r="A10" s="74" t="s">
        <v>279</v>
      </c>
      <c r="B10" s="75">
        <v>152</v>
      </c>
      <c r="C10" s="75">
        <v>105</v>
      </c>
      <c r="D10" s="75">
        <v>109</v>
      </c>
      <c r="E10" s="127">
        <f t="shared" si="2"/>
        <v>366</v>
      </c>
      <c r="F10" s="73"/>
      <c r="G10" s="74" t="s">
        <v>272</v>
      </c>
      <c r="H10" s="75">
        <v>105</v>
      </c>
      <c r="I10" s="75">
        <v>134</v>
      </c>
      <c r="J10" s="75">
        <v>84</v>
      </c>
      <c r="K10" s="127">
        <f t="shared" si="3"/>
        <v>323</v>
      </c>
    </row>
    <row r="11" spans="1:11" s="70" customFormat="1" ht="22.5" x14ac:dyDescent="0.45">
      <c r="A11" s="74" t="s">
        <v>214</v>
      </c>
      <c r="B11" s="75">
        <v>154</v>
      </c>
      <c r="C11" s="75">
        <v>138</v>
      </c>
      <c r="D11" s="75">
        <v>102</v>
      </c>
      <c r="E11" s="127">
        <f t="shared" si="2"/>
        <v>394</v>
      </c>
      <c r="F11" s="73"/>
      <c r="G11" s="74" t="s">
        <v>271</v>
      </c>
      <c r="H11" s="75">
        <v>107</v>
      </c>
      <c r="I11" s="75">
        <v>117</v>
      </c>
      <c r="J11" s="75">
        <v>96</v>
      </c>
      <c r="K11" s="127">
        <f t="shared" si="3"/>
        <v>320</v>
      </c>
    </row>
    <row r="12" spans="1:11" s="70" customFormat="1" ht="22.5" x14ac:dyDescent="0.45">
      <c r="A12" s="74" t="s">
        <v>278</v>
      </c>
      <c r="B12" s="75">
        <v>103</v>
      </c>
      <c r="C12" s="75">
        <v>122</v>
      </c>
      <c r="D12" s="75">
        <v>120</v>
      </c>
      <c r="E12" s="127">
        <f t="shared" si="2"/>
        <v>345</v>
      </c>
      <c r="F12" s="73"/>
      <c r="G12" s="74" t="s">
        <v>269</v>
      </c>
      <c r="H12" s="75">
        <v>134</v>
      </c>
      <c r="I12" s="75">
        <v>107</v>
      </c>
      <c r="J12" s="75">
        <v>122</v>
      </c>
      <c r="K12" s="127">
        <f t="shared" si="3"/>
        <v>363</v>
      </c>
    </row>
    <row r="13" spans="1:11" s="70" customFormat="1" ht="22.5" x14ac:dyDescent="0.45">
      <c r="A13" s="74" t="s">
        <v>276</v>
      </c>
      <c r="B13" s="75">
        <v>116</v>
      </c>
      <c r="C13" s="75">
        <v>139</v>
      </c>
      <c r="D13" s="75">
        <v>124</v>
      </c>
      <c r="E13" s="127">
        <f t="shared" si="2"/>
        <v>379</v>
      </c>
      <c r="F13" s="73"/>
      <c r="G13" s="74" t="s">
        <v>360</v>
      </c>
      <c r="H13" s="75">
        <v>99</v>
      </c>
      <c r="I13" s="75">
        <v>116</v>
      </c>
      <c r="J13" s="75">
        <v>93</v>
      </c>
      <c r="K13" s="127">
        <f t="shared" si="3"/>
        <v>308</v>
      </c>
    </row>
    <row r="14" spans="1:11" s="128" customFormat="1" ht="22.5" x14ac:dyDescent="0.2">
      <c r="A14" s="232" t="s">
        <v>492</v>
      </c>
      <c r="B14" s="127">
        <f>SUM(B9:B13)</f>
        <v>632</v>
      </c>
      <c r="C14" s="127">
        <f>SUM(C9:C13)</f>
        <v>603</v>
      </c>
      <c r="D14" s="127">
        <f>SUM(D9:D13)</f>
        <v>562</v>
      </c>
      <c r="E14" s="127">
        <f t="shared" si="2"/>
        <v>1797</v>
      </c>
      <c r="G14" s="232" t="s">
        <v>493</v>
      </c>
      <c r="H14" s="127">
        <f>SUM(H9:H13)</f>
        <v>548</v>
      </c>
      <c r="I14" s="127">
        <f>SUM(I9:I13)</f>
        <v>575</v>
      </c>
      <c r="J14" s="127">
        <f>SUM(J9:J13)</f>
        <v>487</v>
      </c>
      <c r="K14" s="127">
        <f t="shared" si="3"/>
        <v>1610</v>
      </c>
    </row>
    <row r="15" spans="1:11" s="71" customFormat="1" ht="22.5" x14ac:dyDescent="0.2">
      <c r="A15" s="295" t="s">
        <v>485</v>
      </c>
      <c r="B15" s="295"/>
      <c r="C15" s="295"/>
      <c r="D15" s="295"/>
      <c r="E15" s="295"/>
      <c r="F15" s="128"/>
      <c r="G15" s="295" t="s">
        <v>293</v>
      </c>
      <c r="H15" s="295"/>
      <c r="I15" s="295"/>
      <c r="J15" s="295"/>
      <c r="K15" s="295"/>
    </row>
    <row r="16" spans="1:11" s="70" customFormat="1" ht="22.5" x14ac:dyDescent="0.45">
      <c r="A16" s="72" t="s">
        <v>359</v>
      </c>
      <c r="B16" s="129">
        <v>98</v>
      </c>
      <c r="C16" s="129">
        <v>90</v>
      </c>
      <c r="D16" s="129">
        <v>87</v>
      </c>
      <c r="E16" s="128">
        <f t="shared" ref="E16:E21" si="4">SUM(B16:D16)</f>
        <v>275</v>
      </c>
      <c r="F16" s="73"/>
      <c r="G16" s="72" t="s">
        <v>229</v>
      </c>
      <c r="H16" s="129">
        <v>106</v>
      </c>
      <c r="I16" s="129">
        <v>116</v>
      </c>
      <c r="J16" s="129">
        <v>122</v>
      </c>
      <c r="K16" s="128">
        <f t="shared" ref="K16:K21" si="5">SUM(H16:J16)</f>
        <v>344</v>
      </c>
    </row>
    <row r="17" spans="1:11" s="70" customFormat="1" ht="22.5" x14ac:dyDescent="0.45">
      <c r="A17" s="72" t="s">
        <v>476</v>
      </c>
      <c r="B17" s="129">
        <v>88</v>
      </c>
      <c r="C17" s="129">
        <v>100</v>
      </c>
      <c r="D17" s="129">
        <v>101</v>
      </c>
      <c r="E17" s="128">
        <f t="shared" si="4"/>
        <v>289</v>
      </c>
      <c r="F17" s="73"/>
      <c r="G17" s="72" t="s">
        <v>494</v>
      </c>
      <c r="H17" s="129">
        <v>112</v>
      </c>
      <c r="I17" s="129">
        <v>126</v>
      </c>
      <c r="J17" s="129">
        <v>126</v>
      </c>
      <c r="K17" s="128">
        <f t="shared" si="5"/>
        <v>364</v>
      </c>
    </row>
    <row r="18" spans="1:11" s="70" customFormat="1" ht="22.5" x14ac:dyDescent="0.45">
      <c r="A18" s="72" t="s">
        <v>249</v>
      </c>
      <c r="B18" s="129">
        <v>102</v>
      </c>
      <c r="C18" s="129">
        <v>92</v>
      </c>
      <c r="D18" s="129">
        <v>97</v>
      </c>
      <c r="E18" s="128">
        <f t="shared" si="4"/>
        <v>291</v>
      </c>
      <c r="F18" s="73"/>
      <c r="G18" s="72" t="s">
        <v>407</v>
      </c>
      <c r="H18" s="129">
        <v>116</v>
      </c>
      <c r="I18" s="129">
        <v>102</v>
      </c>
      <c r="J18" s="129">
        <v>108</v>
      </c>
      <c r="K18" s="128">
        <f t="shared" si="5"/>
        <v>326</v>
      </c>
    </row>
    <row r="19" spans="1:11" s="70" customFormat="1" ht="22.5" x14ac:dyDescent="0.45">
      <c r="A19" s="72" t="s">
        <v>358</v>
      </c>
      <c r="B19" s="129">
        <v>140</v>
      </c>
      <c r="C19" s="129">
        <v>92</v>
      </c>
      <c r="D19" s="129">
        <v>96</v>
      </c>
      <c r="E19" s="128">
        <f t="shared" si="4"/>
        <v>328</v>
      </c>
      <c r="F19" s="73"/>
      <c r="G19" s="72" t="s">
        <v>227</v>
      </c>
      <c r="H19" s="129">
        <v>100</v>
      </c>
      <c r="I19" s="129">
        <v>93</v>
      </c>
      <c r="J19" s="129">
        <v>111</v>
      </c>
      <c r="K19" s="128">
        <f t="shared" si="5"/>
        <v>304</v>
      </c>
    </row>
    <row r="20" spans="1:11" s="70" customFormat="1" ht="22.5" x14ac:dyDescent="0.45">
      <c r="A20" s="72" t="s">
        <v>266</v>
      </c>
      <c r="B20" s="129">
        <v>123</v>
      </c>
      <c r="C20" s="129">
        <v>126</v>
      </c>
      <c r="D20" s="129">
        <v>103</v>
      </c>
      <c r="E20" s="128">
        <f t="shared" si="4"/>
        <v>352</v>
      </c>
      <c r="F20" s="73"/>
      <c r="G20" s="72" t="s">
        <v>228</v>
      </c>
      <c r="H20" s="129">
        <v>122</v>
      </c>
      <c r="I20" s="129">
        <v>105</v>
      </c>
      <c r="J20" s="129">
        <v>106</v>
      </c>
      <c r="K20" s="128">
        <f t="shared" si="5"/>
        <v>333</v>
      </c>
    </row>
    <row r="21" spans="1:11" s="128" customFormat="1" ht="22.5" x14ac:dyDescent="0.2">
      <c r="A21" s="131" t="s">
        <v>493</v>
      </c>
      <c r="B21" s="128">
        <f>SUM(B16:B20)</f>
        <v>551</v>
      </c>
      <c r="C21" s="128">
        <f>SUM(C16:C20)</f>
        <v>500</v>
      </c>
      <c r="D21" s="128">
        <f>SUM(D16:D20)</f>
        <v>484</v>
      </c>
      <c r="E21" s="128">
        <f t="shared" si="4"/>
        <v>1535</v>
      </c>
      <c r="G21" s="131" t="s">
        <v>492</v>
      </c>
      <c r="H21" s="128">
        <f>SUM(H16:H20)</f>
        <v>556</v>
      </c>
      <c r="I21" s="128">
        <f>SUM(I16:I20)</f>
        <v>542</v>
      </c>
      <c r="J21" s="128">
        <f>SUM(J16:J20)</f>
        <v>573</v>
      </c>
      <c r="K21" s="128">
        <f t="shared" si="5"/>
        <v>1671</v>
      </c>
    </row>
    <row r="22" spans="1:11" s="71" customFormat="1" ht="22.5" x14ac:dyDescent="0.2">
      <c r="A22" s="294" t="s">
        <v>296</v>
      </c>
      <c r="B22" s="294"/>
      <c r="C22" s="294"/>
      <c r="D22" s="294"/>
      <c r="E22" s="294"/>
      <c r="F22" s="128"/>
      <c r="G22" s="294" t="s">
        <v>297</v>
      </c>
      <c r="H22" s="294"/>
      <c r="I22" s="294"/>
      <c r="J22" s="294"/>
      <c r="K22" s="294"/>
    </row>
    <row r="23" spans="1:11" s="70" customFormat="1" ht="22.5" x14ac:dyDescent="0.45">
      <c r="A23" s="74" t="s">
        <v>351</v>
      </c>
      <c r="B23" s="75">
        <v>112</v>
      </c>
      <c r="C23" s="75">
        <v>131</v>
      </c>
      <c r="D23" s="75">
        <v>106</v>
      </c>
      <c r="E23" s="127">
        <f t="shared" ref="E23:E28" si="6">SUM(B23:D23)</f>
        <v>349</v>
      </c>
      <c r="F23" s="73"/>
      <c r="G23" s="74" t="s">
        <v>242</v>
      </c>
      <c r="H23" s="75">
        <v>132</v>
      </c>
      <c r="I23" s="75">
        <v>127</v>
      </c>
      <c r="J23" s="75">
        <v>111</v>
      </c>
      <c r="K23" s="127">
        <f t="shared" ref="K23:K28" si="7">SUM(H23:J23)</f>
        <v>370</v>
      </c>
    </row>
    <row r="24" spans="1:11" s="70" customFormat="1" ht="22.5" x14ac:dyDescent="0.45">
      <c r="A24" s="74" t="s">
        <v>495</v>
      </c>
      <c r="B24" s="75">
        <v>89</v>
      </c>
      <c r="C24" s="75">
        <v>106</v>
      </c>
      <c r="D24" s="75">
        <v>112</v>
      </c>
      <c r="E24" s="127">
        <f t="shared" si="6"/>
        <v>307</v>
      </c>
      <c r="F24" s="73"/>
      <c r="G24" s="74" t="s">
        <v>243</v>
      </c>
      <c r="H24" s="75">
        <v>143</v>
      </c>
      <c r="I24" s="75">
        <v>120</v>
      </c>
      <c r="J24" s="75">
        <v>126</v>
      </c>
      <c r="K24" s="127">
        <f t="shared" si="7"/>
        <v>389</v>
      </c>
    </row>
    <row r="25" spans="1:11" s="70" customFormat="1" ht="22.5" x14ac:dyDescent="0.45">
      <c r="A25" s="74" t="s">
        <v>237</v>
      </c>
      <c r="B25" s="75">
        <v>120</v>
      </c>
      <c r="C25" s="75">
        <v>121</v>
      </c>
      <c r="D25" s="75">
        <v>121</v>
      </c>
      <c r="E25" s="127">
        <f t="shared" si="6"/>
        <v>362</v>
      </c>
      <c r="F25" s="73"/>
      <c r="G25" s="74" t="s">
        <v>352</v>
      </c>
      <c r="H25" s="75">
        <v>93</v>
      </c>
      <c r="I25" s="75">
        <v>105</v>
      </c>
      <c r="J25" s="75">
        <v>113</v>
      </c>
      <c r="K25" s="127">
        <f t="shared" si="7"/>
        <v>311</v>
      </c>
    </row>
    <row r="26" spans="1:11" s="70" customFormat="1" ht="22.5" x14ac:dyDescent="0.45">
      <c r="A26" s="74" t="s">
        <v>257</v>
      </c>
      <c r="B26" s="75">
        <v>143</v>
      </c>
      <c r="C26" s="75">
        <v>102</v>
      </c>
      <c r="D26" s="75">
        <v>112</v>
      </c>
      <c r="E26" s="127">
        <f t="shared" si="6"/>
        <v>357</v>
      </c>
      <c r="F26" s="73"/>
      <c r="G26" s="74" t="s">
        <v>240</v>
      </c>
      <c r="H26" s="75">
        <v>131</v>
      </c>
      <c r="I26" s="75">
        <v>98</v>
      </c>
      <c r="J26" s="75">
        <v>141</v>
      </c>
      <c r="K26" s="127">
        <f t="shared" si="7"/>
        <v>370</v>
      </c>
    </row>
    <row r="27" spans="1:11" s="70" customFormat="1" ht="22.5" x14ac:dyDescent="0.45">
      <c r="A27" s="74" t="s">
        <v>281</v>
      </c>
      <c r="B27" s="75">
        <v>124</v>
      </c>
      <c r="C27" s="75">
        <v>103</v>
      </c>
      <c r="D27" s="75">
        <v>119</v>
      </c>
      <c r="E27" s="127">
        <f t="shared" si="6"/>
        <v>346</v>
      </c>
      <c r="F27" s="73"/>
      <c r="G27" s="74" t="s">
        <v>241</v>
      </c>
      <c r="H27" s="75">
        <v>121</v>
      </c>
      <c r="I27" s="75">
        <v>129</v>
      </c>
      <c r="J27" s="75">
        <v>91</v>
      </c>
      <c r="K27" s="127">
        <f t="shared" si="7"/>
        <v>341</v>
      </c>
    </row>
    <row r="28" spans="1:11" s="128" customFormat="1" ht="22.5" x14ac:dyDescent="0.2">
      <c r="A28" s="232" t="s">
        <v>493</v>
      </c>
      <c r="B28" s="127">
        <f>SUM(B23:B27)</f>
        <v>588</v>
      </c>
      <c r="C28" s="127">
        <f>SUM(C23:C27)</f>
        <v>563</v>
      </c>
      <c r="D28" s="127">
        <f>SUM(D23:D27)</f>
        <v>570</v>
      </c>
      <c r="E28" s="127">
        <f t="shared" si="6"/>
        <v>1721</v>
      </c>
      <c r="G28" s="232" t="s">
        <v>492</v>
      </c>
      <c r="H28" s="127">
        <f>SUM(H23:H27)</f>
        <v>620</v>
      </c>
      <c r="I28" s="127">
        <f>SUM(I23:I27)</f>
        <v>579</v>
      </c>
      <c r="J28" s="127">
        <f>SUM(J23:J27)</f>
        <v>582</v>
      </c>
      <c r="K28" s="127">
        <f t="shared" si="7"/>
        <v>1781</v>
      </c>
    </row>
    <row r="29" spans="1:11" s="71" customFormat="1" ht="22.5" x14ac:dyDescent="0.2">
      <c r="A29" s="295" t="s">
        <v>298</v>
      </c>
      <c r="B29" s="295"/>
      <c r="C29" s="295"/>
      <c r="D29" s="295"/>
      <c r="E29" s="295"/>
      <c r="F29" s="128"/>
      <c r="G29" s="295" t="s">
        <v>481</v>
      </c>
      <c r="H29" s="295"/>
      <c r="I29" s="295"/>
      <c r="J29" s="295"/>
      <c r="K29" s="295"/>
    </row>
    <row r="30" spans="1:11" s="70" customFormat="1" ht="22.5" x14ac:dyDescent="0.45">
      <c r="A30" s="72" t="s">
        <v>224</v>
      </c>
      <c r="B30" s="129">
        <v>109</v>
      </c>
      <c r="C30" s="129">
        <v>102</v>
      </c>
      <c r="D30" s="129">
        <v>124</v>
      </c>
      <c r="E30" s="128">
        <f t="shared" ref="E30:E35" si="8">SUM(B30:D30)</f>
        <v>335</v>
      </c>
      <c r="F30" s="73"/>
      <c r="G30" s="72" t="s">
        <v>280</v>
      </c>
      <c r="H30" s="129">
        <v>108</v>
      </c>
      <c r="I30" s="129">
        <v>138</v>
      </c>
      <c r="J30" s="129">
        <v>165</v>
      </c>
      <c r="K30" s="128">
        <f t="shared" ref="K30:K35" si="9">SUM(H30:J30)</f>
        <v>411</v>
      </c>
    </row>
    <row r="31" spans="1:11" s="70" customFormat="1" ht="22.5" x14ac:dyDescent="0.45">
      <c r="A31" s="72" t="s">
        <v>225</v>
      </c>
      <c r="B31" s="129">
        <v>116</v>
      </c>
      <c r="C31" s="129">
        <v>118</v>
      </c>
      <c r="D31" s="129">
        <v>114</v>
      </c>
      <c r="E31" s="128">
        <f t="shared" si="8"/>
        <v>348</v>
      </c>
      <c r="F31" s="73"/>
      <c r="G31" s="72" t="s">
        <v>479</v>
      </c>
      <c r="H31" s="129">
        <v>130</v>
      </c>
      <c r="I31" s="129">
        <v>138</v>
      </c>
      <c r="J31" s="129">
        <v>107</v>
      </c>
      <c r="K31" s="128">
        <f t="shared" si="9"/>
        <v>375</v>
      </c>
    </row>
    <row r="32" spans="1:11" s="70" customFormat="1" ht="22.5" x14ac:dyDescent="0.45">
      <c r="A32" s="72" t="s">
        <v>222</v>
      </c>
      <c r="B32" s="129">
        <v>104</v>
      </c>
      <c r="C32" s="129">
        <v>109</v>
      </c>
      <c r="D32" s="129">
        <v>111</v>
      </c>
      <c r="E32" s="128">
        <f t="shared" si="8"/>
        <v>324</v>
      </c>
      <c r="F32" s="73"/>
      <c r="G32" s="72" t="s">
        <v>41</v>
      </c>
      <c r="H32" s="129">
        <v>111</v>
      </c>
      <c r="I32" s="129">
        <v>101</v>
      </c>
      <c r="J32" s="129">
        <v>103</v>
      </c>
      <c r="K32" s="128">
        <f t="shared" si="9"/>
        <v>315</v>
      </c>
    </row>
    <row r="33" spans="1:11" s="70" customFormat="1" ht="22.5" x14ac:dyDescent="0.45">
      <c r="A33" s="72" t="s">
        <v>223</v>
      </c>
      <c r="B33" s="129">
        <v>128</v>
      </c>
      <c r="C33" s="129">
        <v>138</v>
      </c>
      <c r="D33" s="129">
        <v>112</v>
      </c>
      <c r="E33" s="128">
        <f t="shared" si="8"/>
        <v>378</v>
      </c>
      <c r="F33" s="73"/>
      <c r="G33" s="72" t="s">
        <v>40</v>
      </c>
      <c r="H33" s="129">
        <v>123</v>
      </c>
      <c r="I33" s="129">
        <v>133</v>
      </c>
      <c r="J33" s="129">
        <v>124</v>
      </c>
      <c r="K33" s="128">
        <f t="shared" si="9"/>
        <v>380</v>
      </c>
    </row>
    <row r="34" spans="1:11" s="70" customFormat="1" ht="22.5" x14ac:dyDescent="0.45">
      <c r="A34" s="72" t="s">
        <v>355</v>
      </c>
      <c r="B34" s="129">
        <v>105</v>
      </c>
      <c r="C34" s="129">
        <v>140</v>
      </c>
      <c r="D34" s="129">
        <v>119</v>
      </c>
      <c r="E34" s="128">
        <f t="shared" si="8"/>
        <v>364</v>
      </c>
      <c r="F34" s="73"/>
      <c r="G34" s="72" t="s">
        <v>335</v>
      </c>
      <c r="H34" s="129">
        <v>160</v>
      </c>
      <c r="I34" s="129">
        <v>147</v>
      </c>
      <c r="J34" s="129">
        <v>153</v>
      </c>
      <c r="K34" s="128">
        <f t="shared" si="9"/>
        <v>460</v>
      </c>
    </row>
    <row r="35" spans="1:11" s="128" customFormat="1" ht="22.5" x14ac:dyDescent="0.2">
      <c r="A35" s="131" t="s">
        <v>493</v>
      </c>
      <c r="B35" s="128">
        <f>SUM(B30:B34)</f>
        <v>562</v>
      </c>
      <c r="C35" s="128">
        <f>SUM(C30:C34)</f>
        <v>607</v>
      </c>
      <c r="D35" s="128">
        <f>SUM(D30:D34)</f>
        <v>580</v>
      </c>
      <c r="E35" s="128">
        <f t="shared" si="8"/>
        <v>1749</v>
      </c>
      <c r="G35" s="131" t="s">
        <v>492</v>
      </c>
      <c r="H35" s="128">
        <f>SUM(H30:H34)</f>
        <v>632</v>
      </c>
      <c r="I35" s="128">
        <f>SUM(I30:I34)</f>
        <v>657</v>
      </c>
      <c r="J35" s="128">
        <f>SUM(J30:J34)</f>
        <v>652</v>
      </c>
      <c r="K35" s="128">
        <f t="shared" si="9"/>
        <v>1941</v>
      </c>
    </row>
    <row r="36" spans="1:11" s="71" customFormat="1" ht="22.5" x14ac:dyDescent="0.2">
      <c r="A36" s="294" t="s">
        <v>292</v>
      </c>
      <c r="B36" s="294"/>
      <c r="C36" s="294"/>
      <c r="D36" s="294"/>
      <c r="E36" s="294"/>
      <c r="F36" s="128"/>
      <c r="G36" s="294" t="s">
        <v>483</v>
      </c>
      <c r="H36" s="294"/>
      <c r="I36" s="294"/>
      <c r="J36" s="294"/>
      <c r="K36" s="294"/>
    </row>
    <row r="37" spans="1:11" s="70" customFormat="1" ht="22.5" x14ac:dyDescent="0.45">
      <c r="A37" s="74" t="s">
        <v>287</v>
      </c>
      <c r="B37" s="75">
        <v>114</v>
      </c>
      <c r="C37" s="75">
        <v>112</v>
      </c>
      <c r="D37" s="75">
        <v>126</v>
      </c>
      <c r="E37" s="127">
        <f t="shared" ref="E37:E42" si="10">SUM(B37:D37)</f>
        <v>352</v>
      </c>
      <c r="F37" s="73"/>
      <c r="G37" s="74" t="s">
        <v>356</v>
      </c>
      <c r="H37" s="75">
        <v>133</v>
      </c>
      <c r="I37" s="75">
        <v>110</v>
      </c>
      <c r="J37" s="75">
        <v>104</v>
      </c>
      <c r="K37" s="127">
        <f t="shared" ref="K37:K42" si="11">SUM(H37:J37)</f>
        <v>347</v>
      </c>
    </row>
    <row r="38" spans="1:11" s="70" customFormat="1" ht="22.5" x14ac:dyDescent="0.45">
      <c r="A38" s="74" t="s">
        <v>262</v>
      </c>
      <c r="B38" s="75">
        <v>100</v>
      </c>
      <c r="C38" s="75">
        <v>143</v>
      </c>
      <c r="D38" s="75">
        <v>95</v>
      </c>
      <c r="E38" s="127">
        <f t="shared" si="10"/>
        <v>338</v>
      </c>
      <c r="F38" s="73"/>
      <c r="G38" s="74" t="s">
        <v>251</v>
      </c>
      <c r="H38" s="75">
        <v>133</v>
      </c>
      <c r="I38" s="75">
        <v>107</v>
      </c>
      <c r="J38" s="75">
        <v>115</v>
      </c>
      <c r="K38" s="127">
        <f t="shared" si="11"/>
        <v>355</v>
      </c>
    </row>
    <row r="39" spans="1:11" s="70" customFormat="1" ht="22.5" x14ac:dyDescent="0.45">
      <c r="A39" s="74" t="s">
        <v>283</v>
      </c>
      <c r="B39" s="75">
        <v>121</v>
      </c>
      <c r="C39" s="75">
        <v>119</v>
      </c>
      <c r="D39" s="75">
        <v>123</v>
      </c>
      <c r="E39" s="127">
        <f t="shared" si="10"/>
        <v>363</v>
      </c>
      <c r="F39" s="73"/>
      <c r="G39" s="74" t="s">
        <v>491</v>
      </c>
      <c r="H39" s="75">
        <v>128</v>
      </c>
      <c r="I39" s="75">
        <v>131</v>
      </c>
      <c r="J39" s="75">
        <v>122</v>
      </c>
      <c r="K39" s="127">
        <f t="shared" si="11"/>
        <v>381</v>
      </c>
    </row>
    <row r="40" spans="1:11" s="70" customFormat="1" ht="22.5" x14ac:dyDescent="0.45">
      <c r="A40" s="74" t="s">
        <v>211</v>
      </c>
      <c r="B40" s="75">
        <v>103</v>
      </c>
      <c r="C40" s="75">
        <v>113</v>
      </c>
      <c r="D40" s="75">
        <v>123</v>
      </c>
      <c r="E40" s="127">
        <f t="shared" si="10"/>
        <v>339</v>
      </c>
      <c r="F40" s="73"/>
      <c r="G40" s="74" t="s">
        <v>247</v>
      </c>
      <c r="H40" s="75">
        <v>114</v>
      </c>
      <c r="I40" s="75">
        <v>105</v>
      </c>
      <c r="J40" s="75">
        <v>110</v>
      </c>
      <c r="K40" s="127">
        <f t="shared" si="11"/>
        <v>329</v>
      </c>
    </row>
    <row r="41" spans="1:11" s="70" customFormat="1" ht="22.5" x14ac:dyDescent="0.45">
      <c r="A41" s="74" t="s">
        <v>488</v>
      </c>
      <c r="B41" s="75">
        <v>110</v>
      </c>
      <c r="C41" s="75">
        <v>140</v>
      </c>
      <c r="D41" s="75">
        <v>115</v>
      </c>
      <c r="E41" s="127">
        <f t="shared" si="10"/>
        <v>365</v>
      </c>
      <c r="F41" s="73"/>
      <c r="G41" s="74" t="s">
        <v>248</v>
      </c>
      <c r="H41" s="75">
        <v>119</v>
      </c>
      <c r="I41" s="75">
        <v>99</v>
      </c>
      <c r="J41" s="75">
        <v>119</v>
      </c>
      <c r="K41" s="127">
        <f t="shared" si="11"/>
        <v>337</v>
      </c>
    </row>
    <row r="42" spans="1:11" s="128" customFormat="1" ht="22.5" x14ac:dyDescent="0.2">
      <c r="A42" s="232" t="s">
        <v>489</v>
      </c>
      <c r="B42" s="127">
        <f>SUM(B37:B41)</f>
        <v>548</v>
      </c>
      <c r="C42" s="127">
        <f>SUM(C37:C41)</f>
        <v>627</v>
      </c>
      <c r="D42" s="127">
        <f>SUM(D37:D41)</f>
        <v>582</v>
      </c>
      <c r="E42" s="127">
        <f t="shared" si="10"/>
        <v>1757</v>
      </c>
      <c r="G42" s="232" t="s">
        <v>490</v>
      </c>
      <c r="H42" s="127">
        <f>SUM(H37:H41)</f>
        <v>627</v>
      </c>
      <c r="I42" s="127">
        <f>SUM(I37:I41)</f>
        <v>552</v>
      </c>
      <c r="J42" s="127">
        <f>SUM(J37:J41)</f>
        <v>570</v>
      </c>
      <c r="K42" s="127">
        <f t="shared" si="11"/>
        <v>1749</v>
      </c>
    </row>
    <row r="43" spans="1:11" s="69" customFormat="1" ht="22.5" x14ac:dyDescent="0.45">
      <c r="A43" s="295" t="s">
        <v>299</v>
      </c>
      <c r="B43" s="295"/>
      <c r="C43" s="295"/>
      <c r="D43" s="295"/>
      <c r="E43" s="295"/>
      <c r="F43" s="128"/>
      <c r="G43" s="295" t="s">
        <v>482</v>
      </c>
      <c r="H43" s="295"/>
      <c r="I43" s="295"/>
      <c r="J43" s="295"/>
      <c r="K43" s="295"/>
    </row>
    <row r="44" spans="1:11" s="70" customFormat="1" ht="22.5" x14ac:dyDescent="0.45">
      <c r="A44" s="72" t="s">
        <v>234</v>
      </c>
      <c r="B44" s="129">
        <v>138</v>
      </c>
      <c r="C44" s="129">
        <v>117</v>
      </c>
      <c r="D44" s="129">
        <v>142</v>
      </c>
      <c r="E44" s="128">
        <f t="shared" ref="E44:E49" si="12">SUM(B44:D44)</f>
        <v>397</v>
      </c>
      <c r="F44" s="73"/>
      <c r="G44" s="72" t="s">
        <v>354</v>
      </c>
      <c r="H44" s="129">
        <v>116</v>
      </c>
      <c r="I44" s="129">
        <v>102</v>
      </c>
      <c r="J44" s="129">
        <v>111</v>
      </c>
      <c r="K44" s="128">
        <f>SUM(H44:J44)</f>
        <v>329</v>
      </c>
    </row>
    <row r="45" spans="1:11" s="70" customFormat="1" ht="22.5" x14ac:dyDescent="0.45">
      <c r="A45" s="72" t="s">
        <v>235</v>
      </c>
      <c r="B45" s="129">
        <v>143</v>
      </c>
      <c r="C45" s="129">
        <v>103</v>
      </c>
      <c r="D45" s="129">
        <v>108</v>
      </c>
      <c r="E45" s="128">
        <f t="shared" si="12"/>
        <v>354</v>
      </c>
      <c r="F45" s="73"/>
      <c r="G45" s="72" t="s">
        <v>258</v>
      </c>
      <c r="H45" s="129">
        <v>100</v>
      </c>
      <c r="I45" s="129">
        <v>106</v>
      </c>
      <c r="J45" s="129">
        <v>108</v>
      </c>
      <c r="K45" s="128">
        <f>SUM(H45:J45)</f>
        <v>314</v>
      </c>
    </row>
    <row r="46" spans="1:11" s="70" customFormat="1" ht="22.5" x14ac:dyDescent="0.45">
      <c r="A46" s="72" t="s">
        <v>361</v>
      </c>
      <c r="B46" s="129">
        <v>106</v>
      </c>
      <c r="C46" s="129">
        <v>103</v>
      </c>
      <c r="D46" s="129">
        <v>126</v>
      </c>
      <c r="E46" s="128">
        <f t="shared" si="12"/>
        <v>335</v>
      </c>
      <c r="F46" s="73"/>
      <c r="G46" s="72" t="s">
        <v>286</v>
      </c>
      <c r="H46" s="129">
        <v>94</v>
      </c>
      <c r="I46" s="129">
        <v>103</v>
      </c>
      <c r="J46" s="129">
        <v>103</v>
      </c>
      <c r="K46" s="128">
        <f>SUM(H46:J46)</f>
        <v>300</v>
      </c>
    </row>
    <row r="47" spans="1:11" s="70" customFormat="1" ht="22.5" x14ac:dyDescent="0.45">
      <c r="A47" s="72" t="s">
        <v>362</v>
      </c>
      <c r="B47" s="129">
        <v>104</v>
      </c>
      <c r="C47" s="129">
        <v>95</v>
      </c>
      <c r="D47" s="129">
        <v>112</v>
      </c>
      <c r="E47" s="128">
        <f t="shared" si="12"/>
        <v>311</v>
      </c>
      <c r="F47" s="73"/>
      <c r="G47" s="72" t="s">
        <v>372</v>
      </c>
      <c r="H47" s="129">
        <v>97</v>
      </c>
      <c r="I47" s="129">
        <v>105</v>
      </c>
      <c r="J47" s="129">
        <v>95</v>
      </c>
      <c r="K47" s="128">
        <f>SUM(H47:J47)</f>
        <v>297</v>
      </c>
    </row>
    <row r="48" spans="1:11" s="70" customFormat="1" ht="22.5" x14ac:dyDescent="0.45">
      <c r="A48" s="72" t="s">
        <v>334</v>
      </c>
      <c r="B48" s="129">
        <v>150</v>
      </c>
      <c r="C48" s="129">
        <v>123</v>
      </c>
      <c r="D48" s="129">
        <v>108</v>
      </c>
      <c r="E48" s="128">
        <f t="shared" si="12"/>
        <v>381</v>
      </c>
      <c r="F48" s="73"/>
      <c r="G48" s="72" t="s">
        <v>210</v>
      </c>
      <c r="H48" s="129">
        <v>96</v>
      </c>
      <c r="I48" s="129">
        <v>132</v>
      </c>
      <c r="J48" s="129">
        <v>137</v>
      </c>
      <c r="K48" s="128">
        <f>SUM(H48:J48)</f>
        <v>365</v>
      </c>
    </row>
    <row r="49" spans="1:11" s="128" customFormat="1" ht="22.5" x14ac:dyDescent="0.2">
      <c r="A49" s="131" t="s">
        <v>489</v>
      </c>
      <c r="B49" s="128">
        <f>SUM(B44:B48)</f>
        <v>641</v>
      </c>
      <c r="C49" s="128">
        <f>SUM(C44:C48)</f>
        <v>541</v>
      </c>
      <c r="D49" s="128">
        <f>SUM(D44:D48)</f>
        <v>596</v>
      </c>
      <c r="E49" s="128">
        <f t="shared" si="12"/>
        <v>1778</v>
      </c>
      <c r="G49" s="131" t="s">
        <v>490</v>
      </c>
      <c r="H49" s="128">
        <f>SUM(H44:H48)</f>
        <v>503</v>
      </c>
      <c r="I49" s="128">
        <f>SUM(I44:I48)</f>
        <v>548</v>
      </c>
      <c r="J49" s="128">
        <f>SUM(J44:J48)</f>
        <v>554</v>
      </c>
      <c r="K49" s="128">
        <f>SUM(K44:K48)</f>
        <v>1605</v>
      </c>
    </row>
    <row r="51" spans="1:11" ht="22.5" x14ac:dyDescent="0.35">
      <c r="A51" s="295" t="s">
        <v>332</v>
      </c>
      <c r="B51" s="295"/>
      <c r="C51" s="295"/>
      <c r="D51" s="295"/>
      <c r="E51" s="295"/>
      <c r="G51" s="295" t="s">
        <v>321</v>
      </c>
      <c r="H51" s="295"/>
      <c r="I51" s="295"/>
      <c r="J51" s="295"/>
      <c r="K51" s="295"/>
    </row>
    <row r="52" spans="1:11" ht="24" customHeight="1" x14ac:dyDescent="0.45">
      <c r="A52" s="296" t="s">
        <v>503</v>
      </c>
      <c r="B52" s="296"/>
      <c r="C52" s="296"/>
      <c r="D52" s="296"/>
      <c r="E52" s="296"/>
      <c r="F52" s="70"/>
      <c r="G52" s="296" t="s">
        <v>511</v>
      </c>
      <c r="H52" s="296"/>
      <c r="I52" s="296"/>
      <c r="J52" s="296"/>
      <c r="K52" s="296"/>
    </row>
    <row r="53" spans="1:11" ht="24" customHeight="1" x14ac:dyDescent="0.45">
      <c r="A53" s="296" t="s">
        <v>504</v>
      </c>
      <c r="B53" s="296"/>
      <c r="C53" s="296"/>
      <c r="D53" s="296"/>
      <c r="E53" s="296"/>
      <c r="F53" s="70"/>
      <c r="G53" s="296" t="s">
        <v>512</v>
      </c>
      <c r="H53" s="296"/>
      <c r="I53" s="296"/>
      <c r="J53" s="296"/>
      <c r="K53" s="296"/>
    </row>
    <row r="54" spans="1:11" ht="24" customHeight="1" x14ac:dyDescent="0.45">
      <c r="A54" s="296" t="s">
        <v>505</v>
      </c>
      <c r="B54" s="296"/>
      <c r="C54" s="296"/>
      <c r="D54" s="296"/>
      <c r="E54" s="296"/>
      <c r="F54" s="70"/>
      <c r="G54" s="296" t="s">
        <v>513</v>
      </c>
      <c r="H54" s="296"/>
      <c r="I54" s="296"/>
      <c r="J54" s="296"/>
      <c r="K54" s="296"/>
    </row>
    <row r="55" spans="1:11" ht="24" customHeight="1" x14ac:dyDescent="0.45">
      <c r="A55" s="296" t="s">
        <v>506</v>
      </c>
      <c r="B55" s="296"/>
      <c r="C55" s="296"/>
      <c r="D55" s="296"/>
      <c r="E55" s="296"/>
      <c r="F55" s="70"/>
      <c r="G55" s="296" t="s">
        <v>514</v>
      </c>
      <c r="H55" s="296"/>
      <c r="I55" s="296"/>
      <c r="J55" s="296"/>
      <c r="K55" s="296"/>
    </row>
    <row r="56" spans="1:11" ht="24" customHeight="1" x14ac:dyDescent="0.45">
      <c r="A56" s="296" t="s">
        <v>507</v>
      </c>
      <c r="B56" s="296"/>
      <c r="C56" s="296"/>
      <c r="D56" s="296"/>
      <c r="E56" s="296"/>
      <c r="F56" s="70"/>
      <c r="G56" s="296" t="s">
        <v>515</v>
      </c>
      <c r="H56" s="296"/>
      <c r="I56" s="296"/>
      <c r="J56" s="296"/>
      <c r="K56" s="296"/>
    </row>
    <row r="57" spans="1:11" ht="24" customHeight="1" x14ac:dyDescent="0.45">
      <c r="A57" s="296" t="s">
        <v>508</v>
      </c>
      <c r="B57" s="296"/>
      <c r="C57" s="296"/>
      <c r="D57" s="296"/>
      <c r="E57" s="296"/>
      <c r="F57" s="70"/>
      <c r="G57" s="296" t="s">
        <v>516</v>
      </c>
      <c r="H57" s="296"/>
      <c r="I57" s="296"/>
      <c r="J57" s="296"/>
      <c r="K57" s="296"/>
    </row>
    <row r="58" spans="1:11" ht="24" customHeight="1" x14ac:dyDescent="0.45">
      <c r="A58" s="296" t="s">
        <v>509</v>
      </c>
      <c r="B58" s="296"/>
      <c r="C58" s="296"/>
      <c r="D58" s="296"/>
      <c r="E58" s="296"/>
      <c r="F58" s="70"/>
      <c r="G58" s="296" t="s">
        <v>517</v>
      </c>
      <c r="H58" s="296"/>
      <c r="I58" s="296"/>
      <c r="J58" s="296"/>
      <c r="K58" s="296"/>
    </row>
    <row r="59" spans="1:11" ht="24" customHeight="1" x14ac:dyDescent="0.45">
      <c r="A59" s="296" t="s">
        <v>510</v>
      </c>
      <c r="B59" s="296"/>
      <c r="C59" s="296"/>
      <c r="D59" s="296"/>
      <c r="E59" s="296"/>
      <c r="F59" s="70"/>
      <c r="G59" s="296" t="s">
        <v>518</v>
      </c>
      <c r="H59" s="296"/>
      <c r="I59" s="296"/>
      <c r="J59" s="296"/>
      <c r="K59" s="296"/>
    </row>
    <row r="60" spans="1:11" ht="24" customHeight="1" x14ac:dyDescent="0.45">
      <c r="A60" s="296"/>
      <c r="B60" s="296"/>
      <c r="C60" s="296"/>
      <c r="D60" s="296"/>
      <c r="E60" s="296"/>
      <c r="F60" s="70"/>
      <c r="G60" s="296"/>
      <c r="H60" s="296"/>
      <c r="I60" s="296"/>
      <c r="J60" s="296"/>
      <c r="K60" s="296"/>
    </row>
    <row r="61" spans="1:11" ht="24" customHeight="1" x14ac:dyDescent="0.45">
      <c r="A61" s="72"/>
      <c r="B61" s="229"/>
      <c r="C61" s="229"/>
      <c r="D61" s="229"/>
      <c r="E61" s="230"/>
      <c r="F61" s="70"/>
      <c r="G61" s="72"/>
      <c r="H61" s="229"/>
      <c r="I61" s="229"/>
      <c r="J61" s="229"/>
      <c r="K61" s="230"/>
    </row>
    <row r="62" spans="1:11" ht="24" customHeight="1" x14ac:dyDescent="0.45">
      <c r="A62" s="72"/>
      <c r="B62" s="229"/>
      <c r="C62" s="229"/>
      <c r="D62" s="229"/>
      <c r="E62" s="230"/>
      <c r="F62" s="70"/>
      <c r="G62" s="72"/>
      <c r="H62" s="229"/>
      <c r="I62" s="229"/>
      <c r="J62" s="229"/>
      <c r="K62" s="230"/>
    </row>
    <row r="63" spans="1:11" ht="24" customHeight="1" x14ac:dyDescent="0.45">
      <c r="A63" s="72"/>
      <c r="B63" s="229"/>
      <c r="C63" s="229"/>
      <c r="D63" s="229"/>
      <c r="E63" s="230"/>
      <c r="F63" s="70"/>
      <c r="G63" s="72"/>
      <c r="H63" s="229"/>
      <c r="I63" s="229"/>
      <c r="J63" s="229"/>
      <c r="K63" s="230"/>
    </row>
    <row r="64" spans="1:11" ht="24" customHeight="1" x14ac:dyDescent="0.35"/>
    <row r="65" ht="24" customHeight="1" x14ac:dyDescent="0.35"/>
    <row r="66" ht="24" customHeight="1" x14ac:dyDescent="0.35"/>
    <row r="67" ht="24" customHeight="1" x14ac:dyDescent="0.35"/>
    <row r="68" ht="24" customHeight="1" x14ac:dyDescent="0.35"/>
  </sheetData>
  <mergeCells count="34">
    <mergeCell ref="G36:K36"/>
    <mergeCell ref="G43:K43"/>
    <mergeCell ref="A43:E43"/>
    <mergeCell ref="A8:E8"/>
    <mergeCell ref="G8:K8"/>
    <mergeCell ref="G15:K15"/>
    <mergeCell ref="A15:E15"/>
    <mergeCell ref="G1:K1"/>
    <mergeCell ref="A22:E22"/>
    <mergeCell ref="G22:K22"/>
    <mergeCell ref="G29:K29"/>
    <mergeCell ref="A29:E29"/>
    <mergeCell ref="A55:E55"/>
    <mergeCell ref="A59:E59"/>
    <mergeCell ref="A54:E54"/>
    <mergeCell ref="A56:E56"/>
    <mergeCell ref="A1:E1"/>
    <mergeCell ref="A36:E36"/>
    <mergeCell ref="A60:E60"/>
    <mergeCell ref="G51:K51"/>
    <mergeCell ref="G52:K52"/>
    <mergeCell ref="G53:K53"/>
    <mergeCell ref="G54:K54"/>
    <mergeCell ref="G55:K55"/>
    <mergeCell ref="G56:K56"/>
    <mergeCell ref="G57:K57"/>
    <mergeCell ref="G58:K58"/>
    <mergeCell ref="G59:K59"/>
    <mergeCell ref="G60:K60"/>
    <mergeCell ref="A51:E51"/>
    <mergeCell ref="A52:E52"/>
    <mergeCell ref="A57:E57"/>
    <mergeCell ref="A58:E58"/>
    <mergeCell ref="A53:E53"/>
  </mergeCells>
  <phoneticPr fontId="20" type="noConversion"/>
  <conditionalFormatting sqref="B7 H7">
    <cfRule type="top10" dxfId="110" priority="38" rank="1"/>
  </conditionalFormatting>
  <conditionalFormatting sqref="C7 I7">
    <cfRule type="top10" dxfId="109" priority="37" rank="1"/>
  </conditionalFormatting>
  <conditionalFormatting sqref="D7 J7">
    <cfRule type="top10" dxfId="108" priority="36" stopIfTrue="1" rank="1"/>
  </conditionalFormatting>
  <conditionalFormatting sqref="E7 K7">
    <cfRule type="top10" dxfId="107" priority="35" rank="1"/>
  </conditionalFormatting>
  <conditionalFormatting sqref="B14 H14">
    <cfRule type="top10" dxfId="106" priority="34" rank="1"/>
  </conditionalFormatting>
  <conditionalFormatting sqref="C14 I14">
    <cfRule type="top10" dxfId="105" priority="32" rank="1"/>
    <cfRule type="top10" priority="33" rank="1"/>
  </conditionalFormatting>
  <conditionalFormatting sqref="J14 D14">
    <cfRule type="top10" dxfId="104" priority="31" rank="1"/>
  </conditionalFormatting>
  <conditionalFormatting sqref="K14 E14">
    <cfRule type="top10" dxfId="103" priority="30" rank="1"/>
  </conditionalFormatting>
  <conditionalFormatting sqref="B21 H21">
    <cfRule type="top10" dxfId="102" priority="29" rank="1"/>
  </conditionalFormatting>
  <conditionalFormatting sqref="I21 C21">
    <cfRule type="top10" dxfId="101" priority="28" rank="1"/>
  </conditionalFormatting>
  <conditionalFormatting sqref="D21 J21">
    <cfRule type="top10" dxfId="100" priority="27" rank="1"/>
  </conditionalFormatting>
  <conditionalFormatting sqref="K21 E21">
    <cfRule type="top10" dxfId="99" priority="26" rank="1"/>
  </conditionalFormatting>
  <conditionalFormatting sqref="B28 H28">
    <cfRule type="top10" dxfId="98" priority="25" rank="1"/>
  </conditionalFormatting>
  <conditionalFormatting sqref="C28 I28">
    <cfRule type="top10" dxfId="97" priority="24" rank="1"/>
  </conditionalFormatting>
  <conditionalFormatting sqref="D28 J28">
    <cfRule type="top10" dxfId="96" priority="23" rank="1"/>
  </conditionalFormatting>
  <conditionalFormatting sqref="E28 K28">
    <cfRule type="top10" dxfId="95" priority="22" rank="1"/>
  </conditionalFormatting>
  <conditionalFormatting sqref="B35 H35">
    <cfRule type="top10" dxfId="94" priority="21" rank="1"/>
  </conditionalFormatting>
  <conditionalFormatting sqref="H35 B35">
    <cfRule type="top10" dxfId="93" priority="20" rank="1"/>
  </conditionalFormatting>
  <conditionalFormatting sqref="C35 I35">
    <cfRule type="top10" dxfId="92" priority="19" rank="1"/>
  </conditionalFormatting>
  <conditionalFormatting sqref="D35 J35">
    <cfRule type="top10" dxfId="91" priority="18" rank="1"/>
  </conditionalFormatting>
  <conditionalFormatting sqref="K35 E35">
    <cfRule type="top10" dxfId="90" priority="17" rank="1"/>
  </conditionalFormatting>
  <conditionalFormatting sqref="B42 H42">
    <cfRule type="top10" dxfId="89" priority="16" rank="1"/>
  </conditionalFormatting>
  <conditionalFormatting sqref="C42 I42">
    <cfRule type="top10" dxfId="88" priority="15" rank="1"/>
  </conditionalFormatting>
  <conditionalFormatting sqref="D42 J42">
    <cfRule type="top10" dxfId="87" priority="14" rank="1"/>
  </conditionalFormatting>
  <conditionalFormatting sqref="E42 K42">
    <cfRule type="top10" dxfId="86" priority="13" rank="1"/>
  </conditionalFormatting>
  <conditionalFormatting sqref="B49 H49">
    <cfRule type="top10" dxfId="85" priority="12" rank="1"/>
  </conditionalFormatting>
  <conditionalFormatting sqref="C49 I49">
    <cfRule type="top10" dxfId="84" priority="11" rank="1"/>
  </conditionalFormatting>
  <conditionalFormatting sqref="D49 J49">
    <cfRule type="top10" dxfId="83" priority="10" rank="1"/>
  </conditionalFormatting>
  <conditionalFormatting sqref="E49 K49">
    <cfRule type="top10" dxfId="82" priority="9" rank="1"/>
  </conditionalFormatting>
  <conditionalFormatting sqref="E2:E6 K2:K6 K9:K13 E9:E13 E16:E20 K16:K20 E23:E27 E30:E34 K30:K34 K23:K27 K37:K41 E37:E41 E44:E48 K44:K48">
    <cfRule type="cellIs" dxfId="81" priority="7" operator="greaterThan">
      <formula>399</formula>
    </cfRule>
  </conditionalFormatting>
  <conditionalFormatting sqref="B2:D6 H2:J6 H9:J13 B9:D13 B16:D20 H16:J20 B23:D27 H23:J27 H30:J34 B30:D34 B37:D41 H37:J41 H44:J48 B44:D48">
    <cfRule type="cellIs" dxfId="80" priority="5" operator="greaterThanOrEqual">
      <formula>150</formula>
    </cfRule>
  </conditionalFormatting>
  <printOptions horizontalCentered="1" verticalCentered="1"/>
  <pageMargins left="0.7" right="0.7" top="1" bottom="0.5" header="0.3" footer="0.3"/>
  <pageSetup scale="50" orientation="portrait" r:id="rId1"/>
  <headerFooter>
    <oddHeader>&amp;C&amp;"Euphemia,Bold"&amp;18FRIDAY PRO LEAGUE&amp;"Euphemia,Regular"&amp;10
&amp;"Euphemia,Bold"&amp;14WEEK 1&amp;"Euphemia,Regular"&amp;10
&amp;12SEPTEMBER 5, 2014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workbookViewId="0">
      <selection activeCell="J37" sqref="J37"/>
    </sheetView>
  </sheetViews>
  <sheetFormatPr defaultRowHeight="15" x14ac:dyDescent="0.3"/>
  <cols>
    <col min="1" max="1" width="19.5703125" style="162" customWidth="1"/>
    <col min="2" max="2" width="4.42578125" style="162" bestFit="1" customWidth="1"/>
    <col min="3" max="3" width="7.5703125" style="158" customWidth="1"/>
    <col min="4" max="4" width="20" style="162" customWidth="1"/>
    <col min="5" max="5" width="4.42578125" style="158" bestFit="1" customWidth="1"/>
    <col min="6" max="32" width="9.140625" style="162"/>
    <col min="33" max="33" width="4.42578125" style="162" bestFit="1" customWidth="1"/>
    <col min="34" max="16384" width="9.140625" style="162"/>
  </cols>
  <sheetData>
    <row r="1" spans="1:35" s="161" customFormat="1" x14ac:dyDescent="0.3">
      <c r="A1" s="300" t="s">
        <v>329</v>
      </c>
      <c r="B1" s="300"/>
      <c r="C1" s="160"/>
      <c r="D1" s="300" t="s">
        <v>370</v>
      </c>
      <c r="E1" s="300"/>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row>
    <row r="2" spans="1:35" s="161" customFormat="1" x14ac:dyDescent="0.3">
      <c r="A2" s="159"/>
      <c r="B2" s="159"/>
      <c r="C2" s="160"/>
      <c r="D2" s="159"/>
      <c r="E2" s="159"/>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row>
    <row r="3" spans="1:35" x14ac:dyDescent="0.3">
      <c r="A3" s="67" t="s">
        <v>335</v>
      </c>
      <c r="B3" s="158">
        <v>460</v>
      </c>
      <c r="D3" s="119" t="s">
        <v>281</v>
      </c>
      <c r="E3" s="158">
        <v>176</v>
      </c>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58"/>
    </row>
    <row r="4" spans="1:35" x14ac:dyDescent="0.3">
      <c r="A4" s="67" t="s">
        <v>223</v>
      </c>
      <c r="B4" s="158">
        <v>460</v>
      </c>
      <c r="D4" s="119" t="s">
        <v>223</v>
      </c>
      <c r="E4" s="158">
        <v>174</v>
      </c>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58"/>
    </row>
    <row r="5" spans="1:35" x14ac:dyDescent="0.3">
      <c r="A5" s="119" t="s">
        <v>491</v>
      </c>
      <c r="B5" s="158">
        <v>443</v>
      </c>
      <c r="D5" s="119" t="s">
        <v>228</v>
      </c>
      <c r="E5" s="158">
        <v>170</v>
      </c>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58"/>
    </row>
    <row r="6" spans="1:35" x14ac:dyDescent="0.3">
      <c r="A6" s="67" t="s">
        <v>357</v>
      </c>
      <c r="B6" s="158">
        <v>440</v>
      </c>
      <c r="D6" s="119" t="s">
        <v>491</v>
      </c>
      <c r="E6" s="158">
        <v>169</v>
      </c>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58"/>
    </row>
    <row r="7" spans="1:35" x14ac:dyDescent="0.3">
      <c r="A7" s="67" t="s">
        <v>351</v>
      </c>
      <c r="B7" s="158">
        <v>439</v>
      </c>
      <c r="D7" s="119" t="s">
        <v>278</v>
      </c>
      <c r="E7" s="158">
        <v>168</v>
      </c>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58"/>
    </row>
    <row r="8" spans="1:35" x14ac:dyDescent="0.3">
      <c r="A8" s="67" t="s">
        <v>281</v>
      </c>
      <c r="B8" s="158">
        <v>428</v>
      </c>
      <c r="D8" s="119" t="s">
        <v>41</v>
      </c>
      <c r="E8" s="158">
        <v>168</v>
      </c>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58"/>
    </row>
    <row r="9" spans="1:35" x14ac:dyDescent="0.3">
      <c r="A9" s="67" t="s">
        <v>353</v>
      </c>
      <c r="B9" s="158">
        <v>426</v>
      </c>
      <c r="D9" s="119" t="s">
        <v>353</v>
      </c>
      <c r="E9" s="158">
        <v>167</v>
      </c>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58"/>
    </row>
    <row r="10" spans="1:35" x14ac:dyDescent="0.3">
      <c r="A10" s="67" t="s">
        <v>356</v>
      </c>
      <c r="B10" s="158">
        <v>417</v>
      </c>
      <c r="D10" s="119" t="s">
        <v>280</v>
      </c>
      <c r="E10" s="158">
        <v>165</v>
      </c>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58"/>
    </row>
    <row r="11" spans="1:35" x14ac:dyDescent="0.3">
      <c r="A11" s="67" t="s">
        <v>237</v>
      </c>
      <c r="B11" s="158">
        <v>416</v>
      </c>
      <c r="D11" s="119" t="s">
        <v>351</v>
      </c>
      <c r="E11" s="158">
        <v>164</v>
      </c>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58"/>
    </row>
    <row r="12" spans="1:35" x14ac:dyDescent="0.3">
      <c r="A12" s="67" t="s">
        <v>214</v>
      </c>
      <c r="B12" s="158">
        <v>415</v>
      </c>
      <c r="D12" s="119" t="s">
        <v>241</v>
      </c>
      <c r="E12" s="158">
        <v>164</v>
      </c>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58"/>
    </row>
    <row r="13" spans="1:35" x14ac:dyDescent="0.3">
      <c r="A13" s="67" t="s">
        <v>41</v>
      </c>
      <c r="B13" s="158">
        <v>415</v>
      </c>
      <c r="D13" s="119" t="s">
        <v>237</v>
      </c>
      <c r="E13" s="158">
        <v>163</v>
      </c>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58"/>
    </row>
    <row r="14" spans="1:35" x14ac:dyDescent="0.3">
      <c r="A14" s="67" t="s">
        <v>228</v>
      </c>
      <c r="B14" s="158">
        <v>415</v>
      </c>
      <c r="C14" s="162"/>
      <c r="D14" s="119" t="s">
        <v>357</v>
      </c>
      <c r="E14" s="158">
        <v>161</v>
      </c>
    </row>
    <row r="15" spans="1:35" x14ac:dyDescent="0.3">
      <c r="A15" s="67" t="s">
        <v>362</v>
      </c>
      <c r="B15" s="158">
        <v>415</v>
      </c>
      <c r="C15" s="162"/>
      <c r="D15" s="119" t="s">
        <v>362</v>
      </c>
      <c r="E15" s="158">
        <v>161</v>
      </c>
    </row>
    <row r="16" spans="1:35" x14ac:dyDescent="0.3">
      <c r="A16" s="67" t="s">
        <v>210</v>
      </c>
      <c r="B16" s="158">
        <v>414</v>
      </c>
      <c r="C16" s="162"/>
      <c r="D16" s="119" t="s">
        <v>279</v>
      </c>
      <c r="E16" s="158">
        <v>161</v>
      </c>
    </row>
    <row r="17" spans="1:5" x14ac:dyDescent="0.3">
      <c r="A17" s="67" t="s">
        <v>257</v>
      </c>
      <c r="B17" s="158">
        <v>413</v>
      </c>
      <c r="C17" s="162"/>
      <c r="D17" s="119" t="s">
        <v>335</v>
      </c>
      <c r="E17" s="158">
        <v>160</v>
      </c>
    </row>
    <row r="18" spans="1:5" x14ac:dyDescent="0.3">
      <c r="A18" s="67" t="s">
        <v>280</v>
      </c>
      <c r="B18" s="158">
        <v>411</v>
      </c>
      <c r="C18" s="162"/>
      <c r="D18" s="119" t="s">
        <v>255</v>
      </c>
      <c r="E18" s="158">
        <v>159</v>
      </c>
    </row>
    <row r="19" spans="1:5" x14ac:dyDescent="0.3">
      <c r="A19" s="67" t="s">
        <v>227</v>
      </c>
      <c r="B19" s="158">
        <v>410</v>
      </c>
      <c r="C19" s="162"/>
      <c r="D19" s="119" t="s">
        <v>211</v>
      </c>
      <c r="E19" s="158">
        <v>158</v>
      </c>
    </row>
    <row r="20" spans="1:5" x14ac:dyDescent="0.3">
      <c r="A20" s="67" t="s">
        <v>269</v>
      </c>
      <c r="B20" s="158">
        <v>410</v>
      </c>
      <c r="C20" s="162"/>
      <c r="D20" s="119" t="s">
        <v>267</v>
      </c>
      <c r="E20" s="158">
        <v>157</v>
      </c>
    </row>
    <row r="21" spans="1:5" x14ac:dyDescent="0.3">
      <c r="A21" s="67" t="s">
        <v>211</v>
      </c>
      <c r="B21" s="158">
        <v>408</v>
      </c>
      <c r="C21" s="162"/>
      <c r="D21" s="119" t="s">
        <v>447</v>
      </c>
      <c r="E21" s="158">
        <v>157</v>
      </c>
    </row>
    <row r="22" spans="1:5" x14ac:dyDescent="0.3">
      <c r="A22" s="67" t="s">
        <v>216</v>
      </c>
      <c r="B22" s="158">
        <v>407</v>
      </c>
      <c r="C22" s="162"/>
      <c r="D22" s="119" t="s">
        <v>234</v>
      </c>
      <c r="E22" s="158">
        <v>156</v>
      </c>
    </row>
    <row r="23" spans="1:5" x14ac:dyDescent="0.3">
      <c r="A23" s="67" t="s">
        <v>241</v>
      </c>
      <c r="B23" s="158">
        <v>405</v>
      </c>
      <c r="C23" s="162"/>
      <c r="D23" s="119" t="s">
        <v>214</v>
      </c>
      <c r="E23" s="158">
        <v>154</v>
      </c>
    </row>
    <row r="24" spans="1:5" x14ac:dyDescent="0.3">
      <c r="A24" s="119" t="s">
        <v>234</v>
      </c>
      <c r="B24" s="158">
        <v>404</v>
      </c>
      <c r="C24" s="162"/>
      <c r="D24" s="119" t="s">
        <v>231</v>
      </c>
      <c r="E24" s="158">
        <v>154</v>
      </c>
    </row>
    <row r="25" spans="1:5" x14ac:dyDescent="0.3">
      <c r="A25" s="67" t="s">
        <v>283</v>
      </c>
      <c r="B25" s="158">
        <v>403</v>
      </c>
      <c r="C25" s="162"/>
      <c r="D25" s="119" t="s">
        <v>358</v>
      </c>
      <c r="E25" s="158">
        <v>153</v>
      </c>
    </row>
    <row r="26" spans="1:5" x14ac:dyDescent="0.3">
      <c r="A26" s="67" t="s">
        <v>40</v>
      </c>
      <c r="B26" s="158">
        <v>401</v>
      </c>
      <c r="C26" s="162"/>
      <c r="D26" s="119" t="s">
        <v>276</v>
      </c>
      <c r="E26" s="158">
        <v>152</v>
      </c>
    </row>
    <row r="27" spans="1:5" x14ac:dyDescent="0.3">
      <c r="A27" s="67"/>
      <c r="B27" s="168"/>
      <c r="D27" s="119" t="s">
        <v>210</v>
      </c>
      <c r="E27" s="158">
        <v>152</v>
      </c>
    </row>
    <row r="28" spans="1:5" x14ac:dyDescent="0.3">
      <c r="A28" s="67"/>
      <c r="B28" s="158"/>
      <c r="D28" s="119" t="s">
        <v>348</v>
      </c>
      <c r="E28" s="158">
        <v>152</v>
      </c>
    </row>
    <row r="29" spans="1:5" x14ac:dyDescent="0.3">
      <c r="A29" s="67"/>
      <c r="B29" s="173"/>
      <c r="D29" s="119" t="s">
        <v>334</v>
      </c>
      <c r="E29" s="158">
        <v>151</v>
      </c>
    </row>
    <row r="30" spans="1:5" x14ac:dyDescent="0.3">
      <c r="A30" s="67"/>
      <c r="B30" s="178"/>
      <c r="D30" s="119" t="s">
        <v>361</v>
      </c>
      <c r="E30" s="158">
        <v>151</v>
      </c>
    </row>
    <row r="31" spans="1:5" x14ac:dyDescent="0.3">
      <c r="D31" s="119" t="s">
        <v>242</v>
      </c>
      <c r="E31" s="158">
        <v>151</v>
      </c>
    </row>
    <row r="32" spans="1:5" x14ac:dyDescent="0.3">
      <c r="D32" s="119" t="s">
        <v>523</v>
      </c>
      <c r="E32" s="158">
        <v>151</v>
      </c>
    </row>
    <row r="33" spans="4:5" x14ac:dyDescent="0.3">
      <c r="D33" s="119" t="s">
        <v>476</v>
      </c>
      <c r="E33" s="158">
        <v>151</v>
      </c>
    </row>
    <row r="34" spans="4:5" x14ac:dyDescent="0.3">
      <c r="D34" s="119" t="s">
        <v>227</v>
      </c>
      <c r="E34" s="158">
        <v>150</v>
      </c>
    </row>
    <row r="35" spans="4:5" x14ac:dyDescent="0.3">
      <c r="D35" s="119" t="s">
        <v>269</v>
      </c>
      <c r="E35" s="158">
        <v>150</v>
      </c>
    </row>
    <row r="36" spans="4:5" x14ac:dyDescent="0.3">
      <c r="D36" s="119" t="s">
        <v>229</v>
      </c>
      <c r="E36" s="158">
        <v>150</v>
      </c>
    </row>
  </sheetData>
  <sortState ref="A4:B26">
    <sortCondition descending="1" ref="B3"/>
  </sortState>
  <mergeCells count="2">
    <mergeCell ref="D1:E1"/>
    <mergeCell ref="A1:B1"/>
  </mergeCells>
  <printOptions horizontalCentered="1"/>
  <pageMargins left="0.7" right="0.7" top="1.25" bottom="0.75" header="0.3" footer="0.3"/>
  <pageSetup orientation="portrait" r:id="rId1"/>
  <headerFooter>
    <oddHeader>&amp;C&amp;"Euphemia,Bold"&amp;20Individual Highs&amp;14
&amp;12 2014 - 2015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H70"/>
  <sheetViews>
    <sheetView showGridLines="0" workbookViewId="0">
      <selection activeCell="A47" sqref="A47"/>
    </sheetView>
  </sheetViews>
  <sheetFormatPr defaultColWidth="21" defaultRowHeight="18" x14ac:dyDescent="0.35"/>
  <cols>
    <col min="1" max="1" width="21.42578125" style="60" customWidth="1"/>
    <col min="2" max="2" width="21.28515625" style="60" bestFit="1" customWidth="1"/>
    <col min="3" max="3" width="22.140625" style="60" bestFit="1" customWidth="1"/>
    <col min="4" max="4" width="22" style="60" bestFit="1" customWidth="1"/>
    <col min="5" max="5" width="20.140625" style="60" bestFit="1" customWidth="1"/>
    <col min="6" max="6" width="21.7109375" style="60" bestFit="1" customWidth="1"/>
    <col min="7" max="7" width="22" style="60" bestFit="1" customWidth="1"/>
    <col min="8" max="8" width="20.7109375" style="60" bestFit="1" customWidth="1"/>
    <col min="9" max="9" width="19" style="60" bestFit="1" customWidth="1"/>
    <col min="10" max="10" width="17.5703125" style="60" bestFit="1" customWidth="1"/>
    <col min="11" max="11" width="19" style="60" bestFit="1" customWidth="1"/>
    <col min="12" max="12" width="17.5703125" style="60" bestFit="1" customWidth="1"/>
    <col min="13" max="13" width="19.42578125" style="60" bestFit="1" customWidth="1"/>
    <col min="14" max="16384" width="21" style="60"/>
  </cols>
  <sheetData>
    <row r="2" spans="1:8" s="106" customFormat="1" ht="19.5" customHeight="1" x14ac:dyDescent="0.2">
      <c r="A2" s="106" t="s">
        <v>188</v>
      </c>
      <c r="B2" s="106" t="s">
        <v>189</v>
      </c>
      <c r="C2" s="106" t="s">
        <v>191</v>
      </c>
      <c r="D2" s="106" t="s">
        <v>192</v>
      </c>
      <c r="E2" s="106" t="s">
        <v>193</v>
      </c>
      <c r="F2" s="106" t="s">
        <v>194</v>
      </c>
      <c r="G2" s="106" t="s">
        <v>195</v>
      </c>
      <c r="H2" s="106" t="s">
        <v>196</v>
      </c>
    </row>
    <row r="3" spans="1:8" s="108" customFormat="1" ht="22.5" x14ac:dyDescent="0.2">
      <c r="A3" s="107" t="s">
        <v>75</v>
      </c>
      <c r="B3" s="107" t="s">
        <v>399</v>
      </c>
      <c r="C3" s="107" t="s">
        <v>204</v>
      </c>
      <c r="D3" s="107" t="s">
        <v>402</v>
      </c>
      <c r="E3" s="107" t="s">
        <v>405</v>
      </c>
      <c r="F3" s="188" t="s">
        <v>203</v>
      </c>
      <c r="G3" s="107" t="s">
        <v>74</v>
      </c>
      <c r="H3" s="107" t="s">
        <v>79</v>
      </c>
    </row>
    <row r="4" spans="1:8" s="59" customFormat="1" x14ac:dyDescent="0.2">
      <c r="A4" s="109" t="s">
        <v>213</v>
      </c>
      <c r="B4" s="109" t="s">
        <v>441</v>
      </c>
      <c r="C4" s="109" t="s">
        <v>604</v>
      </c>
      <c r="D4" s="109" t="s">
        <v>268</v>
      </c>
      <c r="E4" s="109" t="s">
        <v>263</v>
      </c>
      <c r="F4" s="109" t="s">
        <v>226</v>
      </c>
      <c r="G4" s="109" t="s">
        <v>209</v>
      </c>
      <c r="H4" s="109" t="s">
        <v>239</v>
      </c>
    </row>
    <row r="5" spans="1:8" s="59" customFormat="1" x14ac:dyDescent="0.2">
      <c r="A5" s="109" t="s">
        <v>215</v>
      </c>
      <c r="B5" s="109" t="s">
        <v>267</v>
      </c>
      <c r="C5" s="109" t="s">
        <v>279</v>
      </c>
      <c r="D5" s="109" t="s">
        <v>269</v>
      </c>
      <c r="E5" s="109" t="s">
        <v>266</v>
      </c>
      <c r="F5" s="109" t="s">
        <v>231</v>
      </c>
      <c r="G5" s="109" t="s">
        <v>237</v>
      </c>
      <c r="H5" s="109" t="s">
        <v>242</v>
      </c>
    </row>
    <row r="6" spans="1:8" s="59" customFormat="1" x14ac:dyDescent="0.2">
      <c r="A6" s="109" t="s">
        <v>216</v>
      </c>
      <c r="B6" s="109" t="s">
        <v>442</v>
      </c>
      <c r="C6" s="109" t="s">
        <v>278</v>
      </c>
      <c r="D6" s="109" t="s">
        <v>272</v>
      </c>
      <c r="E6" s="109" t="s">
        <v>358</v>
      </c>
      <c r="F6" s="109" t="s">
        <v>228</v>
      </c>
      <c r="G6" s="109" t="s">
        <v>257</v>
      </c>
      <c r="H6" s="109" t="s">
        <v>243</v>
      </c>
    </row>
    <row r="7" spans="1:8" s="59" customFormat="1" x14ac:dyDescent="0.2">
      <c r="A7" s="109" t="s">
        <v>217</v>
      </c>
      <c r="B7" s="109" t="s">
        <v>368</v>
      </c>
      <c r="C7" s="109" t="s">
        <v>277</v>
      </c>
      <c r="D7" s="109" t="s">
        <v>270</v>
      </c>
      <c r="E7" s="109" t="s">
        <v>476</v>
      </c>
      <c r="F7" s="109" t="s">
        <v>227</v>
      </c>
      <c r="G7" s="109" t="s">
        <v>281</v>
      </c>
      <c r="H7" s="109" t="s">
        <v>240</v>
      </c>
    </row>
    <row r="8" spans="1:8" s="59" customFormat="1" ht="18.75" thickBot="1" x14ac:dyDescent="0.25">
      <c r="A8" s="110" t="s">
        <v>255</v>
      </c>
      <c r="B8" s="110" t="s">
        <v>260</v>
      </c>
      <c r="C8" s="110" t="s">
        <v>214</v>
      </c>
      <c r="D8" s="110" t="s">
        <v>271</v>
      </c>
      <c r="E8" s="110" t="s">
        <v>249</v>
      </c>
      <c r="F8" s="110" t="s">
        <v>229</v>
      </c>
      <c r="G8" s="110" t="s">
        <v>351</v>
      </c>
      <c r="H8" s="110" t="s">
        <v>241</v>
      </c>
    </row>
    <row r="9" spans="1:8" s="59" customFormat="1" x14ac:dyDescent="0.2">
      <c r="A9" s="111" t="s">
        <v>252</v>
      </c>
      <c r="B9" s="112" t="s">
        <v>376</v>
      </c>
      <c r="C9" s="112" t="s">
        <v>363</v>
      </c>
      <c r="D9" s="112" t="s">
        <v>273</v>
      </c>
      <c r="E9" s="112" t="s">
        <v>462</v>
      </c>
      <c r="F9" s="112" t="s">
        <v>230</v>
      </c>
      <c r="G9" s="112" t="s">
        <v>212</v>
      </c>
      <c r="H9" s="112" t="s">
        <v>244</v>
      </c>
    </row>
    <row r="10" spans="1:8" s="59" customFormat="1" x14ac:dyDescent="0.2">
      <c r="A10" s="111" t="s">
        <v>219</v>
      </c>
      <c r="B10" s="112" t="s">
        <v>443</v>
      </c>
      <c r="C10" s="112" t="s">
        <v>218</v>
      </c>
      <c r="D10" s="112" t="s">
        <v>274</v>
      </c>
      <c r="E10" s="112"/>
      <c r="F10" s="112" t="s">
        <v>232</v>
      </c>
      <c r="G10" s="112" t="s">
        <v>259</v>
      </c>
      <c r="H10" s="112" t="s">
        <v>291</v>
      </c>
    </row>
    <row r="11" spans="1:8" s="59" customFormat="1" x14ac:dyDescent="0.2">
      <c r="A11" s="111" t="s">
        <v>220</v>
      </c>
      <c r="B11" s="112" t="s">
        <v>444</v>
      </c>
      <c r="C11" s="112" t="s">
        <v>342</v>
      </c>
      <c r="D11" s="112" t="s">
        <v>349</v>
      </c>
      <c r="E11" s="112"/>
      <c r="F11" s="112" t="s">
        <v>436</v>
      </c>
      <c r="G11" s="112" t="s">
        <v>367</v>
      </c>
      <c r="H11" s="112" t="s">
        <v>245</v>
      </c>
    </row>
    <row r="12" spans="1:8" s="59" customFormat="1" x14ac:dyDescent="0.2">
      <c r="A12" s="111" t="s">
        <v>588</v>
      </c>
      <c r="B12" s="112" t="s">
        <v>265</v>
      </c>
      <c r="C12" s="112" t="s">
        <v>475</v>
      </c>
      <c r="D12" s="112" t="s">
        <v>275</v>
      </c>
      <c r="E12" s="112"/>
      <c r="F12" s="112" t="s">
        <v>437</v>
      </c>
      <c r="G12" s="112"/>
      <c r="H12" s="112"/>
    </row>
    <row r="13" spans="1:8" s="59" customFormat="1" x14ac:dyDescent="0.2">
      <c r="A13" s="111"/>
      <c r="B13" s="112" t="s">
        <v>524</v>
      </c>
      <c r="C13" s="112"/>
      <c r="D13" s="112" t="s">
        <v>364</v>
      </c>
      <c r="E13" s="112"/>
      <c r="F13" s="112"/>
      <c r="G13" s="112"/>
      <c r="H13" s="112"/>
    </row>
    <row r="14" spans="1:8" ht="6.75" customHeight="1" x14ac:dyDescent="0.35">
      <c r="A14" s="113"/>
    </row>
    <row r="15" spans="1:8" s="114" customFormat="1" ht="19.5" customHeight="1" x14ac:dyDescent="0.2">
      <c r="A15" s="106" t="s">
        <v>197</v>
      </c>
      <c r="B15" s="106" t="s">
        <v>198</v>
      </c>
      <c r="C15" s="106" t="s">
        <v>199</v>
      </c>
      <c r="D15" s="106" t="s">
        <v>200</v>
      </c>
      <c r="E15" s="106" t="s">
        <v>201</v>
      </c>
      <c r="F15" s="106" t="s">
        <v>202</v>
      </c>
      <c r="G15" s="106" t="s">
        <v>445</v>
      </c>
      <c r="H15" s="106" t="s">
        <v>435</v>
      </c>
    </row>
    <row r="16" spans="1:8" ht="22.5" x14ac:dyDescent="0.35">
      <c r="A16" s="107" t="s">
        <v>205</v>
      </c>
      <c r="B16" s="115" t="s">
        <v>457</v>
      </c>
      <c r="C16" s="107" t="s">
        <v>190</v>
      </c>
      <c r="D16" s="107" t="s">
        <v>420</v>
      </c>
      <c r="E16" s="107" t="s">
        <v>423</v>
      </c>
      <c r="F16" s="107" t="s">
        <v>426</v>
      </c>
      <c r="G16" s="115" t="s">
        <v>429</v>
      </c>
      <c r="H16" s="115" t="s">
        <v>433</v>
      </c>
    </row>
    <row r="17" spans="1:8" x14ac:dyDescent="0.35">
      <c r="A17" s="109" t="s">
        <v>221</v>
      </c>
      <c r="B17" s="116" t="s">
        <v>207</v>
      </c>
      <c r="C17" s="109" t="s">
        <v>438</v>
      </c>
      <c r="D17" s="109" t="s">
        <v>246</v>
      </c>
      <c r="E17" s="109" t="s">
        <v>233</v>
      </c>
      <c r="F17" s="109" t="s">
        <v>256</v>
      </c>
      <c r="G17" s="116" t="s">
        <v>446</v>
      </c>
      <c r="H17" s="116"/>
    </row>
    <row r="18" spans="1:8" x14ac:dyDescent="0.35">
      <c r="A18" s="109" t="s">
        <v>223</v>
      </c>
      <c r="B18" s="116" t="s">
        <v>280</v>
      </c>
      <c r="C18" s="109" t="s">
        <v>262</v>
      </c>
      <c r="D18" s="109" t="s">
        <v>251</v>
      </c>
      <c r="E18" s="109" t="s">
        <v>234</v>
      </c>
      <c r="F18" s="109" t="s">
        <v>210</v>
      </c>
      <c r="G18" s="116" t="s">
        <v>449</v>
      </c>
      <c r="H18" s="116"/>
    </row>
    <row r="19" spans="1:8" x14ac:dyDescent="0.35">
      <c r="A19" s="109" t="s">
        <v>222</v>
      </c>
      <c r="B19" s="116" t="s">
        <v>40</v>
      </c>
      <c r="C19" s="109" t="s">
        <v>287</v>
      </c>
      <c r="D19" s="109" t="s">
        <v>248</v>
      </c>
      <c r="E19" s="109" t="s">
        <v>235</v>
      </c>
      <c r="F19" s="109" t="s">
        <v>372</v>
      </c>
      <c r="G19" s="116" t="s">
        <v>447</v>
      </c>
      <c r="H19" s="116"/>
    </row>
    <row r="20" spans="1:8" x14ac:dyDescent="0.35">
      <c r="A20" s="109" t="s">
        <v>224</v>
      </c>
      <c r="B20" s="116" t="s">
        <v>41</v>
      </c>
      <c r="C20" s="109" t="s">
        <v>211</v>
      </c>
      <c r="D20" s="109" t="s">
        <v>247</v>
      </c>
      <c r="E20" s="109" t="s">
        <v>362</v>
      </c>
      <c r="F20" s="109" t="s">
        <v>286</v>
      </c>
      <c r="G20" s="116" t="s">
        <v>448</v>
      </c>
      <c r="H20" s="116"/>
    </row>
    <row r="21" spans="1:8" ht="18.75" thickBot="1" x14ac:dyDescent="0.4">
      <c r="A21" s="110" t="s">
        <v>225</v>
      </c>
      <c r="B21" s="117" t="s">
        <v>335</v>
      </c>
      <c r="C21" s="110" t="s">
        <v>283</v>
      </c>
      <c r="D21" s="110" t="s">
        <v>451</v>
      </c>
      <c r="E21" s="110" t="s">
        <v>334</v>
      </c>
      <c r="F21" s="110" t="s">
        <v>258</v>
      </c>
      <c r="G21" s="117" t="s">
        <v>378</v>
      </c>
      <c r="H21" s="117"/>
    </row>
    <row r="22" spans="1:8" x14ac:dyDescent="0.35">
      <c r="A22" s="112" t="s">
        <v>253</v>
      </c>
      <c r="B22" s="112" t="s">
        <v>208</v>
      </c>
      <c r="C22" s="112" t="s">
        <v>261</v>
      </c>
      <c r="D22" s="112" t="s">
        <v>254</v>
      </c>
      <c r="E22" s="112" t="s">
        <v>236</v>
      </c>
      <c r="F22" s="112" t="s">
        <v>382</v>
      </c>
      <c r="G22" s="112" t="s">
        <v>523</v>
      </c>
      <c r="H22" s="112"/>
    </row>
    <row r="23" spans="1:8" x14ac:dyDescent="0.35">
      <c r="A23" s="112" t="s">
        <v>543</v>
      </c>
      <c r="B23" s="112" t="s">
        <v>336</v>
      </c>
      <c r="C23" s="112" t="s">
        <v>285</v>
      </c>
      <c r="D23" s="112" t="s">
        <v>250</v>
      </c>
      <c r="E23" s="112" t="s">
        <v>238</v>
      </c>
      <c r="F23" s="112" t="s">
        <v>346</v>
      </c>
      <c r="G23" s="112" t="s">
        <v>450</v>
      </c>
      <c r="H23" s="112"/>
    </row>
    <row r="24" spans="1:8" x14ac:dyDescent="0.35">
      <c r="A24" s="112" t="s">
        <v>553</v>
      </c>
      <c r="B24" s="112" t="s">
        <v>478</v>
      </c>
      <c r="C24" s="112" t="s">
        <v>439</v>
      </c>
      <c r="D24" s="112" t="s">
        <v>343</v>
      </c>
      <c r="E24" s="112" t="s">
        <v>461</v>
      </c>
      <c r="F24" s="112" t="s">
        <v>375</v>
      </c>
      <c r="G24" s="112" t="s">
        <v>568</v>
      </c>
      <c r="H24" s="112"/>
    </row>
    <row r="25" spans="1:8" x14ac:dyDescent="0.35">
      <c r="A25" s="112" t="s">
        <v>554</v>
      </c>
      <c r="B25" s="112" t="s">
        <v>479</v>
      </c>
      <c r="C25" s="112" t="s">
        <v>440</v>
      </c>
      <c r="D25" s="112" t="s">
        <v>373</v>
      </c>
      <c r="E25" s="112" t="s">
        <v>579</v>
      </c>
      <c r="F25" s="112"/>
      <c r="G25" s="112" t="s">
        <v>569</v>
      </c>
      <c r="H25" s="112"/>
    </row>
    <row r="26" spans="1:8" x14ac:dyDescent="0.35">
      <c r="A26" s="112"/>
      <c r="B26" s="112"/>
      <c r="C26" s="112" t="s">
        <v>374</v>
      </c>
      <c r="D26" s="112"/>
      <c r="E26" s="112"/>
      <c r="F26" s="112"/>
      <c r="G26" s="112"/>
      <c r="H26" s="112"/>
    </row>
    <row r="28" spans="1:8" x14ac:dyDescent="0.35">
      <c r="A28" s="123" t="s">
        <v>333</v>
      </c>
    </row>
    <row r="29" spans="1:8" x14ac:dyDescent="0.35">
      <c r="A29" s="122" t="s">
        <v>477</v>
      </c>
    </row>
    <row r="30" spans="1:8" x14ac:dyDescent="0.35">
      <c r="A30" s="122" t="s">
        <v>480</v>
      </c>
    </row>
    <row r="31" spans="1:8" x14ac:dyDescent="0.35">
      <c r="A31" s="122" t="s">
        <v>536</v>
      </c>
    </row>
    <row r="32" spans="1:8" x14ac:dyDescent="0.35">
      <c r="A32" s="122" t="s">
        <v>539</v>
      </c>
    </row>
    <row r="33" spans="1:2" x14ac:dyDescent="0.35">
      <c r="A33" s="122" t="s">
        <v>540</v>
      </c>
    </row>
    <row r="34" spans="1:2" x14ac:dyDescent="0.35">
      <c r="A34" s="122" t="s">
        <v>555</v>
      </c>
    </row>
    <row r="35" spans="1:2" x14ac:dyDescent="0.35">
      <c r="A35" s="122" t="s">
        <v>562</v>
      </c>
    </row>
    <row r="36" spans="1:2" x14ac:dyDescent="0.35">
      <c r="A36" s="122" t="s">
        <v>567</v>
      </c>
    </row>
    <row r="37" spans="1:2" x14ac:dyDescent="0.35">
      <c r="A37" s="122" t="s">
        <v>597</v>
      </c>
    </row>
    <row r="38" spans="1:2" x14ac:dyDescent="0.35">
      <c r="A38" s="122" t="s">
        <v>598</v>
      </c>
    </row>
    <row r="39" spans="1:2" x14ac:dyDescent="0.35">
      <c r="A39" s="122" t="s">
        <v>607</v>
      </c>
    </row>
    <row r="40" spans="1:2" x14ac:dyDescent="0.35">
      <c r="A40" s="122" t="s">
        <v>608</v>
      </c>
    </row>
    <row r="41" spans="1:2" x14ac:dyDescent="0.35">
      <c r="A41" s="122" t="s">
        <v>619</v>
      </c>
    </row>
    <row r="42" spans="1:2" x14ac:dyDescent="0.35">
      <c r="A42" s="122" t="s">
        <v>629</v>
      </c>
    </row>
    <row r="43" spans="1:2" x14ac:dyDescent="0.35">
      <c r="A43" s="122"/>
    </row>
    <row r="44" spans="1:2" x14ac:dyDescent="0.35">
      <c r="A44" s="122"/>
    </row>
    <row r="45" spans="1:2" x14ac:dyDescent="0.35">
      <c r="A45" s="122"/>
    </row>
    <row r="46" spans="1:2" x14ac:dyDescent="0.35">
      <c r="A46" s="122"/>
    </row>
    <row r="47" spans="1:2" x14ac:dyDescent="0.35">
      <c r="A47" s="122"/>
      <c r="B47" s="167"/>
    </row>
    <row r="48" spans="1:2" x14ac:dyDescent="0.35">
      <c r="A48" s="122"/>
    </row>
    <row r="49" spans="1:1" x14ac:dyDescent="0.35">
      <c r="A49" s="122"/>
    </row>
    <row r="50" spans="1:1" x14ac:dyDescent="0.35">
      <c r="A50" s="122"/>
    </row>
    <row r="51" spans="1:1" x14ac:dyDescent="0.35">
      <c r="A51" s="122"/>
    </row>
    <row r="52" spans="1:1" x14ac:dyDescent="0.35">
      <c r="A52" s="122"/>
    </row>
    <row r="53" spans="1:1" x14ac:dyDescent="0.35">
      <c r="A53" s="122"/>
    </row>
    <row r="54" spans="1:1" x14ac:dyDescent="0.35">
      <c r="A54" s="122"/>
    </row>
    <row r="55" spans="1:1" x14ac:dyDescent="0.35">
      <c r="A55" s="122"/>
    </row>
    <row r="56" spans="1:1" x14ac:dyDescent="0.35">
      <c r="A56" s="122"/>
    </row>
    <row r="57" spans="1:1" x14ac:dyDescent="0.35">
      <c r="A57" s="122"/>
    </row>
    <row r="58" spans="1:1" x14ac:dyDescent="0.35">
      <c r="A58" s="122"/>
    </row>
    <row r="59" spans="1:1" x14ac:dyDescent="0.35">
      <c r="A59" s="122"/>
    </row>
    <row r="60" spans="1:1" x14ac:dyDescent="0.35">
      <c r="A60" s="122"/>
    </row>
    <row r="61" spans="1:1" x14ac:dyDescent="0.35">
      <c r="A61" s="122"/>
    </row>
    <row r="62" spans="1:1" x14ac:dyDescent="0.35">
      <c r="A62" s="122"/>
    </row>
    <row r="63" spans="1:1" x14ac:dyDescent="0.35">
      <c r="A63" s="122"/>
    </row>
    <row r="64" spans="1:1" x14ac:dyDescent="0.35">
      <c r="A64" s="122"/>
    </row>
    <row r="65" spans="1:1" x14ac:dyDescent="0.35">
      <c r="A65" s="122"/>
    </row>
    <row r="66" spans="1:1" x14ac:dyDescent="0.35">
      <c r="A66" s="122"/>
    </row>
    <row r="67" spans="1:1" x14ac:dyDescent="0.35">
      <c r="A67" s="122"/>
    </row>
    <row r="68" spans="1:1" x14ac:dyDescent="0.35">
      <c r="A68" s="122"/>
    </row>
    <row r="69" spans="1:1" x14ac:dyDescent="0.35">
      <c r="A69" s="177"/>
    </row>
    <row r="70" spans="1:1" x14ac:dyDescent="0.35">
      <c r="A70" s="177"/>
    </row>
  </sheetData>
  <phoneticPr fontId="20" type="noConversion"/>
  <printOptions horizontalCentered="1"/>
  <pageMargins left="0.7" right="0.7" top="0.75" bottom="0.5" header="0.3" footer="0.3"/>
  <pageSetup scale="72" orientation="landscape" r:id="rId1"/>
  <headerFooter>
    <oddHeader xml:space="preserve">&amp;C&amp;"Euphemia,Bold"&amp;20Rosters&amp;14
 2014-2015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2"/>
  <sheetViews>
    <sheetView showGridLines="0" workbookViewId="0">
      <selection activeCell="D36" sqref="D36"/>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10" t="s">
        <v>80</v>
      </c>
      <c r="B1" s="311"/>
      <c r="C1" s="311"/>
      <c r="D1" s="311"/>
      <c r="E1" s="311"/>
      <c r="F1" s="311"/>
      <c r="G1" s="311"/>
      <c r="H1" s="311"/>
      <c r="I1" s="312"/>
      <c r="J1" s="8"/>
      <c r="K1" s="310" t="s">
        <v>42</v>
      </c>
      <c r="L1" s="311"/>
      <c r="M1" s="311"/>
      <c r="N1" s="311"/>
      <c r="O1" s="311"/>
      <c r="P1" s="311"/>
      <c r="Q1" s="311"/>
      <c r="R1" s="311"/>
      <c r="S1" s="311"/>
      <c r="T1" s="311"/>
      <c r="U1" s="311"/>
      <c r="V1" s="311"/>
      <c r="W1" s="311"/>
      <c r="X1" s="311"/>
      <c r="Y1" s="312"/>
    </row>
    <row r="2" spans="1:25" ht="15" x14ac:dyDescent="0.2">
      <c r="A2" s="313"/>
      <c r="B2" s="314"/>
      <c r="C2" s="314"/>
      <c r="D2" s="314"/>
      <c r="E2" s="314"/>
      <c r="F2" s="314"/>
      <c r="G2" s="314"/>
      <c r="H2" s="314"/>
      <c r="I2" s="315"/>
      <c r="J2" s="9"/>
      <c r="K2" s="307" t="s">
        <v>46</v>
      </c>
      <c r="L2" s="308"/>
      <c r="M2" s="308"/>
      <c r="N2" s="9"/>
      <c r="O2" s="308" t="s">
        <v>2</v>
      </c>
      <c r="P2" s="308"/>
      <c r="Q2" s="308"/>
      <c r="R2" s="9"/>
      <c r="S2" s="308" t="s">
        <v>44</v>
      </c>
      <c r="T2" s="308"/>
      <c r="U2" s="308"/>
      <c r="V2" s="9"/>
      <c r="W2" s="308" t="s">
        <v>45</v>
      </c>
      <c r="X2" s="308"/>
      <c r="Y2" s="309"/>
    </row>
    <row r="3" spans="1:25" ht="15" x14ac:dyDescent="0.25">
      <c r="A3" s="10"/>
      <c r="B3" s="11" t="s">
        <v>49</v>
      </c>
      <c r="C3" s="8"/>
      <c r="D3" s="8"/>
      <c r="E3" s="8"/>
      <c r="F3" s="8"/>
      <c r="G3" s="8"/>
      <c r="H3" s="12"/>
      <c r="I3" s="13"/>
      <c r="J3" s="14"/>
      <c r="K3" s="15"/>
      <c r="L3" s="16" t="s">
        <v>0</v>
      </c>
      <c r="M3" s="16" t="s">
        <v>1</v>
      </c>
      <c r="N3" s="14"/>
      <c r="O3" s="16"/>
      <c r="P3" s="16" t="s">
        <v>0</v>
      </c>
      <c r="Q3" s="16" t="s">
        <v>1</v>
      </c>
      <c r="R3" s="14"/>
      <c r="S3" s="16"/>
      <c r="T3" s="16" t="s">
        <v>0</v>
      </c>
      <c r="U3" s="16" t="s">
        <v>1</v>
      </c>
      <c r="V3" s="14"/>
      <c r="W3" s="16"/>
      <c r="X3" s="16" t="s">
        <v>0</v>
      </c>
      <c r="Y3" s="17" t="s">
        <v>1</v>
      </c>
    </row>
    <row r="4" spans="1:25" ht="15" x14ac:dyDescent="0.25">
      <c r="A4" s="10"/>
      <c r="B4" s="18" t="s">
        <v>62</v>
      </c>
      <c r="C4" s="8"/>
      <c r="D4" s="8"/>
      <c r="E4" s="8"/>
      <c r="F4" s="8"/>
      <c r="G4" s="8"/>
      <c r="H4" s="19">
        <v>79725</v>
      </c>
      <c r="I4" s="13"/>
      <c r="J4" s="8"/>
      <c r="K4" s="20">
        <v>1</v>
      </c>
      <c r="L4" s="21">
        <v>7000</v>
      </c>
      <c r="M4" s="252">
        <f>L4/5</f>
        <v>1400</v>
      </c>
      <c r="N4" s="8"/>
      <c r="O4" s="22">
        <v>1</v>
      </c>
      <c r="P4" s="21">
        <v>2500</v>
      </c>
      <c r="Q4" s="21">
        <f>P4/5</f>
        <v>500</v>
      </c>
      <c r="R4" s="8"/>
      <c r="S4" s="22">
        <v>1</v>
      </c>
      <c r="T4" s="21">
        <v>675</v>
      </c>
      <c r="U4" s="252">
        <f>T4/5</f>
        <v>135</v>
      </c>
      <c r="V4" s="8"/>
      <c r="W4" s="22">
        <v>1</v>
      </c>
      <c r="X4" s="21">
        <v>425</v>
      </c>
      <c r="Y4" s="253">
        <f>X4/5</f>
        <v>85</v>
      </c>
    </row>
    <row r="5" spans="1:25" ht="15" x14ac:dyDescent="0.25">
      <c r="A5" s="10"/>
      <c r="B5" s="18" t="s">
        <v>3</v>
      </c>
      <c r="C5" s="8"/>
      <c r="D5" s="8"/>
      <c r="E5" s="8"/>
      <c r="F5" s="8"/>
      <c r="G5" s="8"/>
      <c r="H5" s="19">
        <v>3000</v>
      </c>
      <c r="I5" s="13"/>
      <c r="J5" s="8"/>
      <c r="K5" s="20">
        <v>2</v>
      </c>
      <c r="L5" s="21">
        <v>6250</v>
      </c>
      <c r="M5" s="252">
        <f t="shared" ref="M5:M18" si="0">L5/5</f>
        <v>1250</v>
      </c>
      <c r="N5" s="8"/>
      <c r="O5" s="22">
        <v>2</v>
      </c>
      <c r="P5" s="21">
        <v>2000</v>
      </c>
      <c r="Q5" s="21">
        <f t="shared" ref="Q5:Q11" si="1">P5/5</f>
        <v>400</v>
      </c>
      <c r="R5" s="8"/>
      <c r="S5" s="22">
        <v>2</v>
      </c>
      <c r="T5" s="21">
        <v>550</v>
      </c>
      <c r="U5" s="252">
        <f>T5/5</f>
        <v>110</v>
      </c>
      <c r="V5" s="8"/>
      <c r="W5" s="22">
        <v>2</v>
      </c>
      <c r="X5" s="21">
        <v>375</v>
      </c>
      <c r="Y5" s="253">
        <f>X5/5</f>
        <v>75</v>
      </c>
    </row>
    <row r="6" spans="1:25" ht="15" x14ac:dyDescent="0.25">
      <c r="A6" s="10"/>
      <c r="B6" s="24" t="s">
        <v>60</v>
      </c>
      <c r="C6" s="8"/>
      <c r="D6" s="8"/>
      <c r="E6" s="8"/>
      <c r="F6" s="8"/>
      <c r="G6" s="8"/>
      <c r="H6" s="25">
        <f>SUM(H4:H5)</f>
        <v>82725</v>
      </c>
      <c r="I6" s="13"/>
      <c r="J6" s="8"/>
      <c r="K6" s="20">
        <v>3</v>
      </c>
      <c r="L6" s="21">
        <v>5500</v>
      </c>
      <c r="M6" s="252">
        <f t="shared" si="0"/>
        <v>1100</v>
      </c>
      <c r="N6" s="8"/>
      <c r="O6" s="22">
        <v>3</v>
      </c>
      <c r="P6" s="21">
        <v>1500</v>
      </c>
      <c r="Q6" s="21">
        <f t="shared" si="1"/>
        <v>300</v>
      </c>
      <c r="R6" s="8"/>
      <c r="S6" s="22">
        <v>3</v>
      </c>
      <c r="T6" s="21">
        <v>500</v>
      </c>
      <c r="U6" s="252">
        <f>T6/5</f>
        <v>100</v>
      </c>
      <c r="V6" s="8"/>
      <c r="W6" s="22">
        <v>3</v>
      </c>
      <c r="X6" s="21">
        <v>325</v>
      </c>
      <c r="Y6" s="253">
        <f>X6/5</f>
        <v>65</v>
      </c>
    </row>
    <row r="7" spans="1:25" ht="15" x14ac:dyDescent="0.25">
      <c r="A7" s="10"/>
      <c r="B7" s="8"/>
      <c r="C7" s="8"/>
      <c r="D7" s="8"/>
      <c r="E7" s="8"/>
      <c r="F7" s="8"/>
      <c r="G7" s="8"/>
      <c r="H7" s="19"/>
      <c r="I7" s="13"/>
      <c r="J7" s="8"/>
      <c r="K7" s="20">
        <v>4</v>
      </c>
      <c r="L7" s="21">
        <v>5000</v>
      </c>
      <c r="M7" s="252">
        <f t="shared" si="0"/>
        <v>1000</v>
      </c>
      <c r="N7" s="8"/>
      <c r="O7" s="22">
        <v>4</v>
      </c>
      <c r="P7" s="21">
        <v>1500</v>
      </c>
      <c r="Q7" s="21">
        <f t="shared" si="1"/>
        <v>300</v>
      </c>
      <c r="R7" s="8"/>
      <c r="S7" s="26">
        <v>4</v>
      </c>
      <c r="T7" s="21">
        <v>450</v>
      </c>
      <c r="U7" s="252">
        <f>T7/5</f>
        <v>90</v>
      </c>
      <c r="V7" s="8"/>
      <c r="W7" s="26">
        <v>4</v>
      </c>
      <c r="X7" s="21">
        <v>275</v>
      </c>
      <c r="Y7" s="253">
        <f>X7/5</f>
        <v>55</v>
      </c>
    </row>
    <row r="8" spans="1:25" ht="15" x14ac:dyDescent="0.25">
      <c r="A8" s="10"/>
      <c r="B8" s="11" t="s">
        <v>50</v>
      </c>
      <c r="C8" s="8"/>
      <c r="D8" s="8"/>
      <c r="E8" s="8"/>
      <c r="F8" s="8"/>
      <c r="G8" s="8"/>
      <c r="H8" s="19"/>
      <c r="I8" s="13"/>
      <c r="J8" s="8"/>
      <c r="K8" s="20">
        <v>5</v>
      </c>
      <c r="L8" s="21">
        <v>4500</v>
      </c>
      <c r="M8" s="252">
        <f t="shared" si="0"/>
        <v>900</v>
      </c>
      <c r="N8" s="8"/>
      <c r="O8" s="22">
        <v>5</v>
      </c>
      <c r="P8" s="21">
        <v>1000</v>
      </c>
      <c r="Q8" s="21">
        <f t="shared" si="1"/>
        <v>200</v>
      </c>
      <c r="R8" s="8"/>
      <c r="S8" s="26"/>
      <c r="T8" s="21"/>
      <c r="U8" s="21"/>
      <c r="V8" s="8"/>
      <c r="W8" s="26"/>
      <c r="X8" s="21"/>
      <c r="Y8" s="23"/>
    </row>
    <row r="9" spans="1:25" ht="15" x14ac:dyDescent="0.25">
      <c r="A9" s="10"/>
      <c r="B9" s="18" t="s">
        <v>59</v>
      </c>
      <c r="C9" s="8"/>
      <c r="D9" s="8"/>
      <c r="E9" s="8"/>
      <c r="F9" s="8"/>
      <c r="G9" s="8"/>
      <c r="H9" s="27">
        <v>-600</v>
      </c>
      <c r="I9" s="13"/>
      <c r="J9" s="28"/>
      <c r="K9" s="20">
        <v>6</v>
      </c>
      <c r="L9" s="21">
        <v>4000</v>
      </c>
      <c r="M9" s="252">
        <f t="shared" si="0"/>
        <v>800</v>
      </c>
      <c r="N9" s="8"/>
      <c r="O9" s="22">
        <v>6</v>
      </c>
      <c r="P9" s="21">
        <v>1000</v>
      </c>
      <c r="Q9" s="21">
        <f t="shared" si="1"/>
        <v>200</v>
      </c>
      <c r="R9" s="8"/>
      <c r="S9" s="26"/>
      <c r="T9" s="21"/>
      <c r="U9" s="21"/>
      <c r="V9" s="8"/>
      <c r="W9" s="26"/>
      <c r="X9" s="21"/>
      <c r="Y9" s="23"/>
    </row>
    <row r="10" spans="1:25" ht="15" x14ac:dyDescent="0.25">
      <c r="A10" s="10"/>
      <c r="B10" s="18" t="s">
        <v>58</v>
      </c>
      <c r="C10" s="8"/>
      <c r="D10" s="8"/>
      <c r="E10" s="8"/>
      <c r="F10" s="8"/>
      <c r="G10" s="8"/>
      <c r="H10" s="27">
        <v>-500</v>
      </c>
      <c r="I10" s="13"/>
      <c r="J10" s="8"/>
      <c r="K10" s="20">
        <v>7</v>
      </c>
      <c r="L10" s="21">
        <v>3750</v>
      </c>
      <c r="M10" s="252">
        <f t="shared" si="0"/>
        <v>750</v>
      </c>
      <c r="N10" s="8"/>
      <c r="O10" s="22">
        <v>7</v>
      </c>
      <c r="P10" s="21">
        <v>1000</v>
      </c>
      <c r="Q10" s="21">
        <f t="shared" si="1"/>
        <v>200</v>
      </c>
      <c r="R10" s="8"/>
      <c r="S10" s="26"/>
      <c r="T10" s="21"/>
      <c r="U10" s="21"/>
      <c r="V10" s="8"/>
      <c r="W10" s="26"/>
      <c r="X10" s="21"/>
      <c r="Y10" s="23"/>
    </row>
    <row r="11" spans="1:25" ht="15" x14ac:dyDescent="0.25">
      <c r="A11" s="10"/>
      <c r="B11" s="18" t="s">
        <v>57</v>
      </c>
      <c r="C11" s="8"/>
      <c r="D11" s="8"/>
      <c r="E11" s="8"/>
      <c r="F11" s="8"/>
      <c r="G11" s="8"/>
      <c r="H11" s="27">
        <v>-130</v>
      </c>
      <c r="I11" s="13"/>
      <c r="J11" s="8"/>
      <c r="K11" s="20">
        <v>8</v>
      </c>
      <c r="L11" s="21">
        <v>3625</v>
      </c>
      <c r="M11" s="252">
        <f t="shared" si="0"/>
        <v>725</v>
      </c>
      <c r="N11" s="8"/>
      <c r="O11" s="22">
        <v>8</v>
      </c>
      <c r="P11" s="21">
        <v>1000</v>
      </c>
      <c r="Q11" s="21">
        <f t="shared" si="1"/>
        <v>200</v>
      </c>
      <c r="R11" s="8"/>
      <c r="S11" s="26"/>
      <c r="T11" s="21"/>
      <c r="U11" s="21"/>
      <c r="V11" s="8"/>
      <c r="W11" s="26"/>
      <c r="X11" s="21"/>
      <c r="Y11" s="23"/>
    </row>
    <row r="12" spans="1:25" ht="15" x14ac:dyDescent="0.25">
      <c r="A12" s="10"/>
      <c r="B12" s="18" t="s">
        <v>51</v>
      </c>
      <c r="C12" s="8"/>
      <c r="D12" s="8"/>
      <c r="E12" s="8"/>
      <c r="F12" s="8"/>
      <c r="G12" s="8"/>
      <c r="H12" s="27">
        <v>-215</v>
      </c>
      <c r="I12" s="13"/>
      <c r="J12" s="8"/>
      <c r="K12" s="20">
        <v>9</v>
      </c>
      <c r="L12" s="21">
        <v>3500</v>
      </c>
      <c r="M12" s="252">
        <f t="shared" si="0"/>
        <v>700</v>
      </c>
      <c r="N12" s="8"/>
      <c r="O12" s="22">
        <v>9</v>
      </c>
      <c r="P12" s="21">
        <v>500</v>
      </c>
      <c r="Q12" s="252">
        <f t="shared" ref="Q12:Q15" si="2">P12/5</f>
        <v>100</v>
      </c>
      <c r="R12" s="8"/>
      <c r="S12" s="8"/>
      <c r="T12" s="8"/>
      <c r="U12" s="8"/>
      <c r="V12" s="8"/>
      <c r="W12" s="8"/>
      <c r="X12" s="8"/>
      <c r="Y12" s="13"/>
    </row>
    <row r="13" spans="1:25" ht="15" x14ac:dyDescent="0.25">
      <c r="A13" s="10"/>
      <c r="B13" s="18" t="s">
        <v>56</v>
      </c>
      <c r="C13" s="8"/>
      <c r="D13" s="8"/>
      <c r="E13" s="8"/>
      <c r="F13" s="8"/>
      <c r="G13" s="8"/>
      <c r="H13" s="27">
        <v>-855</v>
      </c>
      <c r="I13" s="13"/>
      <c r="J13" s="8"/>
      <c r="K13" s="20">
        <v>10</v>
      </c>
      <c r="L13" s="21">
        <v>3375</v>
      </c>
      <c r="M13" s="252">
        <f t="shared" si="0"/>
        <v>675</v>
      </c>
      <c r="N13" s="8"/>
      <c r="O13" s="22">
        <v>10</v>
      </c>
      <c r="P13" s="21">
        <v>500</v>
      </c>
      <c r="Q13" s="252">
        <f t="shared" si="2"/>
        <v>100</v>
      </c>
      <c r="R13" s="8"/>
      <c r="S13" s="8"/>
      <c r="T13" s="8"/>
      <c r="U13" s="8"/>
      <c r="V13" s="8"/>
      <c r="W13" s="8"/>
      <c r="X13" s="8"/>
      <c r="Y13" s="13"/>
    </row>
    <row r="14" spans="1:25" ht="15" x14ac:dyDescent="0.25">
      <c r="A14" s="10"/>
      <c r="B14" s="24" t="s">
        <v>61</v>
      </c>
      <c r="C14" s="8"/>
      <c r="D14" s="8"/>
      <c r="E14" s="8"/>
      <c r="F14" s="8"/>
      <c r="G14" s="8"/>
      <c r="H14" s="30">
        <f>SUM(H9:H13)</f>
        <v>-2300</v>
      </c>
      <c r="I14" s="13"/>
      <c r="J14" s="8"/>
      <c r="K14" s="20">
        <v>11</v>
      </c>
      <c r="L14" s="21">
        <v>3250</v>
      </c>
      <c r="M14" s="252">
        <f t="shared" si="0"/>
        <v>650</v>
      </c>
      <c r="N14" s="8"/>
      <c r="O14" s="22">
        <v>11</v>
      </c>
      <c r="P14" s="21">
        <v>500</v>
      </c>
      <c r="Q14" s="252">
        <f t="shared" si="2"/>
        <v>100</v>
      </c>
      <c r="R14" s="8"/>
      <c r="S14" s="8"/>
      <c r="T14" s="8"/>
      <c r="U14" s="8"/>
      <c r="V14" s="8"/>
      <c r="W14" s="8"/>
      <c r="X14" s="8"/>
      <c r="Y14" s="13"/>
    </row>
    <row r="15" spans="1:25" ht="15" x14ac:dyDescent="0.25">
      <c r="A15" s="10"/>
      <c r="B15" s="8"/>
      <c r="C15" s="8"/>
      <c r="D15" s="8"/>
      <c r="E15" s="8"/>
      <c r="F15" s="8"/>
      <c r="G15" s="8"/>
      <c r="H15" s="30"/>
      <c r="I15" s="13"/>
      <c r="J15" s="8"/>
      <c r="K15" s="20">
        <v>12</v>
      </c>
      <c r="L15" s="21">
        <v>3125</v>
      </c>
      <c r="M15" s="252">
        <f t="shared" si="0"/>
        <v>625</v>
      </c>
      <c r="N15" s="8"/>
      <c r="O15" s="22">
        <v>12</v>
      </c>
      <c r="P15" s="21">
        <v>500</v>
      </c>
      <c r="Q15" s="252">
        <f t="shared" si="2"/>
        <v>100</v>
      </c>
      <c r="R15" s="8"/>
      <c r="S15" s="8"/>
      <c r="T15" s="8"/>
      <c r="U15" s="8"/>
      <c r="V15" s="8"/>
      <c r="W15" s="8"/>
      <c r="X15" s="8"/>
      <c r="Y15" s="13"/>
    </row>
    <row r="16" spans="1:25" ht="15.75" thickBot="1" x14ac:dyDescent="0.3">
      <c r="A16" s="10"/>
      <c r="B16" s="31" t="s">
        <v>52</v>
      </c>
      <c r="C16" s="8"/>
      <c r="D16" s="8"/>
      <c r="E16" s="8"/>
      <c r="F16" s="8"/>
      <c r="G16" s="8"/>
      <c r="H16" s="32">
        <f>SUM(H6,H14)</f>
        <v>80425</v>
      </c>
      <c r="I16" s="13"/>
      <c r="J16" s="8"/>
      <c r="K16" s="20">
        <v>13</v>
      </c>
      <c r="L16" s="21">
        <v>3000</v>
      </c>
      <c r="M16" s="252">
        <f t="shared" si="0"/>
        <v>600</v>
      </c>
      <c r="N16" s="8"/>
      <c r="O16" s="26"/>
      <c r="P16" s="29"/>
      <c r="Q16" s="21"/>
      <c r="R16" s="8"/>
      <c r="S16" s="8"/>
      <c r="T16" s="8"/>
      <c r="U16" s="8"/>
      <c r="V16" s="8"/>
      <c r="W16" s="8"/>
      <c r="X16" s="8"/>
      <c r="Y16" s="13"/>
    </row>
    <row r="17" spans="1:25" ht="15.75" thickTop="1" x14ac:dyDescent="0.25">
      <c r="A17" s="10"/>
      <c r="B17" s="8"/>
      <c r="C17" s="8"/>
      <c r="D17" s="8"/>
      <c r="E17" s="8"/>
      <c r="F17" s="8"/>
      <c r="G17" s="8"/>
      <c r="H17" s="30"/>
      <c r="I17" s="13"/>
      <c r="J17" s="8"/>
      <c r="K17" s="20">
        <v>14</v>
      </c>
      <c r="L17" s="21">
        <v>2875</v>
      </c>
      <c r="M17" s="252">
        <f t="shared" si="0"/>
        <v>575</v>
      </c>
      <c r="N17" s="8"/>
      <c r="O17" s="26"/>
      <c r="P17" s="29"/>
      <c r="Q17" s="21"/>
      <c r="R17" s="8"/>
      <c r="S17" s="8"/>
      <c r="T17" s="8"/>
      <c r="U17" s="8"/>
      <c r="V17" s="8"/>
      <c r="W17" s="8"/>
      <c r="X17" s="8"/>
      <c r="Y17" s="13"/>
    </row>
    <row r="18" spans="1:25" ht="15" x14ac:dyDescent="0.25">
      <c r="A18" s="10"/>
      <c r="I18" s="13"/>
      <c r="J18" s="8"/>
      <c r="K18" s="20">
        <v>15</v>
      </c>
      <c r="L18" s="21">
        <v>2750</v>
      </c>
      <c r="M18" s="252">
        <f t="shared" si="0"/>
        <v>550</v>
      </c>
      <c r="N18" s="8"/>
      <c r="O18" s="26"/>
      <c r="P18" s="29"/>
      <c r="Q18" s="21"/>
      <c r="R18" s="8"/>
      <c r="S18" s="8"/>
      <c r="T18" s="8"/>
      <c r="U18" s="8"/>
      <c r="V18" s="8"/>
      <c r="W18" s="8"/>
      <c r="X18" s="8"/>
      <c r="Y18" s="13"/>
    </row>
    <row r="19" spans="1:25" ht="15" x14ac:dyDescent="0.25">
      <c r="A19" s="10"/>
      <c r="B19" s="31"/>
      <c r="C19" s="8"/>
      <c r="D19" s="8"/>
      <c r="E19" s="8"/>
      <c r="F19" s="8"/>
      <c r="G19" s="8"/>
      <c r="H19" s="30"/>
      <c r="I19" s="13"/>
      <c r="J19" s="8"/>
      <c r="K19" s="33"/>
      <c r="L19" s="34"/>
      <c r="M19" s="35"/>
      <c r="N19" s="36"/>
      <c r="O19" s="37"/>
      <c r="P19" s="34"/>
      <c r="Q19" s="35"/>
      <c r="R19" s="36"/>
      <c r="S19" s="36"/>
      <c r="T19" s="36"/>
      <c r="U19" s="36"/>
      <c r="V19" s="36"/>
      <c r="W19" s="36"/>
      <c r="X19" s="36"/>
      <c r="Y19" s="38"/>
    </row>
    <row r="20" spans="1:25" ht="15" x14ac:dyDescent="0.25">
      <c r="A20" s="10"/>
      <c r="B20" s="31" t="s">
        <v>63</v>
      </c>
      <c r="C20" s="8"/>
      <c r="D20" s="8"/>
      <c r="E20" s="8"/>
      <c r="F20" s="8"/>
      <c r="G20" s="8"/>
      <c r="H20" s="30"/>
      <c r="I20" s="13"/>
      <c r="J20" s="8"/>
      <c r="K20" s="39"/>
      <c r="L20" s="40"/>
      <c r="M20" s="41"/>
      <c r="N20" s="28"/>
      <c r="O20" s="39"/>
      <c r="P20" s="41"/>
      <c r="Q20" s="41"/>
      <c r="R20" s="28"/>
      <c r="S20" s="28"/>
      <c r="T20" s="28"/>
      <c r="U20" s="28"/>
      <c r="V20" s="28"/>
      <c r="W20" s="28"/>
      <c r="X20" s="28"/>
      <c r="Y20" s="28"/>
    </row>
    <row r="21" spans="1:25" ht="21" x14ac:dyDescent="0.35">
      <c r="A21" s="10"/>
      <c r="B21" s="18" t="s">
        <v>46</v>
      </c>
      <c r="C21" s="8"/>
      <c r="D21" s="8"/>
      <c r="E21" s="8"/>
      <c r="F21" s="8"/>
      <c r="G21" s="8"/>
      <c r="H21" s="30">
        <f>-SUM(L4:L18)</f>
        <v>-61500</v>
      </c>
      <c r="I21" s="13"/>
      <c r="J21" s="8"/>
      <c r="K21" s="304" t="s">
        <v>43</v>
      </c>
      <c r="L21" s="305"/>
      <c r="M21" s="305"/>
      <c r="N21" s="305"/>
      <c r="O21" s="305"/>
      <c r="P21" s="305"/>
      <c r="Q21" s="305"/>
      <c r="R21" s="305"/>
      <c r="S21" s="305"/>
      <c r="T21" s="306"/>
      <c r="U21" s="28"/>
      <c r="V21" s="28"/>
      <c r="W21" s="28"/>
      <c r="X21" s="29"/>
      <c r="Y21" s="21"/>
    </row>
    <row r="22" spans="1:25" ht="15" x14ac:dyDescent="0.25">
      <c r="A22" s="10"/>
      <c r="B22" s="18" t="s">
        <v>2</v>
      </c>
      <c r="C22" s="8"/>
      <c r="D22" s="8"/>
      <c r="E22" s="8"/>
      <c r="F22" s="8"/>
      <c r="G22" s="8"/>
      <c r="H22" s="30">
        <f>-SUM(P4:P15)</f>
        <v>-13500</v>
      </c>
      <c r="I22" s="13"/>
      <c r="J22" s="8"/>
      <c r="K22" s="307" t="s">
        <v>47</v>
      </c>
      <c r="L22" s="308"/>
      <c r="M22" s="9"/>
      <c r="N22" s="308" t="s">
        <v>44</v>
      </c>
      <c r="O22" s="308"/>
      <c r="P22" s="308"/>
      <c r="Q22" s="308"/>
      <c r="R22" s="308"/>
      <c r="S22" s="308" t="s">
        <v>48</v>
      </c>
      <c r="T22" s="309"/>
      <c r="U22" s="28"/>
      <c r="V22" s="28"/>
      <c r="W22" s="28"/>
      <c r="X22" s="29"/>
      <c r="Y22" s="21"/>
    </row>
    <row r="23" spans="1:25" ht="15" x14ac:dyDescent="0.25">
      <c r="A23" s="10"/>
      <c r="B23" s="18" t="s">
        <v>53</v>
      </c>
      <c r="C23" s="8"/>
      <c r="D23" s="8"/>
      <c r="E23" s="8"/>
      <c r="F23" s="8"/>
      <c r="G23" s="8"/>
      <c r="H23" s="30">
        <f>-SUM(T4:T7)</f>
        <v>-2175</v>
      </c>
      <c r="I23" s="13"/>
      <c r="J23" s="8"/>
      <c r="K23" s="20">
        <v>1</v>
      </c>
      <c r="L23" s="251">
        <v>225</v>
      </c>
      <c r="M23" s="8"/>
      <c r="N23" s="8"/>
      <c r="O23" s="22">
        <v>1</v>
      </c>
      <c r="P23" s="26">
        <v>130</v>
      </c>
      <c r="Q23" s="22"/>
      <c r="R23" s="26"/>
      <c r="S23" s="22">
        <v>1</v>
      </c>
      <c r="T23" s="42">
        <v>100</v>
      </c>
      <c r="U23" s="28"/>
      <c r="V23" s="28"/>
      <c r="W23" s="28"/>
      <c r="X23" s="29"/>
      <c r="Y23" s="21"/>
    </row>
    <row r="24" spans="1:25" ht="15" x14ac:dyDescent="0.25">
      <c r="A24" s="10"/>
      <c r="B24" s="18" t="s">
        <v>54</v>
      </c>
      <c r="C24" s="8"/>
      <c r="D24" s="8"/>
      <c r="E24" s="8"/>
      <c r="F24" s="8"/>
      <c r="G24" s="8"/>
      <c r="H24" s="30">
        <f>-SUM(X4:X7)</f>
        <v>-1400</v>
      </c>
      <c r="I24" s="13"/>
      <c r="J24" s="8"/>
      <c r="K24" s="20">
        <v>2</v>
      </c>
      <c r="L24" s="251">
        <v>180</v>
      </c>
      <c r="M24" s="8"/>
      <c r="N24" s="8"/>
      <c r="O24" s="22">
        <v>2</v>
      </c>
      <c r="P24" s="26">
        <v>125</v>
      </c>
      <c r="Q24" s="22"/>
      <c r="R24" s="26"/>
      <c r="S24" s="22">
        <v>2</v>
      </c>
      <c r="T24" s="42">
        <v>90</v>
      </c>
      <c r="U24" s="28"/>
      <c r="V24" s="28"/>
      <c r="W24" s="28"/>
      <c r="X24" s="29"/>
      <c r="Y24" s="21"/>
    </row>
    <row r="25" spans="1:25" ht="15" x14ac:dyDescent="0.25">
      <c r="A25" s="10"/>
      <c r="B25" s="18" t="s">
        <v>55</v>
      </c>
      <c r="C25" s="8"/>
      <c r="D25" s="8"/>
      <c r="E25" s="8"/>
      <c r="F25" s="8"/>
      <c r="G25" s="8"/>
      <c r="H25" s="30">
        <f>-SUM(L23:L27)</f>
        <v>-850</v>
      </c>
      <c r="I25" s="13"/>
      <c r="J25" s="8"/>
      <c r="K25" s="20">
        <v>3</v>
      </c>
      <c r="L25" s="251">
        <v>160</v>
      </c>
      <c r="M25" s="8"/>
      <c r="N25" s="8"/>
      <c r="O25" s="22">
        <v>3</v>
      </c>
      <c r="P25" s="26">
        <v>120</v>
      </c>
      <c r="Q25" s="22"/>
      <c r="R25" s="26"/>
      <c r="S25" s="22">
        <v>3</v>
      </c>
      <c r="T25" s="42">
        <v>80</v>
      </c>
      <c r="U25" s="28"/>
      <c r="V25" s="28"/>
      <c r="W25" s="28"/>
      <c r="X25" s="29"/>
      <c r="Y25" s="21"/>
    </row>
    <row r="26" spans="1:25" ht="15" x14ac:dyDescent="0.25">
      <c r="A26" s="10"/>
      <c r="B26" s="18" t="s">
        <v>64</v>
      </c>
      <c r="C26" s="8"/>
      <c r="D26" s="8"/>
      <c r="E26" s="8"/>
      <c r="F26" s="8"/>
      <c r="G26" s="8"/>
      <c r="H26" s="30">
        <f>-SUM(P23:P27)</f>
        <v>-600</v>
      </c>
      <c r="I26" s="13"/>
      <c r="J26" s="8"/>
      <c r="K26" s="20">
        <v>4</v>
      </c>
      <c r="L26" s="251">
        <v>150</v>
      </c>
      <c r="M26" s="8"/>
      <c r="N26" s="8"/>
      <c r="O26" s="22">
        <v>4</v>
      </c>
      <c r="P26" s="26">
        <v>115</v>
      </c>
      <c r="Q26" s="22"/>
      <c r="R26" s="26"/>
      <c r="S26" s="22">
        <v>4</v>
      </c>
      <c r="T26" s="42">
        <v>70</v>
      </c>
      <c r="U26" s="28"/>
      <c r="V26" s="28"/>
      <c r="W26" s="28"/>
      <c r="X26" s="29"/>
      <c r="Y26" s="21"/>
    </row>
    <row r="27" spans="1:25" ht="15" x14ac:dyDescent="0.25">
      <c r="A27" s="10"/>
      <c r="B27" s="18" t="s">
        <v>65</v>
      </c>
      <c r="C27" s="8"/>
      <c r="D27" s="8"/>
      <c r="E27" s="8"/>
      <c r="F27" s="8"/>
      <c r="G27" s="8"/>
      <c r="H27" s="30">
        <f>-SUM(T23:T27)</f>
        <v>-400</v>
      </c>
      <c r="I27" s="13"/>
      <c r="J27" s="8"/>
      <c r="K27" s="33">
        <v>5</v>
      </c>
      <c r="L27" s="37">
        <v>135</v>
      </c>
      <c r="M27" s="36"/>
      <c r="N27" s="36"/>
      <c r="O27" s="43">
        <v>5</v>
      </c>
      <c r="P27" s="37">
        <v>110</v>
      </c>
      <c r="Q27" s="43"/>
      <c r="R27" s="37"/>
      <c r="S27" s="43">
        <v>5</v>
      </c>
      <c r="T27" s="44">
        <v>60</v>
      </c>
      <c r="U27" s="28"/>
      <c r="V27" s="28"/>
      <c r="W27" s="28"/>
      <c r="X27" s="29"/>
      <c r="Y27" s="21"/>
    </row>
    <row r="28" spans="1:25" ht="15" x14ac:dyDescent="0.25">
      <c r="A28" s="10"/>
      <c r="B28" s="18"/>
      <c r="C28" s="8"/>
      <c r="D28" s="8"/>
      <c r="E28" s="8"/>
      <c r="F28" s="8"/>
      <c r="G28" s="8"/>
      <c r="H28" s="30"/>
      <c r="I28" s="13"/>
      <c r="J28" s="8"/>
      <c r="K28" s="39"/>
      <c r="L28" s="40"/>
      <c r="M28" s="41"/>
      <c r="N28" s="28"/>
      <c r="O28" s="39"/>
      <c r="P28" s="41"/>
      <c r="Q28" s="41"/>
      <c r="R28" s="28"/>
      <c r="S28" s="28"/>
      <c r="T28" s="28"/>
      <c r="U28" s="28"/>
      <c r="V28" s="28"/>
      <c r="W28" s="28"/>
      <c r="X28" s="29"/>
      <c r="Y28" s="21"/>
    </row>
    <row r="29" spans="1:25" ht="15.75" thickBot="1" x14ac:dyDescent="0.3">
      <c r="A29" s="10"/>
      <c r="B29" s="24" t="s">
        <v>66</v>
      </c>
      <c r="C29" s="8"/>
      <c r="D29" s="8"/>
      <c r="E29" s="8"/>
      <c r="F29" s="8"/>
      <c r="G29" s="8"/>
      <c r="H29" s="32">
        <f>SUM(H21:H27)</f>
        <v>-80425</v>
      </c>
      <c r="I29" s="13"/>
      <c r="J29" s="8"/>
      <c r="K29" s="303" t="s">
        <v>519</v>
      </c>
      <c r="L29" s="303"/>
      <c r="M29" s="303"/>
      <c r="N29" s="303"/>
      <c r="O29" s="303"/>
      <c r="P29" s="303"/>
      <c r="Q29" s="303"/>
      <c r="R29" s="303"/>
      <c r="S29" s="303"/>
      <c r="T29" s="303"/>
      <c r="U29" s="46"/>
      <c r="V29" s="46"/>
      <c r="W29" s="46"/>
      <c r="X29" s="47"/>
      <c r="Y29" s="48"/>
    </row>
    <row r="30" spans="1:25" ht="15.75" thickTop="1" x14ac:dyDescent="0.25">
      <c r="A30" s="45"/>
      <c r="B30" s="36"/>
      <c r="C30" s="36"/>
      <c r="D30" s="36"/>
      <c r="E30" s="36"/>
      <c r="F30" s="36"/>
      <c r="G30" s="36"/>
      <c r="H30" s="36"/>
      <c r="I30" s="38"/>
      <c r="J30" s="8"/>
      <c r="K30" s="302"/>
      <c r="L30" s="302"/>
      <c r="M30" s="302"/>
      <c r="N30" s="302"/>
      <c r="O30" s="302"/>
      <c r="P30" s="302"/>
      <c r="Q30" s="302"/>
      <c r="R30" s="302"/>
      <c r="S30" s="302"/>
      <c r="T30" s="302"/>
      <c r="U30" s="46"/>
      <c r="V30" s="46"/>
      <c r="W30" s="46"/>
      <c r="X30" s="47"/>
      <c r="Y30" s="48"/>
    </row>
    <row r="31" spans="1:25" ht="15" x14ac:dyDescent="0.25">
      <c r="K31" s="302"/>
      <c r="L31" s="302"/>
      <c r="M31" s="302"/>
      <c r="N31" s="302"/>
      <c r="O31" s="302"/>
      <c r="P31" s="302"/>
      <c r="Q31" s="302"/>
      <c r="R31" s="302"/>
      <c r="S31" s="302"/>
      <c r="T31" s="302"/>
      <c r="U31" s="302"/>
      <c r="V31" s="302"/>
      <c r="W31" s="302"/>
      <c r="X31" s="302"/>
      <c r="Y31" s="302"/>
    </row>
    <row r="32" spans="1:25" ht="15" x14ac:dyDescent="0.25">
      <c r="K32" s="301"/>
      <c r="L32" s="301"/>
      <c r="M32" s="301"/>
      <c r="N32" s="301"/>
      <c r="O32" s="301"/>
      <c r="P32" s="301"/>
      <c r="Q32" s="301"/>
      <c r="R32" s="301"/>
      <c r="S32" s="301"/>
      <c r="T32" s="301"/>
      <c r="U32" s="49"/>
      <c r="V32" s="49"/>
      <c r="W32" s="49"/>
      <c r="X32" s="49"/>
      <c r="Y32" s="49"/>
    </row>
  </sheetData>
  <mergeCells count="15">
    <mergeCell ref="A1:I2"/>
    <mergeCell ref="K1:Y1"/>
    <mergeCell ref="K2:M2"/>
    <mergeCell ref="O2:Q2"/>
    <mergeCell ref="S2:U2"/>
    <mergeCell ref="W2:Y2"/>
    <mergeCell ref="K32:T32"/>
    <mergeCell ref="K30:T30"/>
    <mergeCell ref="K29:T29"/>
    <mergeCell ref="K21:T21"/>
    <mergeCell ref="K22:L22"/>
    <mergeCell ref="N22:P22"/>
    <mergeCell ref="Q22:R22"/>
    <mergeCell ref="S22:T22"/>
    <mergeCell ref="K31:Y31"/>
  </mergeCells>
  <phoneticPr fontId="20" type="noConversion"/>
  <pageMargins left="0.7" right="0.7" top="1.25" bottom="0.75" header="0.55000000000000004" footer="0.3"/>
  <pageSetup scale="78" orientation="portrait" r:id="rId1"/>
  <headerFooter>
    <oddHeader>&amp;C&amp;"Euphemia,Bold"&amp;20Financials&amp;12
&amp;14 2014 - 2015</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112"/>
  <sheetViews>
    <sheetView workbookViewId="0">
      <selection activeCell="A115" sqref="A115"/>
    </sheetView>
  </sheetViews>
  <sheetFormatPr defaultRowHeight="18" x14ac:dyDescent="0.35"/>
  <cols>
    <col min="1" max="1" width="19.42578125" style="191" bestFit="1" customWidth="1"/>
    <col min="2" max="2" width="3.85546875" style="189" bestFit="1" customWidth="1"/>
    <col min="3" max="3" width="20.85546875" style="191" customWidth="1"/>
    <col min="4" max="4" width="19.42578125" style="189" bestFit="1" customWidth="1"/>
    <col min="5" max="5" width="3.7109375" style="189" bestFit="1" customWidth="1"/>
    <col min="6" max="7" width="19.42578125" style="189" bestFit="1" customWidth="1"/>
    <col min="8" max="8" width="3.7109375" style="189" bestFit="1" customWidth="1"/>
    <col min="9" max="10" width="19.42578125" style="189" bestFit="1" customWidth="1"/>
    <col min="11" max="11" width="3.7109375" style="189" bestFit="1" customWidth="1"/>
    <col min="12" max="12" width="19.42578125" style="189" bestFit="1" customWidth="1"/>
    <col min="13" max="13" width="3.42578125" style="189" customWidth="1"/>
    <col min="14" max="14" width="14.7109375" style="189" customWidth="1"/>
    <col min="15" max="15" width="2.5703125" style="190" bestFit="1" customWidth="1"/>
    <col min="16" max="16" width="11.5703125" style="189" customWidth="1"/>
    <col min="17" max="26" width="9.42578125" style="189" customWidth="1"/>
    <col min="27" max="27" width="9.42578125" style="191" customWidth="1"/>
    <col min="28" max="37" width="9.42578125" style="189" customWidth="1"/>
    <col min="38" max="16384" width="9.140625" style="189"/>
  </cols>
  <sheetData>
    <row r="1" spans="1:27" x14ac:dyDescent="0.35">
      <c r="A1" s="340" t="s">
        <v>284</v>
      </c>
      <c r="B1" s="340"/>
      <c r="C1" s="340"/>
      <c r="D1" s="340"/>
      <c r="E1" s="340"/>
      <c r="F1" s="340"/>
      <c r="G1" s="340"/>
      <c r="H1" s="340"/>
      <c r="I1" s="340"/>
      <c r="J1" s="340"/>
      <c r="K1" s="340"/>
      <c r="L1" s="340"/>
    </row>
    <row r="2" spans="1:27" x14ac:dyDescent="0.35">
      <c r="A2" s="340"/>
      <c r="B2" s="340"/>
      <c r="C2" s="340"/>
      <c r="D2" s="340"/>
      <c r="E2" s="340"/>
      <c r="F2" s="340"/>
      <c r="G2" s="340"/>
      <c r="H2" s="340"/>
      <c r="I2" s="340"/>
      <c r="J2" s="340"/>
      <c r="K2" s="340"/>
      <c r="L2" s="340"/>
    </row>
    <row r="3" spans="1:27" x14ac:dyDescent="0.35">
      <c r="A3" s="341" t="s">
        <v>456</v>
      </c>
      <c r="B3" s="341"/>
      <c r="C3" s="341"/>
      <c r="D3" s="341"/>
      <c r="E3" s="341"/>
      <c r="F3" s="341"/>
      <c r="G3" s="341"/>
      <c r="H3" s="341"/>
      <c r="I3" s="341"/>
      <c r="J3" s="341"/>
      <c r="K3" s="341"/>
      <c r="L3" s="341"/>
    </row>
    <row r="4" spans="1:27" ht="5.25" customHeight="1" x14ac:dyDescent="0.35">
      <c r="A4" s="341"/>
      <c r="B4" s="341"/>
      <c r="C4" s="341"/>
      <c r="D4" s="341"/>
      <c r="E4" s="341"/>
      <c r="F4" s="341"/>
      <c r="G4" s="341"/>
      <c r="H4" s="341"/>
      <c r="I4" s="341"/>
      <c r="J4" s="341"/>
      <c r="K4" s="341"/>
      <c r="L4" s="341"/>
    </row>
    <row r="5" spans="1:27" ht="40.5" customHeight="1" thickBot="1" x14ac:dyDescent="0.4"/>
    <row r="6" spans="1:27" x14ac:dyDescent="0.35">
      <c r="A6" s="337" t="s">
        <v>5</v>
      </c>
      <c r="B6" s="338"/>
      <c r="C6" s="339"/>
      <c r="D6" s="337" t="s">
        <v>7</v>
      </c>
      <c r="E6" s="338"/>
      <c r="F6" s="339"/>
      <c r="G6" s="337" t="s">
        <v>8</v>
      </c>
      <c r="H6" s="338"/>
      <c r="I6" s="339"/>
      <c r="J6" s="337" t="s">
        <v>9</v>
      </c>
      <c r="K6" s="338"/>
      <c r="L6" s="339"/>
      <c r="N6" s="345" t="s">
        <v>76</v>
      </c>
      <c r="O6" s="346"/>
      <c r="P6" s="347"/>
    </row>
    <row r="7" spans="1:27" ht="18.75" thickBot="1" x14ac:dyDescent="0.4">
      <c r="A7" s="342">
        <v>41887</v>
      </c>
      <c r="B7" s="343"/>
      <c r="C7" s="344"/>
      <c r="D7" s="342">
        <f>A7+7</f>
        <v>41894</v>
      </c>
      <c r="E7" s="343"/>
      <c r="F7" s="344"/>
      <c r="G7" s="342">
        <f>D7+7</f>
        <v>41901</v>
      </c>
      <c r="H7" s="343"/>
      <c r="I7" s="344"/>
      <c r="J7" s="342">
        <f>G7+7</f>
        <v>41908</v>
      </c>
      <c r="K7" s="343"/>
      <c r="L7" s="344"/>
      <c r="N7" s="348"/>
      <c r="O7" s="349"/>
      <c r="P7" s="350"/>
      <c r="Q7" s="192"/>
      <c r="R7" s="192"/>
      <c r="S7" s="192"/>
      <c r="T7" s="192"/>
      <c r="U7" s="192"/>
      <c r="V7" s="192"/>
      <c r="W7" s="192"/>
      <c r="X7" s="192"/>
      <c r="Y7" s="192"/>
      <c r="Z7" s="192"/>
      <c r="AA7" s="192"/>
    </row>
    <row r="8" spans="1:27" x14ac:dyDescent="0.35">
      <c r="A8" s="238" t="s">
        <v>75</v>
      </c>
      <c r="B8" s="239" t="s">
        <v>6</v>
      </c>
      <c r="C8" s="240" t="s">
        <v>399</v>
      </c>
      <c r="D8" s="238" t="s">
        <v>420</v>
      </c>
      <c r="E8" s="239" t="s">
        <v>6</v>
      </c>
      <c r="F8" s="240" t="s">
        <v>206</v>
      </c>
      <c r="G8" s="238" t="s">
        <v>79</v>
      </c>
      <c r="H8" s="239" t="s">
        <v>6</v>
      </c>
      <c r="I8" s="240" t="s">
        <v>405</v>
      </c>
      <c r="J8" s="238" t="s">
        <v>399</v>
      </c>
      <c r="K8" s="239" t="s">
        <v>6</v>
      </c>
      <c r="L8" s="240" t="s">
        <v>203</v>
      </c>
      <c r="N8" s="196"/>
      <c r="Q8" s="191"/>
      <c r="R8" s="191"/>
      <c r="S8" s="191"/>
      <c r="T8" s="191"/>
      <c r="U8" s="191"/>
      <c r="V8" s="191"/>
      <c r="W8" s="191"/>
      <c r="X8" s="191"/>
      <c r="Y8" s="191"/>
      <c r="Z8" s="191"/>
      <c r="AA8" s="192"/>
    </row>
    <row r="9" spans="1:27" x14ac:dyDescent="0.35">
      <c r="A9" s="238" t="s">
        <v>204</v>
      </c>
      <c r="B9" s="239" t="s">
        <v>6</v>
      </c>
      <c r="C9" s="240" t="s">
        <v>402</v>
      </c>
      <c r="D9" s="238" t="s">
        <v>203</v>
      </c>
      <c r="E9" s="239" t="s">
        <v>6</v>
      </c>
      <c r="F9" s="240" t="s">
        <v>429</v>
      </c>
      <c r="G9" s="238" t="s">
        <v>399</v>
      </c>
      <c r="H9" s="239" t="s">
        <v>6</v>
      </c>
      <c r="I9" s="240" t="s">
        <v>420</v>
      </c>
      <c r="J9" s="238" t="s">
        <v>402</v>
      </c>
      <c r="K9" s="239" t="s">
        <v>6</v>
      </c>
      <c r="L9" s="240" t="s">
        <v>190</v>
      </c>
      <c r="N9" s="197"/>
      <c r="Q9" s="191"/>
      <c r="R9" s="191"/>
      <c r="S9" s="191"/>
      <c r="T9" s="191"/>
      <c r="U9" s="191"/>
      <c r="V9" s="191"/>
      <c r="W9" s="191"/>
      <c r="X9" s="191"/>
      <c r="Y9" s="191"/>
      <c r="Z9" s="191"/>
      <c r="AA9" s="192"/>
    </row>
    <row r="10" spans="1:27" x14ac:dyDescent="0.35">
      <c r="A10" s="238" t="s">
        <v>405</v>
      </c>
      <c r="B10" s="239" t="s">
        <v>6</v>
      </c>
      <c r="C10" s="240" t="s">
        <v>203</v>
      </c>
      <c r="D10" s="238" t="s">
        <v>79</v>
      </c>
      <c r="E10" s="239" t="s">
        <v>6</v>
      </c>
      <c r="F10" s="240" t="s">
        <v>204</v>
      </c>
      <c r="G10" s="238" t="s">
        <v>206</v>
      </c>
      <c r="H10" s="239" t="s">
        <v>6</v>
      </c>
      <c r="I10" s="240" t="s">
        <v>75</v>
      </c>
      <c r="J10" s="238" t="s">
        <v>205</v>
      </c>
      <c r="K10" s="239" t="s">
        <v>6</v>
      </c>
      <c r="L10" s="240" t="s">
        <v>429</v>
      </c>
      <c r="N10" s="197"/>
      <c r="Q10" s="191"/>
      <c r="R10" s="191"/>
      <c r="S10" s="191"/>
      <c r="T10" s="191"/>
      <c r="U10" s="191"/>
      <c r="V10" s="191"/>
      <c r="W10" s="191"/>
      <c r="X10" s="191"/>
      <c r="Y10" s="191"/>
      <c r="Z10" s="191"/>
      <c r="AA10" s="192"/>
    </row>
    <row r="11" spans="1:27" x14ac:dyDescent="0.35">
      <c r="A11" s="238" t="s">
        <v>74</v>
      </c>
      <c r="B11" s="239" t="s">
        <v>6</v>
      </c>
      <c r="C11" s="240" t="s">
        <v>79</v>
      </c>
      <c r="D11" s="238" t="s">
        <v>457</v>
      </c>
      <c r="E11" s="239" t="s">
        <v>6</v>
      </c>
      <c r="F11" s="240" t="s">
        <v>405</v>
      </c>
      <c r="G11" s="238" t="s">
        <v>426</v>
      </c>
      <c r="H11" s="239" t="s">
        <v>6</v>
      </c>
      <c r="I11" s="240" t="s">
        <v>433</v>
      </c>
      <c r="J11" s="238" t="s">
        <v>204</v>
      </c>
      <c r="K11" s="239" t="s">
        <v>6</v>
      </c>
      <c r="L11" s="240" t="s">
        <v>420</v>
      </c>
      <c r="N11" s="197"/>
      <c r="Q11" s="191"/>
      <c r="R11" s="191"/>
      <c r="S11" s="191"/>
      <c r="T11" s="191"/>
      <c r="U11" s="191"/>
      <c r="V11" s="191"/>
      <c r="W11" s="191"/>
      <c r="X11" s="191"/>
      <c r="Y11" s="191"/>
      <c r="Z11" s="191"/>
      <c r="AA11" s="192"/>
    </row>
    <row r="12" spans="1:27" x14ac:dyDescent="0.35">
      <c r="A12" s="238" t="s">
        <v>205</v>
      </c>
      <c r="B12" s="239" t="s">
        <v>6</v>
      </c>
      <c r="C12" s="240" t="s">
        <v>457</v>
      </c>
      <c r="D12" s="238" t="s">
        <v>190</v>
      </c>
      <c r="E12" s="239" t="s">
        <v>6</v>
      </c>
      <c r="F12" s="240" t="s">
        <v>74</v>
      </c>
      <c r="G12" s="238" t="s">
        <v>429</v>
      </c>
      <c r="H12" s="239" t="s">
        <v>6</v>
      </c>
      <c r="I12" s="240" t="s">
        <v>402</v>
      </c>
      <c r="J12" s="238" t="s">
        <v>206</v>
      </c>
      <c r="K12" s="239" t="s">
        <v>6</v>
      </c>
      <c r="L12" s="240" t="s">
        <v>79</v>
      </c>
      <c r="N12" s="197"/>
      <c r="Q12" s="191"/>
      <c r="R12" s="191"/>
      <c r="S12" s="191"/>
      <c r="T12" s="191"/>
      <c r="U12" s="191"/>
      <c r="V12" s="191"/>
      <c r="W12" s="191"/>
      <c r="X12" s="191"/>
      <c r="Y12" s="191"/>
      <c r="Z12" s="191"/>
      <c r="AA12" s="192"/>
    </row>
    <row r="13" spans="1:27" x14ac:dyDescent="0.35">
      <c r="A13" s="238" t="s">
        <v>190</v>
      </c>
      <c r="B13" s="239" t="s">
        <v>6</v>
      </c>
      <c r="C13" s="240" t="s">
        <v>420</v>
      </c>
      <c r="D13" s="238" t="s">
        <v>205</v>
      </c>
      <c r="E13" s="239" t="s">
        <v>6</v>
      </c>
      <c r="F13" s="240" t="s">
        <v>399</v>
      </c>
      <c r="G13" s="238" t="s">
        <v>203</v>
      </c>
      <c r="H13" s="239" t="s">
        <v>6</v>
      </c>
      <c r="I13" s="240" t="s">
        <v>204</v>
      </c>
      <c r="J13" s="238" t="s">
        <v>426</v>
      </c>
      <c r="K13" s="239" t="s">
        <v>6</v>
      </c>
      <c r="L13" s="240" t="s">
        <v>74</v>
      </c>
      <c r="N13" s="197"/>
      <c r="Q13" s="191"/>
      <c r="R13" s="191"/>
      <c r="S13" s="191"/>
      <c r="T13" s="191"/>
      <c r="U13" s="191"/>
      <c r="V13" s="191"/>
      <c r="W13" s="191"/>
      <c r="X13" s="191"/>
      <c r="Y13" s="191"/>
      <c r="Z13" s="191"/>
      <c r="AA13" s="192"/>
    </row>
    <row r="14" spans="1:27" x14ac:dyDescent="0.35">
      <c r="A14" s="238" t="s">
        <v>206</v>
      </c>
      <c r="B14" s="239" t="s">
        <v>6</v>
      </c>
      <c r="C14" s="240" t="s">
        <v>426</v>
      </c>
      <c r="D14" s="238" t="s">
        <v>75</v>
      </c>
      <c r="E14" s="239" t="s">
        <v>6</v>
      </c>
      <c r="F14" s="240" t="s">
        <v>433</v>
      </c>
      <c r="G14" s="238" t="s">
        <v>457</v>
      </c>
      <c r="H14" s="239" t="s">
        <v>6</v>
      </c>
      <c r="I14" s="240" t="s">
        <v>74</v>
      </c>
      <c r="J14" s="238" t="s">
        <v>433</v>
      </c>
      <c r="K14" s="239" t="s">
        <v>6</v>
      </c>
      <c r="L14" s="240" t="s">
        <v>457</v>
      </c>
      <c r="N14" s="197"/>
      <c r="Q14" s="191"/>
      <c r="R14" s="191"/>
      <c r="S14" s="191"/>
      <c r="T14" s="191"/>
      <c r="U14" s="191"/>
      <c r="V14" s="191"/>
      <c r="W14" s="191"/>
      <c r="X14" s="191"/>
      <c r="Y14" s="191"/>
      <c r="Z14" s="191"/>
      <c r="AA14" s="192"/>
    </row>
    <row r="15" spans="1:27" x14ac:dyDescent="0.35">
      <c r="A15" s="238" t="s">
        <v>429</v>
      </c>
      <c r="B15" s="239" t="s">
        <v>6</v>
      </c>
      <c r="C15" s="240" t="s">
        <v>433</v>
      </c>
      <c r="D15" s="238" t="s">
        <v>402</v>
      </c>
      <c r="E15" s="239" t="s">
        <v>6</v>
      </c>
      <c r="F15" s="240" t="s">
        <v>426</v>
      </c>
      <c r="G15" s="238" t="s">
        <v>190</v>
      </c>
      <c r="H15" s="239" t="s">
        <v>6</v>
      </c>
      <c r="I15" s="240" t="s">
        <v>205</v>
      </c>
      <c r="J15" s="238" t="s">
        <v>405</v>
      </c>
      <c r="K15" s="239" t="s">
        <v>6</v>
      </c>
      <c r="L15" s="240" t="s">
        <v>75</v>
      </c>
      <c r="N15" s="197"/>
      <c r="Q15" s="191"/>
      <c r="R15" s="191"/>
      <c r="S15" s="191"/>
      <c r="T15" s="191"/>
      <c r="U15" s="191"/>
      <c r="V15" s="191"/>
      <c r="W15" s="191"/>
      <c r="X15" s="191"/>
      <c r="Y15" s="191"/>
      <c r="Z15" s="191"/>
      <c r="AA15" s="192"/>
    </row>
    <row r="16" spans="1:27" x14ac:dyDescent="0.35">
      <c r="A16" s="337" t="s">
        <v>10</v>
      </c>
      <c r="B16" s="338"/>
      <c r="C16" s="339"/>
      <c r="D16" s="337" t="s">
        <v>11</v>
      </c>
      <c r="E16" s="338"/>
      <c r="F16" s="339"/>
      <c r="G16" s="337" t="s">
        <v>12</v>
      </c>
      <c r="H16" s="338"/>
      <c r="I16" s="339"/>
      <c r="J16" s="337" t="s">
        <v>458</v>
      </c>
      <c r="K16" s="338"/>
      <c r="L16" s="339"/>
      <c r="N16" s="196"/>
      <c r="O16" s="191"/>
      <c r="P16" s="191"/>
      <c r="Q16" s="191"/>
      <c r="R16" s="191"/>
      <c r="S16" s="191"/>
      <c r="T16" s="191"/>
      <c r="U16" s="191"/>
      <c r="V16" s="192"/>
      <c r="AA16" s="189"/>
    </row>
    <row r="17" spans="1:27" x14ac:dyDescent="0.35">
      <c r="A17" s="342">
        <f>J7+7</f>
        <v>41915</v>
      </c>
      <c r="B17" s="343"/>
      <c r="C17" s="344"/>
      <c r="D17" s="342">
        <f>A17+7</f>
        <v>41922</v>
      </c>
      <c r="E17" s="343"/>
      <c r="F17" s="344"/>
      <c r="G17" s="342">
        <f>D17+7</f>
        <v>41929</v>
      </c>
      <c r="H17" s="343"/>
      <c r="I17" s="344"/>
      <c r="J17" s="342">
        <f>G17+7</f>
        <v>41936</v>
      </c>
      <c r="K17" s="343"/>
      <c r="L17" s="344"/>
      <c r="N17" s="197"/>
      <c r="O17" s="191"/>
      <c r="P17" s="191"/>
      <c r="Q17" s="191"/>
      <c r="R17" s="191"/>
      <c r="S17" s="191"/>
      <c r="T17" s="191"/>
      <c r="U17" s="191"/>
      <c r="V17" s="192"/>
      <c r="AA17" s="189"/>
    </row>
    <row r="18" spans="1:27" s="205" customFormat="1" x14ac:dyDescent="0.35">
      <c r="A18" s="238" t="s">
        <v>205</v>
      </c>
      <c r="B18" s="239" t="s">
        <v>6</v>
      </c>
      <c r="C18" s="240" t="s">
        <v>433</v>
      </c>
      <c r="D18" s="238" t="s">
        <v>203</v>
      </c>
      <c r="E18" s="239" t="s">
        <v>6</v>
      </c>
      <c r="F18" s="240" t="s">
        <v>74</v>
      </c>
      <c r="G18" s="238" t="s">
        <v>429</v>
      </c>
      <c r="H18" s="239" t="s">
        <v>6</v>
      </c>
      <c r="I18" s="240" t="s">
        <v>190</v>
      </c>
      <c r="J18" s="238"/>
      <c r="K18" s="354"/>
      <c r="L18" s="240"/>
      <c r="N18" s="206"/>
      <c r="O18" s="208"/>
      <c r="P18" s="208"/>
      <c r="Q18" s="208"/>
      <c r="R18" s="208"/>
      <c r="S18" s="208"/>
      <c r="T18" s="208"/>
      <c r="U18" s="208"/>
      <c r="V18" s="209"/>
    </row>
    <row r="19" spans="1:27" s="205" customFormat="1" x14ac:dyDescent="0.35">
      <c r="A19" s="238" t="s">
        <v>79</v>
      </c>
      <c r="B19" s="239" t="s">
        <v>6</v>
      </c>
      <c r="C19" s="240" t="s">
        <v>426</v>
      </c>
      <c r="D19" s="238" t="s">
        <v>190</v>
      </c>
      <c r="E19" s="239" t="s">
        <v>6</v>
      </c>
      <c r="F19" s="240" t="s">
        <v>75</v>
      </c>
      <c r="G19" s="238" t="s">
        <v>74</v>
      </c>
      <c r="H19" s="239" t="s">
        <v>6</v>
      </c>
      <c r="I19" s="240" t="s">
        <v>433</v>
      </c>
      <c r="J19" s="355" t="s">
        <v>454</v>
      </c>
      <c r="K19" s="354" t="s">
        <v>6</v>
      </c>
      <c r="L19" s="356" t="s">
        <v>453</v>
      </c>
      <c r="N19" s="206"/>
      <c r="O19" s="208"/>
      <c r="P19" s="208"/>
      <c r="Q19" s="208"/>
      <c r="R19" s="208"/>
      <c r="S19" s="208"/>
      <c r="T19" s="208"/>
      <c r="U19" s="208"/>
      <c r="V19" s="209"/>
    </row>
    <row r="20" spans="1:27" s="205" customFormat="1" x14ac:dyDescent="0.35">
      <c r="A20" s="238" t="s">
        <v>429</v>
      </c>
      <c r="B20" s="239" t="s">
        <v>6</v>
      </c>
      <c r="C20" s="240" t="s">
        <v>457</v>
      </c>
      <c r="D20" s="238" t="s">
        <v>399</v>
      </c>
      <c r="E20" s="239" t="s">
        <v>6</v>
      </c>
      <c r="F20" s="240" t="s">
        <v>426</v>
      </c>
      <c r="G20" s="238" t="s">
        <v>402</v>
      </c>
      <c r="H20" s="239" t="s">
        <v>6</v>
      </c>
      <c r="I20" s="240" t="s">
        <v>205</v>
      </c>
      <c r="J20" s="357" t="s">
        <v>474</v>
      </c>
      <c r="K20" s="358"/>
      <c r="L20" s="359"/>
      <c r="N20" s="206"/>
      <c r="O20" s="208"/>
      <c r="P20" s="208"/>
      <c r="Q20" s="208"/>
      <c r="R20" s="208"/>
      <c r="S20" s="208"/>
      <c r="T20" s="208"/>
      <c r="U20" s="208"/>
      <c r="V20" s="209"/>
    </row>
    <row r="21" spans="1:27" s="205" customFormat="1" x14ac:dyDescent="0.35">
      <c r="A21" s="238" t="s">
        <v>190</v>
      </c>
      <c r="B21" s="239" t="s">
        <v>6</v>
      </c>
      <c r="C21" s="240" t="s">
        <v>204</v>
      </c>
      <c r="D21" s="238" t="s">
        <v>79</v>
      </c>
      <c r="E21" s="239" t="s">
        <v>6</v>
      </c>
      <c r="F21" s="240" t="s">
        <v>205</v>
      </c>
      <c r="G21" s="238" t="s">
        <v>420</v>
      </c>
      <c r="H21" s="239" t="s">
        <v>6</v>
      </c>
      <c r="I21" s="240" t="s">
        <v>203</v>
      </c>
      <c r="J21" s="357"/>
      <c r="K21" s="358"/>
      <c r="L21" s="359"/>
      <c r="N21" s="206"/>
      <c r="O21" s="208"/>
      <c r="P21" s="208"/>
      <c r="Q21" s="208"/>
      <c r="R21" s="208"/>
      <c r="S21" s="208"/>
      <c r="T21" s="208"/>
      <c r="U21" s="208"/>
      <c r="V21" s="209"/>
    </row>
    <row r="22" spans="1:27" s="205" customFormat="1" x14ac:dyDescent="0.35">
      <c r="A22" s="238" t="s">
        <v>405</v>
      </c>
      <c r="B22" s="239" t="s">
        <v>6</v>
      </c>
      <c r="C22" s="240" t="s">
        <v>399</v>
      </c>
      <c r="D22" s="238" t="s">
        <v>457</v>
      </c>
      <c r="E22" s="239" t="s">
        <v>6</v>
      </c>
      <c r="F22" s="240" t="s">
        <v>420</v>
      </c>
      <c r="G22" s="238" t="s">
        <v>79</v>
      </c>
      <c r="H22" s="239" t="s">
        <v>6</v>
      </c>
      <c r="I22" s="240" t="s">
        <v>75</v>
      </c>
      <c r="J22" s="357" t="s">
        <v>455</v>
      </c>
      <c r="K22" s="358"/>
      <c r="L22" s="359"/>
      <c r="N22" s="210"/>
      <c r="O22" s="208"/>
      <c r="P22" s="208"/>
      <c r="Q22" s="208"/>
      <c r="R22" s="208"/>
      <c r="S22" s="208"/>
      <c r="T22" s="208"/>
      <c r="U22" s="208"/>
      <c r="V22" s="209"/>
    </row>
    <row r="23" spans="1:27" s="205" customFormat="1" x14ac:dyDescent="0.35">
      <c r="A23" s="238" t="s">
        <v>74</v>
      </c>
      <c r="B23" s="239" t="s">
        <v>6</v>
      </c>
      <c r="C23" s="240" t="s">
        <v>206</v>
      </c>
      <c r="D23" s="238" t="s">
        <v>405</v>
      </c>
      <c r="E23" s="239" t="s">
        <v>6</v>
      </c>
      <c r="F23" s="240" t="s">
        <v>402</v>
      </c>
      <c r="G23" s="238" t="s">
        <v>457</v>
      </c>
      <c r="H23" s="239" t="s">
        <v>6</v>
      </c>
      <c r="I23" s="240" t="s">
        <v>426</v>
      </c>
      <c r="J23" s="360"/>
      <c r="K23" s="354"/>
      <c r="L23" s="361"/>
      <c r="N23" s="210"/>
      <c r="V23" s="208"/>
    </row>
    <row r="24" spans="1:27" s="205" customFormat="1" x14ac:dyDescent="0.35">
      <c r="A24" s="238" t="s">
        <v>402</v>
      </c>
      <c r="B24" s="239" t="s">
        <v>6</v>
      </c>
      <c r="C24" s="240" t="s">
        <v>420</v>
      </c>
      <c r="D24" s="238" t="s">
        <v>429</v>
      </c>
      <c r="E24" s="239" t="s">
        <v>6</v>
      </c>
      <c r="F24" s="240" t="s">
        <v>206</v>
      </c>
      <c r="G24" s="238" t="s">
        <v>204</v>
      </c>
      <c r="H24" s="239" t="s">
        <v>6</v>
      </c>
      <c r="I24" s="240" t="s">
        <v>399</v>
      </c>
      <c r="J24" s="360"/>
      <c r="K24" s="354"/>
      <c r="L24" s="361"/>
      <c r="V24" s="208"/>
    </row>
    <row r="25" spans="1:27" s="205" customFormat="1" x14ac:dyDescent="0.35">
      <c r="A25" s="238" t="s">
        <v>75</v>
      </c>
      <c r="B25" s="239" t="s">
        <v>6</v>
      </c>
      <c r="C25" s="240" t="s">
        <v>203</v>
      </c>
      <c r="D25" s="238" t="s">
        <v>433</v>
      </c>
      <c r="E25" s="239" t="s">
        <v>6</v>
      </c>
      <c r="F25" s="240" t="s">
        <v>204</v>
      </c>
      <c r="G25" s="238" t="s">
        <v>206</v>
      </c>
      <c r="H25" s="239" t="s">
        <v>6</v>
      </c>
      <c r="I25" s="240" t="s">
        <v>405</v>
      </c>
      <c r="J25" s="360"/>
      <c r="K25" s="354"/>
      <c r="L25" s="361"/>
      <c r="V25" s="208"/>
    </row>
    <row r="26" spans="1:27" x14ac:dyDescent="0.35">
      <c r="A26" s="319" t="s">
        <v>13</v>
      </c>
      <c r="B26" s="320"/>
      <c r="C26" s="321"/>
      <c r="D26" s="319" t="s">
        <v>14</v>
      </c>
      <c r="E26" s="320"/>
      <c r="F26" s="321"/>
      <c r="G26" s="319" t="s">
        <v>15</v>
      </c>
      <c r="H26" s="320"/>
      <c r="I26" s="321"/>
      <c r="J26" s="319" t="s">
        <v>16</v>
      </c>
      <c r="K26" s="320"/>
      <c r="L26" s="321"/>
      <c r="O26" s="189"/>
      <c r="V26" s="191"/>
      <c r="AA26" s="189"/>
    </row>
    <row r="27" spans="1:27" x14ac:dyDescent="0.35">
      <c r="A27" s="316">
        <f>J17+7</f>
        <v>41943</v>
      </c>
      <c r="B27" s="317"/>
      <c r="C27" s="318"/>
      <c r="D27" s="316">
        <f>A27+7</f>
        <v>41950</v>
      </c>
      <c r="E27" s="317"/>
      <c r="F27" s="318"/>
      <c r="G27" s="316">
        <f>D27+14</f>
        <v>41964</v>
      </c>
      <c r="H27" s="317"/>
      <c r="I27" s="318"/>
      <c r="J27" s="316">
        <f>G27+7</f>
        <v>41971</v>
      </c>
      <c r="K27" s="317"/>
      <c r="L27" s="318"/>
    </row>
    <row r="28" spans="1:27" s="205" customFormat="1" x14ac:dyDescent="0.35">
      <c r="A28" s="216" t="s">
        <v>405</v>
      </c>
      <c r="B28" s="194" t="s">
        <v>6</v>
      </c>
      <c r="C28" s="217" t="s">
        <v>205</v>
      </c>
      <c r="D28" s="216" t="s">
        <v>402</v>
      </c>
      <c r="E28" s="194" t="s">
        <v>6</v>
      </c>
      <c r="F28" s="217" t="s">
        <v>206</v>
      </c>
      <c r="G28" s="216" t="s">
        <v>420</v>
      </c>
      <c r="H28" s="194" t="s">
        <v>6</v>
      </c>
      <c r="I28" s="217" t="s">
        <v>75</v>
      </c>
      <c r="J28" s="216" t="s">
        <v>190</v>
      </c>
      <c r="K28" s="194" t="s">
        <v>6</v>
      </c>
      <c r="L28" s="217" t="s">
        <v>457</v>
      </c>
      <c r="O28" s="207"/>
      <c r="AA28" s="208"/>
    </row>
    <row r="29" spans="1:27" s="205" customFormat="1" x14ac:dyDescent="0.35">
      <c r="A29" s="216" t="s">
        <v>420</v>
      </c>
      <c r="B29" s="194" t="s">
        <v>6</v>
      </c>
      <c r="C29" s="217" t="s">
        <v>74</v>
      </c>
      <c r="D29" s="216" t="s">
        <v>429</v>
      </c>
      <c r="E29" s="194" t="s">
        <v>6</v>
      </c>
      <c r="F29" s="217" t="s">
        <v>204</v>
      </c>
      <c r="G29" s="216" t="s">
        <v>457</v>
      </c>
      <c r="H29" s="194" t="s">
        <v>6</v>
      </c>
      <c r="I29" s="217" t="s">
        <v>79</v>
      </c>
      <c r="J29" s="216" t="s">
        <v>206</v>
      </c>
      <c r="K29" s="194" t="s">
        <v>6</v>
      </c>
      <c r="L29" s="217" t="s">
        <v>399</v>
      </c>
      <c r="O29" s="207"/>
      <c r="W29" s="208"/>
    </row>
    <row r="30" spans="1:27" s="205" customFormat="1" x14ac:dyDescent="0.35">
      <c r="A30" s="216" t="s">
        <v>203</v>
      </c>
      <c r="B30" s="194" t="s">
        <v>6</v>
      </c>
      <c r="C30" s="217" t="s">
        <v>206</v>
      </c>
      <c r="D30" s="216" t="s">
        <v>190</v>
      </c>
      <c r="E30" s="194" t="s">
        <v>6</v>
      </c>
      <c r="F30" s="217" t="s">
        <v>79</v>
      </c>
      <c r="G30" s="216" t="s">
        <v>204</v>
      </c>
      <c r="H30" s="194" t="s">
        <v>6</v>
      </c>
      <c r="I30" s="217" t="s">
        <v>405</v>
      </c>
      <c r="J30" s="216" t="s">
        <v>433</v>
      </c>
      <c r="K30" s="194" t="s">
        <v>6</v>
      </c>
      <c r="L30" s="217" t="s">
        <v>402</v>
      </c>
      <c r="O30" s="207"/>
      <c r="W30" s="208"/>
    </row>
    <row r="31" spans="1:27" s="205" customFormat="1" x14ac:dyDescent="0.35">
      <c r="A31" s="216" t="s">
        <v>433</v>
      </c>
      <c r="B31" s="194" t="s">
        <v>6</v>
      </c>
      <c r="C31" s="217" t="s">
        <v>190</v>
      </c>
      <c r="D31" s="216" t="s">
        <v>75</v>
      </c>
      <c r="E31" s="194" t="s">
        <v>6</v>
      </c>
      <c r="F31" s="217" t="s">
        <v>426</v>
      </c>
      <c r="G31" s="216" t="s">
        <v>399</v>
      </c>
      <c r="H31" s="194" t="s">
        <v>6</v>
      </c>
      <c r="I31" s="217" t="s">
        <v>402</v>
      </c>
      <c r="J31" s="216" t="s">
        <v>405</v>
      </c>
      <c r="K31" s="194" t="s">
        <v>6</v>
      </c>
      <c r="L31" s="217" t="s">
        <v>429</v>
      </c>
      <c r="O31" s="207"/>
      <c r="W31" s="208"/>
    </row>
    <row r="32" spans="1:27" s="205" customFormat="1" x14ac:dyDescent="0.35">
      <c r="A32" s="216" t="s">
        <v>75</v>
      </c>
      <c r="B32" s="194" t="s">
        <v>6</v>
      </c>
      <c r="C32" s="217" t="s">
        <v>429</v>
      </c>
      <c r="D32" s="216" t="s">
        <v>399</v>
      </c>
      <c r="E32" s="194" t="s">
        <v>6</v>
      </c>
      <c r="F32" s="217" t="s">
        <v>433</v>
      </c>
      <c r="G32" s="216" t="s">
        <v>426</v>
      </c>
      <c r="H32" s="194" t="s">
        <v>6</v>
      </c>
      <c r="I32" s="217" t="s">
        <v>205</v>
      </c>
      <c r="J32" s="216" t="s">
        <v>74</v>
      </c>
      <c r="K32" s="194" t="s">
        <v>6</v>
      </c>
      <c r="L32" s="217" t="s">
        <v>204</v>
      </c>
      <c r="O32" s="207"/>
      <c r="R32" s="208"/>
    </row>
    <row r="33" spans="1:27" s="205" customFormat="1" x14ac:dyDescent="0.35">
      <c r="A33" s="216" t="s">
        <v>402</v>
      </c>
      <c r="B33" s="194" t="s">
        <v>6</v>
      </c>
      <c r="C33" s="217" t="s">
        <v>457</v>
      </c>
      <c r="D33" s="216" t="s">
        <v>205</v>
      </c>
      <c r="E33" s="194" t="s">
        <v>6</v>
      </c>
      <c r="F33" s="217" t="s">
        <v>420</v>
      </c>
      <c r="G33" s="216" t="s">
        <v>206</v>
      </c>
      <c r="H33" s="194" t="s">
        <v>6</v>
      </c>
      <c r="I33" s="217" t="s">
        <v>433</v>
      </c>
      <c r="J33" s="216" t="s">
        <v>79</v>
      </c>
      <c r="K33" s="194" t="s">
        <v>6</v>
      </c>
      <c r="L33" s="217" t="s">
        <v>203</v>
      </c>
      <c r="O33" s="207"/>
      <c r="R33" s="208"/>
    </row>
    <row r="34" spans="1:27" s="205" customFormat="1" x14ac:dyDescent="0.35">
      <c r="A34" s="216" t="s">
        <v>426</v>
      </c>
      <c r="B34" s="194" t="s">
        <v>6</v>
      </c>
      <c r="C34" s="217" t="s">
        <v>204</v>
      </c>
      <c r="D34" s="216" t="s">
        <v>74</v>
      </c>
      <c r="E34" s="194" t="s">
        <v>6</v>
      </c>
      <c r="F34" s="217" t="s">
        <v>405</v>
      </c>
      <c r="G34" s="216" t="s">
        <v>190</v>
      </c>
      <c r="H34" s="194" t="s">
        <v>6</v>
      </c>
      <c r="I34" s="217" t="s">
        <v>203</v>
      </c>
      <c r="J34" s="216" t="s">
        <v>205</v>
      </c>
      <c r="K34" s="194" t="s">
        <v>6</v>
      </c>
      <c r="L34" s="217" t="s">
        <v>75</v>
      </c>
      <c r="O34" s="207"/>
    </row>
    <row r="35" spans="1:27" s="205" customFormat="1" x14ac:dyDescent="0.35">
      <c r="A35" s="216" t="s">
        <v>79</v>
      </c>
      <c r="B35" s="194" t="s">
        <v>6</v>
      </c>
      <c r="C35" s="217" t="s">
        <v>399</v>
      </c>
      <c r="D35" s="216" t="s">
        <v>203</v>
      </c>
      <c r="E35" s="194" t="s">
        <v>6</v>
      </c>
      <c r="F35" s="217" t="s">
        <v>457</v>
      </c>
      <c r="G35" s="216" t="s">
        <v>74</v>
      </c>
      <c r="H35" s="194" t="s">
        <v>6</v>
      </c>
      <c r="I35" s="217" t="s">
        <v>429</v>
      </c>
      <c r="J35" s="216" t="s">
        <v>426</v>
      </c>
      <c r="K35" s="194" t="s">
        <v>6</v>
      </c>
      <c r="L35" s="217" t="s">
        <v>420</v>
      </c>
      <c r="O35" s="207"/>
    </row>
    <row r="36" spans="1:27" x14ac:dyDescent="0.35">
      <c r="A36" s="319" t="s">
        <v>17</v>
      </c>
      <c r="B36" s="320"/>
      <c r="C36" s="321"/>
      <c r="D36" s="319" t="s">
        <v>18</v>
      </c>
      <c r="E36" s="320"/>
      <c r="F36" s="321"/>
      <c r="G36" s="319" t="s">
        <v>19</v>
      </c>
      <c r="H36" s="320"/>
      <c r="I36" s="321"/>
      <c r="J36" s="319" t="s">
        <v>20</v>
      </c>
      <c r="K36" s="320"/>
      <c r="L36" s="321"/>
      <c r="Q36" s="205"/>
      <c r="R36" s="205"/>
      <c r="S36" s="205"/>
      <c r="AA36" s="189"/>
    </row>
    <row r="37" spans="1:27" x14ac:dyDescent="0.35">
      <c r="A37" s="316">
        <f>J27+7</f>
        <v>41978</v>
      </c>
      <c r="B37" s="317"/>
      <c r="C37" s="318"/>
      <c r="D37" s="316">
        <f>A37+7</f>
        <v>41985</v>
      </c>
      <c r="E37" s="317"/>
      <c r="F37" s="318"/>
      <c r="G37" s="316">
        <f>D37+7</f>
        <v>41992</v>
      </c>
      <c r="H37" s="317"/>
      <c r="I37" s="318"/>
      <c r="J37" s="316">
        <f>G37+7</f>
        <v>41999</v>
      </c>
      <c r="K37" s="317"/>
      <c r="L37" s="318"/>
      <c r="Q37" s="205"/>
      <c r="R37" s="205"/>
      <c r="S37" s="205"/>
      <c r="AA37" s="189"/>
    </row>
    <row r="38" spans="1:27" s="205" customFormat="1" x14ac:dyDescent="0.35">
      <c r="A38" s="216" t="s">
        <v>426</v>
      </c>
      <c r="B38" s="194" t="s">
        <v>6</v>
      </c>
      <c r="C38" s="217" t="s">
        <v>429</v>
      </c>
      <c r="D38" s="216" t="s">
        <v>457</v>
      </c>
      <c r="E38" s="194" t="s">
        <v>6</v>
      </c>
      <c r="F38" s="217" t="s">
        <v>204</v>
      </c>
      <c r="G38" s="193" t="s">
        <v>74</v>
      </c>
      <c r="H38" s="194" t="s">
        <v>6</v>
      </c>
      <c r="I38" s="195" t="s">
        <v>402</v>
      </c>
      <c r="J38" s="216" t="s">
        <v>433</v>
      </c>
      <c r="K38" s="194" t="s">
        <v>6</v>
      </c>
      <c r="L38" s="217" t="s">
        <v>79</v>
      </c>
      <c r="O38" s="207"/>
      <c r="Q38" s="189"/>
      <c r="R38" s="189"/>
      <c r="S38" s="189"/>
    </row>
    <row r="39" spans="1:27" s="205" customFormat="1" x14ac:dyDescent="0.35">
      <c r="A39" s="216" t="s">
        <v>433</v>
      </c>
      <c r="B39" s="194" t="s">
        <v>6</v>
      </c>
      <c r="C39" s="217" t="s">
        <v>203</v>
      </c>
      <c r="D39" s="216" t="s">
        <v>205</v>
      </c>
      <c r="E39" s="194" t="s">
        <v>6</v>
      </c>
      <c r="F39" s="217" t="s">
        <v>206</v>
      </c>
      <c r="G39" s="193" t="s">
        <v>75</v>
      </c>
      <c r="H39" s="194" t="s">
        <v>6</v>
      </c>
      <c r="I39" s="195" t="s">
        <v>457</v>
      </c>
      <c r="J39" s="216" t="s">
        <v>426</v>
      </c>
      <c r="K39" s="194" t="s">
        <v>6</v>
      </c>
      <c r="L39" s="217" t="s">
        <v>405</v>
      </c>
      <c r="O39" s="207"/>
      <c r="Q39" s="189"/>
      <c r="R39" s="189"/>
      <c r="S39" s="189"/>
    </row>
    <row r="40" spans="1:27" s="205" customFormat="1" x14ac:dyDescent="0.35">
      <c r="A40" s="216" t="s">
        <v>75</v>
      </c>
      <c r="B40" s="194" t="s">
        <v>6</v>
      </c>
      <c r="C40" s="217" t="s">
        <v>74</v>
      </c>
      <c r="D40" s="216" t="s">
        <v>420</v>
      </c>
      <c r="E40" s="194" t="s">
        <v>6</v>
      </c>
      <c r="F40" s="217" t="s">
        <v>433</v>
      </c>
      <c r="G40" s="193" t="s">
        <v>426</v>
      </c>
      <c r="H40" s="194" t="s">
        <v>6</v>
      </c>
      <c r="I40" s="195" t="s">
        <v>190</v>
      </c>
      <c r="J40" s="216" t="s">
        <v>457</v>
      </c>
      <c r="K40" s="194" t="s">
        <v>6</v>
      </c>
      <c r="L40" s="217" t="s">
        <v>399</v>
      </c>
      <c r="O40" s="207"/>
      <c r="Q40" s="189"/>
      <c r="R40" s="189"/>
      <c r="S40" s="189"/>
    </row>
    <row r="41" spans="1:27" s="205" customFormat="1" x14ac:dyDescent="0.35">
      <c r="A41" s="216" t="s">
        <v>206</v>
      </c>
      <c r="B41" s="194" t="s">
        <v>6</v>
      </c>
      <c r="C41" s="217" t="s">
        <v>457</v>
      </c>
      <c r="D41" s="216" t="s">
        <v>402</v>
      </c>
      <c r="E41" s="194" t="s">
        <v>6</v>
      </c>
      <c r="F41" s="217" t="s">
        <v>75</v>
      </c>
      <c r="G41" s="193" t="s">
        <v>429</v>
      </c>
      <c r="H41" s="194" t="s">
        <v>6</v>
      </c>
      <c r="I41" s="195" t="s">
        <v>399</v>
      </c>
      <c r="J41" s="216" t="s">
        <v>205</v>
      </c>
      <c r="K41" s="194" t="s">
        <v>6</v>
      </c>
      <c r="L41" s="217" t="s">
        <v>74</v>
      </c>
      <c r="O41" s="207"/>
      <c r="Q41" s="189"/>
      <c r="R41" s="189"/>
      <c r="S41" s="189"/>
      <c r="W41" s="208"/>
    </row>
    <row r="42" spans="1:27" s="205" customFormat="1" x14ac:dyDescent="0.35">
      <c r="A42" s="216" t="s">
        <v>420</v>
      </c>
      <c r="B42" s="194" t="s">
        <v>6</v>
      </c>
      <c r="C42" s="217" t="s">
        <v>405</v>
      </c>
      <c r="D42" s="216" t="s">
        <v>203</v>
      </c>
      <c r="E42" s="194" t="s">
        <v>6</v>
      </c>
      <c r="F42" s="217" t="s">
        <v>426</v>
      </c>
      <c r="G42" s="193" t="s">
        <v>204</v>
      </c>
      <c r="H42" s="194" t="s">
        <v>6</v>
      </c>
      <c r="I42" s="195" t="s">
        <v>206</v>
      </c>
      <c r="J42" s="216" t="s">
        <v>402</v>
      </c>
      <c r="K42" s="194" t="s">
        <v>6</v>
      </c>
      <c r="L42" s="217" t="s">
        <v>203</v>
      </c>
      <c r="O42" s="207"/>
      <c r="Q42" s="189"/>
      <c r="R42" s="189"/>
      <c r="S42" s="189"/>
      <c r="W42" s="208"/>
    </row>
    <row r="43" spans="1:27" s="205" customFormat="1" x14ac:dyDescent="0.35">
      <c r="A43" s="216" t="s">
        <v>399</v>
      </c>
      <c r="B43" s="194" t="s">
        <v>6</v>
      </c>
      <c r="C43" s="217" t="s">
        <v>190</v>
      </c>
      <c r="D43" s="216" t="s">
        <v>429</v>
      </c>
      <c r="E43" s="194" t="s">
        <v>6</v>
      </c>
      <c r="F43" s="217" t="s">
        <v>79</v>
      </c>
      <c r="G43" s="193" t="s">
        <v>433</v>
      </c>
      <c r="H43" s="194" t="s">
        <v>6</v>
      </c>
      <c r="I43" s="195" t="s">
        <v>405</v>
      </c>
      <c r="J43" s="216" t="s">
        <v>204</v>
      </c>
      <c r="K43" s="194" t="s">
        <v>6</v>
      </c>
      <c r="L43" s="217" t="s">
        <v>75</v>
      </c>
      <c r="O43" s="207"/>
      <c r="Q43" s="189"/>
      <c r="R43" s="189"/>
      <c r="S43" s="189"/>
      <c r="AA43" s="208"/>
    </row>
    <row r="44" spans="1:27" s="205" customFormat="1" x14ac:dyDescent="0.35">
      <c r="A44" s="216" t="s">
        <v>79</v>
      </c>
      <c r="B44" s="194" t="s">
        <v>6</v>
      </c>
      <c r="C44" s="217" t="s">
        <v>402</v>
      </c>
      <c r="D44" s="216" t="s">
        <v>405</v>
      </c>
      <c r="E44" s="194" t="s">
        <v>6</v>
      </c>
      <c r="F44" s="217" t="s">
        <v>190</v>
      </c>
      <c r="G44" s="193" t="s">
        <v>203</v>
      </c>
      <c r="H44" s="194" t="s">
        <v>6</v>
      </c>
      <c r="I44" s="195" t="s">
        <v>205</v>
      </c>
      <c r="J44" s="216" t="s">
        <v>420</v>
      </c>
      <c r="K44" s="194" t="s">
        <v>6</v>
      </c>
      <c r="L44" s="217" t="s">
        <v>429</v>
      </c>
      <c r="O44" s="207"/>
      <c r="Q44" s="189"/>
      <c r="R44" s="189"/>
      <c r="S44" s="189"/>
      <c r="AA44" s="208"/>
    </row>
    <row r="45" spans="1:27" s="205" customFormat="1" x14ac:dyDescent="0.35">
      <c r="A45" s="216" t="s">
        <v>204</v>
      </c>
      <c r="B45" s="194" t="s">
        <v>6</v>
      </c>
      <c r="C45" s="217" t="s">
        <v>205</v>
      </c>
      <c r="D45" s="216" t="s">
        <v>399</v>
      </c>
      <c r="E45" s="194" t="s">
        <v>6</v>
      </c>
      <c r="F45" s="217" t="s">
        <v>74</v>
      </c>
      <c r="G45" s="198" t="s">
        <v>420</v>
      </c>
      <c r="H45" s="194" t="s">
        <v>6</v>
      </c>
      <c r="I45" s="200" t="s">
        <v>79</v>
      </c>
      <c r="J45" s="216" t="s">
        <v>190</v>
      </c>
      <c r="K45" s="194" t="s">
        <v>6</v>
      </c>
      <c r="L45" s="217" t="s">
        <v>206</v>
      </c>
      <c r="O45" s="207"/>
      <c r="Q45" s="189"/>
      <c r="R45" s="189"/>
      <c r="S45" s="189"/>
      <c r="AA45" s="208"/>
    </row>
    <row r="46" spans="1:27" x14ac:dyDescent="0.35">
      <c r="A46" s="319" t="s">
        <v>452</v>
      </c>
      <c r="B46" s="320"/>
      <c r="C46" s="321"/>
      <c r="D46" s="322" t="s">
        <v>468</v>
      </c>
      <c r="E46" s="323"/>
      <c r="F46" s="323"/>
      <c r="G46" s="323"/>
      <c r="H46" s="323"/>
      <c r="I46" s="323"/>
      <c r="J46" s="323"/>
      <c r="K46" s="323"/>
      <c r="L46" s="324"/>
    </row>
    <row r="47" spans="1:27" x14ac:dyDescent="0.35">
      <c r="A47" s="316">
        <f>J37+7</f>
        <v>42006</v>
      </c>
      <c r="B47" s="317"/>
      <c r="C47" s="318"/>
      <c r="D47" s="325"/>
      <c r="E47" s="326"/>
      <c r="F47" s="326"/>
      <c r="G47" s="326"/>
      <c r="H47" s="326"/>
      <c r="I47" s="326"/>
      <c r="J47" s="326"/>
      <c r="K47" s="326"/>
      <c r="L47" s="327"/>
    </row>
    <row r="48" spans="1:27" x14ac:dyDescent="0.35">
      <c r="A48" s="193"/>
      <c r="B48" s="203"/>
      <c r="C48" s="195"/>
      <c r="D48" s="325"/>
      <c r="E48" s="326"/>
      <c r="F48" s="326"/>
      <c r="G48" s="326"/>
      <c r="H48" s="326"/>
      <c r="I48" s="326"/>
      <c r="J48" s="326"/>
      <c r="K48" s="326"/>
      <c r="L48" s="327"/>
    </row>
    <row r="49" spans="1:27" x14ac:dyDescent="0.35">
      <c r="A49" s="211" t="s">
        <v>454</v>
      </c>
      <c r="B49" s="203" t="s">
        <v>6</v>
      </c>
      <c r="C49" s="212" t="s">
        <v>453</v>
      </c>
      <c r="D49" s="325"/>
      <c r="E49" s="326"/>
      <c r="F49" s="326"/>
      <c r="G49" s="326"/>
      <c r="H49" s="326"/>
      <c r="I49" s="326"/>
      <c r="J49" s="326"/>
      <c r="K49" s="326"/>
      <c r="L49" s="327"/>
    </row>
    <row r="50" spans="1:27" x14ac:dyDescent="0.35">
      <c r="A50" s="331" t="s">
        <v>474</v>
      </c>
      <c r="B50" s="332"/>
      <c r="C50" s="333"/>
      <c r="D50" s="325"/>
      <c r="E50" s="326"/>
      <c r="F50" s="326"/>
      <c r="G50" s="326"/>
      <c r="H50" s="326"/>
      <c r="I50" s="326"/>
      <c r="J50" s="326"/>
      <c r="K50" s="326"/>
      <c r="L50" s="327"/>
    </row>
    <row r="51" spans="1:27" x14ac:dyDescent="0.35">
      <c r="A51" s="331"/>
      <c r="B51" s="332"/>
      <c r="C51" s="333"/>
      <c r="D51" s="325"/>
      <c r="E51" s="326"/>
      <c r="F51" s="326"/>
      <c r="G51" s="326"/>
      <c r="H51" s="326"/>
      <c r="I51" s="326"/>
      <c r="J51" s="326"/>
      <c r="K51" s="326"/>
      <c r="L51" s="327"/>
    </row>
    <row r="52" spans="1:27" x14ac:dyDescent="0.35">
      <c r="A52" s="331" t="s">
        <v>455</v>
      </c>
      <c r="B52" s="332"/>
      <c r="C52" s="333"/>
      <c r="D52" s="325"/>
      <c r="E52" s="326"/>
      <c r="F52" s="326"/>
      <c r="G52" s="326"/>
      <c r="H52" s="326"/>
      <c r="I52" s="326"/>
      <c r="J52" s="326"/>
      <c r="K52" s="326"/>
      <c r="L52" s="327"/>
    </row>
    <row r="53" spans="1:27" x14ac:dyDescent="0.35">
      <c r="A53" s="218"/>
      <c r="B53" s="203"/>
      <c r="C53" s="220"/>
      <c r="D53" s="325"/>
      <c r="E53" s="326"/>
      <c r="F53" s="326"/>
      <c r="G53" s="326"/>
      <c r="H53" s="326"/>
      <c r="I53" s="326"/>
      <c r="J53" s="326"/>
      <c r="K53" s="326"/>
      <c r="L53" s="327"/>
    </row>
    <row r="54" spans="1:27" x14ac:dyDescent="0.35">
      <c r="A54" s="218"/>
      <c r="B54" s="203"/>
      <c r="C54" s="220"/>
      <c r="D54" s="325"/>
      <c r="E54" s="326"/>
      <c r="F54" s="326"/>
      <c r="G54" s="326"/>
      <c r="H54" s="326"/>
      <c r="I54" s="326"/>
      <c r="J54" s="326"/>
      <c r="K54" s="326"/>
      <c r="L54" s="327"/>
    </row>
    <row r="55" spans="1:27" x14ac:dyDescent="0.35">
      <c r="A55" s="213"/>
      <c r="B55" s="214"/>
      <c r="C55" s="215"/>
      <c r="D55" s="328"/>
      <c r="E55" s="329"/>
      <c r="F55" s="329"/>
      <c r="G55" s="329"/>
      <c r="H55" s="329"/>
      <c r="I55" s="329"/>
      <c r="J55" s="329"/>
      <c r="K55" s="329"/>
      <c r="L55" s="330"/>
    </row>
    <row r="56" spans="1:27" s="222" customFormat="1" ht="18" customHeight="1" x14ac:dyDescent="0.35">
      <c r="A56" s="219"/>
      <c r="B56" s="203"/>
      <c r="C56" s="219"/>
      <c r="D56" s="221"/>
      <c r="E56" s="221"/>
      <c r="F56" s="221"/>
      <c r="G56" s="221"/>
      <c r="H56" s="221"/>
      <c r="I56" s="221"/>
      <c r="J56" s="221"/>
      <c r="K56" s="221"/>
      <c r="L56" s="221"/>
      <c r="O56" s="223"/>
      <c r="AA56" s="224"/>
    </row>
    <row r="57" spans="1:27" s="222" customFormat="1" ht="18" customHeight="1" x14ac:dyDescent="0.35">
      <c r="A57" s="219"/>
      <c r="B57" s="203"/>
      <c r="C57" s="219"/>
      <c r="D57" s="221"/>
      <c r="E57" s="221"/>
      <c r="F57" s="221"/>
      <c r="G57" s="221"/>
      <c r="H57" s="221"/>
      <c r="I57" s="221"/>
      <c r="J57" s="221"/>
      <c r="K57" s="221"/>
      <c r="L57" s="221"/>
      <c r="O57" s="223"/>
      <c r="AA57" s="224"/>
    </row>
    <row r="58" spans="1:27" s="222" customFormat="1" ht="18" customHeight="1" x14ac:dyDescent="0.35">
      <c r="A58" s="219"/>
      <c r="B58" s="203"/>
      <c r="C58" s="219"/>
      <c r="D58" s="221"/>
      <c r="E58" s="221"/>
      <c r="F58" s="221"/>
      <c r="G58" s="221"/>
      <c r="H58" s="221"/>
      <c r="I58" s="221"/>
      <c r="J58" s="221"/>
      <c r="K58" s="221"/>
      <c r="L58" s="221"/>
      <c r="O58" s="223"/>
      <c r="AA58" s="224"/>
    </row>
    <row r="59" spans="1:27" x14ac:dyDescent="0.35">
      <c r="A59" s="319" t="s">
        <v>21</v>
      </c>
      <c r="B59" s="320"/>
      <c r="C59" s="321"/>
      <c r="D59" s="319" t="s">
        <v>22</v>
      </c>
      <c r="E59" s="320"/>
      <c r="F59" s="321"/>
      <c r="G59" s="319" t="s">
        <v>23</v>
      </c>
      <c r="H59" s="320"/>
      <c r="I59" s="321"/>
      <c r="J59" s="319" t="s">
        <v>24</v>
      </c>
      <c r="K59" s="320"/>
      <c r="L59" s="321"/>
    </row>
    <row r="60" spans="1:27" x14ac:dyDescent="0.35">
      <c r="A60" s="316">
        <f>A47+7</f>
        <v>42013</v>
      </c>
      <c r="B60" s="317"/>
      <c r="C60" s="318"/>
      <c r="D60" s="316">
        <f>A60+7</f>
        <v>42020</v>
      </c>
      <c r="E60" s="317"/>
      <c r="F60" s="318"/>
      <c r="G60" s="316">
        <f>D60+7</f>
        <v>42027</v>
      </c>
      <c r="H60" s="317"/>
      <c r="I60" s="318"/>
      <c r="J60" s="316">
        <f>G60+7</f>
        <v>42034</v>
      </c>
      <c r="K60" s="317"/>
      <c r="L60" s="318"/>
      <c r="W60" s="191"/>
      <c r="AA60" s="189"/>
    </row>
    <row r="61" spans="1:27" x14ac:dyDescent="0.35">
      <c r="A61" s="193" t="s">
        <v>399</v>
      </c>
      <c r="B61" s="194" t="s">
        <v>6</v>
      </c>
      <c r="C61" s="195" t="s">
        <v>75</v>
      </c>
      <c r="D61" s="193" t="s">
        <v>206</v>
      </c>
      <c r="E61" s="194" t="s">
        <v>6</v>
      </c>
      <c r="F61" s="195" t="s">
        <v>420</v>
      </c>
      <c r="G61" s="193" t="s">
        <v>405</v>
      </c>
      <c r="H61" s="194" t="s">
        <v>6</v>
      </c>
      <c r="I61" s="195" t="s">
        <v>79</v>
      </c>
      <c r="J61" s="218" t="s">
        <v>203</v>
      </c>
      <c r="K61" s="194" t="s">
        <v>6</v>
      </c>
      <c r="L61" s="220" t="s">
        <v>399</v>
      </c>
      <c r="W61" s="191"/>
      <c r="AA61" s="189"/>
    </row>
    <row r="62" spans="1:27" x14ac:dyDescent="0.35">
      <c r="A62" s="193" t="s">
        <v>402</v>
      </c>
      <c r="B62" s="194" t="s">
        <v>6</v>
      </c>
      <c r="C62" s="195" t="s">
        <v>204</v>
      </c>
      <c r="D62" s="193" t="s">
        <v>429</v>
      </c>
      <c r="E62" s="194" t="s">
        <v>6</v>
      </c>
      <c r="F62" s="195" t="s">
        <v>203</v>
      </c>
      <c r="G62" s="193" t="s">
        <v>420</v>
      </c>
      <c r="H62" s="194" t="s">
        <v>6</v>
      </c>
      <c r="I62" s="195" t="s">
        <v>399</v>
      </c>
      <c r="J62" s="193" t="s">
        <v>190</v>
      </c>
      <c r="K62" s="194" t="s">
        <v>6</v>
      </c>
      <c r="L62" s="195" t="s">
        <v>402</v>
      </c>
      <c r="W62" s="191"/>
      <c r="AA62" s="189"/>
    </row>
    <row r="63" spans="1:27" x14ac:dyDescent="0.35">
      <c r="A63" s="193" t="s">
        <v>203</v>
      </c>
      <c r="B63" s="194" t="s">
        <v>6</v>
      </c>
      <c r="C63" s="195" t="s">
        <v>405</v>
      </c>
      <c r="D63" s="193" t="s">
        <v>204</v>
      </c>
      <c r="E63" s="194" t="s">
        <v>6</v>
      </c>
      <c r="F63" s="195" t="s">
        <v>79</v>
      </c>
      <c r="G63" s="193" t="s">
        <v>75</v>
      </c>
      <c r="H63" s="194" t="s">
        <v>6</v>
      </c>
      <c r="I63" s="195" t="s">
        <v>206</v>
      </c>
      <c r="J63" s="193" t="s">
        <v>429</v>
      </c>
      <c r="K63" s="194" t="s">
        <v>6</v>
      </c>
      <c r="L63" s="195" t="s">
        <v>205</v>
      </c>
      <c r="W63" s="191"/>
      <c r="AA63" s="189"/>
    </row>
    <row r="64" spans="1:27" x14ac:dyDescent="0.35">
      <c r="A64" s="193" t="s">
        <v>79</v>
      </c>
      <c r="B64" s="194" t="s">
        <v>6</v>
      </c>
      <c r="C64" s="195" t="s">
        <v>74</v>
      </c>
      <c r="D64" s="193" t="s">
        <v>405</v>
      </c>
      <c r="E64" s="194" t="s">
        <v>6</v>
      </c>
      <c r="F64" s="195" t="s">
        <v>457</v>
      </c>
      <c r="G64" s="193" t="s">
        <v>433</v>
      </c>
      <c r="H64" s="194" t="s">
        <v>6</v>
      </c>
      <c r="I64" s="195" t="s">
        <v>426</v>
      </c>
      <c r="J64" s="193" t="s">
        <v>420</v>
      </c>
      <c r="K64" s="194" t="s">
        <v>6</v>
      </c>
      <c r="L64" s="195" t="s">
        <v>204</v>
      </c>
      <c r="W64" s="191"/>
      <c r="AA64" s="189"/>
    </row>
    <row r="65" spans="1:27" x14ac:dyDescent="0.35">
      <c r="A65" s="193" t="s">
        <v>457</v>
      </c>
      <c r="B65" s="194" t="s">
        <v>6</v>
      </c>
      <c r="C65" s="195" t="s">
        <v>205</v>
      </c>
      <c r="D65" s="193" t="s">
        <v>74</v>
      </c>
      <c r="E65" s="194" t="s">
        <v>6</v>
      </c>
      <c r="F65" s="195" t="s">
        <v>190</v>
      </c>
      <c r="G65" s="193" t="s">
        <v>402</v>
      </c>
      <c r="H65" s="194" t="s">
        <v>6</v>
      </c>
      <c r="I65" s="195" t="s">
        <v>429</v>
      </c>
      <c r="J65" s="193" t="s">
        <v>79</v>
      </c>
      <c r="K65" s="194" t="s">
        <v>6</v>
      </c>
      <c r="L65" s="195" t="s">
        <v>206</v>
      </c>
      <c r="O65" s="189"/>
      <c r="R65" s="191"/>
      <c r="AA65" s="189"/>
    </row>
    <row r="66" spans="1:27" x14ac:dyDescent="0.35">
      <c r="A66" s="193" t="s">
        <v>420</v>
      </c>
      <c r="B66" s="194" t="s">
        <v>6</v>
      </c>
      <c r="C66" s="195" t="s">
        <v>190</v>
      </c>
      <c r="D66" s="193" t="s">
        <v>399</v>
      </c>
      <c r="E66" s="194" t="s">
        <v>6</v>
      </c>
      <c r="F66" s="195" t="s">
        <v>205</v>
      </c>
      <c r="G66" s="193" t="s">
        <v>204</v>
      </c>
      <c r="H66" s="194" t="s">
        <v>6</v>
      </c>
      <c r="I66" s="195" t="s">
        <v>203</v>
      </c>
      <c r="J66" s="193" t="s">
        <v>74</v>
      </c>
      <c r="K66" s="194" t="s">
        <v>6</v>
      </c>
      <c r="L66" s="195" t="s">
        <v>426</v>
      </c>
      <c r="O66" s="189"/>
      <c r="R66" s="191"/>
      <c r="AA66" s="189"/>
    </row>
    <row r="67" spans="1:27" x14ac:dyDescent="0.35">
      <c r="A67" s="193" t="s">
        <v>426</v>
      </c>
      <c r="B67" s="194" t="s">
        <v>6</v>
      </c>
      <c r="C67" s="195" t="s">
        <v>206</v>
      </c>
      <c r="D67" s="193" t="s">
        <v>433</v>
      </c>
      <c r="E67" s="194" t="s">
        <v>6</v>
      </c>
      <c r="F67" s="195" t="s">
        <v>75</v>
      </c>
      <c r="G67" s="193" t="s">
        <v>74</v>
      </c>
      <c r="H67" s="194" t="s">
        <v>6</v>
      </c>
      <c r="I67" s="195" t="s">
        <v>457</v>
      </c>
      <c r="J67" s="193" t="s">
        <v>457</v>
      </c>
      <c r="K67" s="194" t="s">
        <v>6</v>
      </c>
      <c r="L67" s="195" t="s">
        <v>433</v>
      </c>
      <c r="O67" s="189"/>
      <c r="R67" s="191"/>
      <c r="AA67" s="189"/>
    </row>
    <row r="68" spans="1:27" x14ac:dyDescent="0.35">
      <c r="A68" s="198" t="s">
        <v>433</v>
      </c>
      <c r="B68" s="199" t="s">
        <v>6</v>
      </c>
      <c r="C68" s="200" t="s">
        <v>429</v>
      </c>
      <c r="D68" s="198" t="s">
        <v>426</v>
      </c>
      <c r="E68" s="199" t="s">
        <v>6</v>
      </c>
      <c r="F68" s="200" t="s">
        <v>402</v>
      </c>
      <c r="G68" s="198" t="s">
        <v>205</v>
      </c>
      <c r="H68" s="199" t="s">
        <v>6</v>
      </c>
      <c r="I68" s="200" t="s">
        <v>190</v>
      </c>
      <c r="J68" s="198" t="s">
        <v>75</v>
      </c>
      <c r="K68" s="199" t="s">
        <v>6</v>
      </c>
      <c r="L68" s="200" t="s">
        <v>405</v>
      </c>
      <c r="O68" s="189"/>
      <c r="R68" s="191"/>
      <c r="AA68" s="189"/>
    </row>
    <row r="69" spans="1:27" x14ac:dyDescent="0.35">
      <c r="A69" s="334" t="s">
        <v>25</v>
      </c>
      <c r="B69" s="335"/>
      <c r="C69" s="336"/>
      <c r="D69" s="334" t="s">
        <v>26</v>
      </c>
      <c r="E69" s="335"/>
      <c r="F69" s="336"/>
      <c r="G69" s="334" t="s">
        <v>27</v>
      </c>
      <c r="H69" s="335"/>
      <c r="I69" s="336"/>
      <c r="J69" s="334" t="s">
        <v>459</v>
      </c>
      <c r="K69" s="335"/>
      <c r="L69" s="336"/>
      <c r="O69" s="189"/>
      <c r="V69" s="191"/>
      <c r="AA69" s="189"/>
    </row>
    <row r="70" spans="1:27" x14ac:dyDescent="0.35">
      <c r="A70" s="316">
        <f>J60+7</f>
        <v>42041</v>
      </c>
      <c r="B70" s="317"/>
      <c r="C70" s="318"/>
      <c r="D70" s="316">
        <f>A70+7</f>
        <v>42048</v>
      </c>
      <c r="E70" s="317"/>
      <c r="F70" s="318"/>
      <c r="G70" s="316">
        <f>D70+7</f>
        <v>42055</v>
      </c>
      <c r="H70" s="317"/>
      <c r="I70" s="318"/>
      <c r="J70" s="316">
        <f>G70+7</f>
        <v>42062</v>
      </c>
      <c r="K70" s="317"/>
      <c r="L70" s="318"/>
      <c r="O70" s="189"/>
      <c r="V70" s="191"/>
      <c r="AA70" s="189"/>
    </row>
    <row r="71" spans="1:27" x14ac:dyDescent="0.35">
      <c r="A71" s="193" t="s">
        <v>433</v>
      </c>
      <c r="B71" s="194" t="s">
        <v>6</v>
      </c>
      <c r="C71" s="195" t="s">
        <v>205</v>
      </c>
      <c r="D71" s="216" t="s">
        <v>74</v>
      </c>
      <c r="E71" s="194" t="s">
        <v>6</v>
      </c>
      <c r="F71" s="217" t="s">
        <v>203</v>
      </c>
      <c r="G71" s="193" t="s">
        <v>190</v>
      </c>
      <c r="H71" s="194" t="s">
        <v>6</v>
      </c>
      <c r="I71" s="195" t="s">
        <v>429</v>
      </c>
      <c r="J71" s="193"/>
      <c r="K71" s="203"/>
      <c r="L71" s="195"/>
      <c r="O71" s="189"/>
      <c r="V71" s="191"/>
      <c r="AA71" s="189"/>
    </row>
    <row r="72" spans="1:27" x14ac:dyDescent="0.35">
      <c r="A72" s="193" t="s">
        <v>426</v>
      </c>
      <c r="B72" s="194" t="s">
        <v>6</v>
      </c>
      <c r="C72" s="195" t="s">
        <v>79</v>
      </c>
      <c r="D72" s="193" t="s">
        <v>75</v>
      </c>
      <c r="E72" s="194" t="s">
        <v>6</v>
      </c>
      <c r="F72" s="195" t="s">
        <v>190</v>
      </c>
      <c r="G72" s="193" t="s">
        <v>433</v>
      </c>
      <c r="H72" s="194" t="s">
        <v>6</v>
      </c>
      <c r="I72" s="195" t="s">
        <v>74</v>
      </c>
      <c r="J72" s="211" t="s">
        <v>454</v>
      </c>
      <c r="K72" s="203" t="s">
        <v>6</v>
      </c>
      <c r="L72" s="212" t="s">
        <v>453</v>
      </c>
      <c r="O72" s="189"/>
      <c r="V72" s="191"/>
      <c r="AA72" s="189"/>
    </row>
    <row r="73" spans="1:27" x14ac:dyDescent="0.35">
      <c r="A73" s="193" t="s">
        <v>457</v>
      </c>
      <c r="B73" s="194" t="s">
        <v>6</v>
      </c>
      <c r="C73" s="195" t="s">
        <v>429</v>
      </c>
      <c r="D73" s="193" t="s">
        <v>426</v>
      </c>
      <c r="E73" s="194" t="s">
        <v>6</v>
      </c>
      <c r="F73" s="195" t="s">
        <v>399</v>
      </c>
      <c r="G73" s="193" t="s">
        <v>205</v>
      </c>
      <c r="H73" s="194" t="s">
        <v>6</v>
      </c>
      <c r="I73" s="195" t="s">
        <v>402</v>
      </c>
      <c r="J73" s="331" t="s">
        <v>474</v>
      </c>
      <c r="K73" s="332"/>
      <c r="L73" s="333"/>
      <c r="O73" s="189"/>
      <c r="Q73" s="205"/>
      <c r="R73" s="205"/>
      <c r="S73" s="205"/>
      <c r="V73" s="191"/>
      <c r="AA73" s="189"/>
    </row>
    <row r="74" spans="1:27" x14ac:dyDescent="0.35">
      <c r="A74" s="193" t="s">
        <v>204</v>
      </c>
      <c r="B74" s="194" t="s">
        <v>6</v>
      </c>
      <c r="C74" s="195" t="s">
        <v>190</v>
      </c>
      <c r="D74" s="193" t="s">
        <v>205</v>
      </c>
      <c r="E74" s="194" t="s">
        <v>6</v>
      </c>
      <c r="F74" s="195" t="s">
        <v>79</v>
      </c>
      <c r="G74" s="193" t="s">
        <v>203</v>
      </c>
      <c r="H74" s="194" t="s">
        <v>6</v>
      </c>
      <c r="I74" s="195" t="s">
        <v>420</v>
      </c>
      <c r="J74" s="331"/>
      <c r="K74" s="332"/>
      <c r="L74" s="333"/>
      <c r="O74" s="189"/>
      <c r="V74" s="191"/>
      <c r="AA74" s="189"/>
    </row>
    <row r="75" spans="1:27" x14ac:dyDescent="0.35">
      <c r="A75" s="193" t="s">
        <v>399</v>
      </c>
      <c r="B75" s="194" t="s">
        <v>6</v>
      </c>
      <c r="C75" s="195" t="s">
        <v>405</v>
      </c>
      <c r="D75" s="193" t="s">
        <v>420</v>
      </c>
      <c r="E75" s="194" t="s">
        <v>6</v>
      </c>
      <c r="F75" s="195" t="s">
        <v>457</v>
      </c>
      <c r="G75" s="193" t="s">
        <v>75</v>
      </c>
      <c r="H75" s="194" t="s">
        <v>6</v>
      </c>
      <c r="I75" s="195" t="s">
        <v>79</v>
      </c>
      <c r="J75" s="331" t="s">
        <v>455</v>
      </c>
      <c r="K75" s="332"/>
      <c r="L75" s="333"/>
    </row>
    <row r="76" spans="1:27" x14ac:dyDescent="0.35">
      <c r="A76" s="193" t="s">
        <v>206</v>
      </c>
      <c r="B76" s="194" t="s">
        <v>6</v>
      </c>
      <c r="C76" s="195" t="s">
        <v>74</v>
      </c>
      <c r="D76" s="193" t="s">
        <v>402</v>
      </c>
      <c r="E76" s="194" t="s">
        <v>6</v>
      </c>
      <c r="F76" s="195" t="s">
        <v>405</v>
      </c>
      <c r="G76" s="193" t="s">
        <v>426</v>
      </c>
      <c r="H76" s="194" t="s">
        <v>6</v>
      </c>
      <c r="I76" s="195" t="s">
        <v>457</v>
      </c>
      <c r="J76" s="202"/>
      <c r="K76" s="203"/>
      <c r="L76" s="204"/>
    </row>
    <row r="77" spans="1:27" x14ac:dyDescent="0.35">
      <c r="A77" s="193" t="s">
        <v>420</v>
      </c>
      <c r="B77" s="194" t="s">
        <v>6</v>
      </c>
      <c r="C77" s="195" t="s">
        <v>402</v>
      </c>
      <c r="D77" s="193" t="s">
        <v>206</v>
      </c>
      <c r="E77" s="194" t="s">
        <v>6</v>
      </c>
      <c r="F77" s="195" t="s">
        <v>429</v>
      </c>
      <c r="G77" s="193" t="s">
        <v>399</v>
      </c>
      <c r="H77" s="194" t="s">
        <v>6</v>
      </c>
      <c r="I77" s="195" t="s">
        <v>204</v>
      </c>
      <c r="J77" s="202"/>
      <c r="K77" s="203"/>
      <c r="L77" s="204"/>
    </row>
    <row r="78" spans="1:27" x14ac:dyDescent="0.35">
      <c r="A78" s="193" t="s">
        <v>203</v>
      </c>
      <c r="B78" s="194" t="s">
        <v>6</v>
      </c>
      <c r="C78" s="195" t="s">
        <v>75</v>
      </c>
      <c r="D78" s="198" t="s">
        <v>204</v>
      </c>
      <c r="E78" s="194" t="s">
        <v>6</v>
      </c>
      <c r="F78" s="200" t="s">
        <v>433</v>
      </c>
      <c r="G78" s="193" t="s">
        <v>405</v>
      </c>
      <c r="H78" s="194" t="s">
        <v>6</v>
      </c>
      <c r="I78" s="195" t="s">
        <v>206</v>
      </c>
      <c r="J78" s="202"/>
      <c r="K78" s="203"/>
      <c r="L78" s="204"/>
      <c r="X78" s="191"/>
      <c r="AA78" s="189"/>
    </row>
    <row r="79" spans="1:27" x14ac:dyDescent="0.35">
      <c r="A79" s="319" t="s">
        <v>28</v>
      </c>
      <c r="B79" s="320"/>
      <c r="C79" s="321"/>
      <c r="D79" s="319" t="s">
        <v>29</v>
      </c>
      <c r="E79" s="320"/>
      <c r="F79" s="321"/>
      <c r="G79" s="319" t="s">
        <v>30</v>
      </c>
      <c r="H79" s="320"/>
      <c r="I79" s="321"/>
      <c r="J79" s="319" t="s">
        <v>31</v>
      </c>
      <c r="K79" s="320"/>
      <c r="L79" s="321"/>
      <c r="X79" s="191"/>
      <c r="AA79" s="189"/>
    </row>
    <row r="80" spans="1:27" x14ac:dyDescent="0.35">
      <c r="A80" s="316">
        <f>J70+7</f>
        <v>42069</v>
      </c>
      <c r="B80" s="317"/>
      <c r="C80" s="318"/>
      <c r="D80" s="316">
        <f>A80+7</f>
        <v>42076</v>
      </c>
      <c r="E80" s="317"/>
      <c r="F80" s="318"/>
      <c r="G80" s="316">
        <f>D80+7</f>
        <v>42083</v>
      </c>
      <c r="H80" s="317"/>
      <c r="I80" s="318"/>
      <c r="J80" s="316">
        <f>G80+7</f>
        <v>42090</v>
      </c>
      <c r="K80" s="317"/>
      <c r="L80" s="318"/>
      <c r="X80" s="191"/>
      <c r="AA80" s="189"/>
    </row>
    <row r="81" spans="1:27" s="205" customFormat="1" x14ac:dyDescent="0.35">
      <c r="A81" s="216" t="s">
        <v>205</v>
      </c>
      <c r="B81" s="194" t="s">
        <v>6</v>
      </c>
      <c r="C81" s="217" t="s">
        <v>405</v>
      </c>
      <c r="D81" s="216" t="s">
        <v>206</v>
      </c>
      <c r="E81" s="194" t="s">
        <v>6</v>
      </c>
      <c r="F81" s="217" t="s">
        <v>402</v>
      </c>
      <c r="G81" s="216" t="s">
        <v>75</v>
      </c>
      <c r="H81" s="194" t="s">
        <v>6</v>
      </c>
      <c r="I81" s="217" t="s">
        <v>420</v>
      </c>
      <c r="J81" s="216" t="s">
        <v>457</v>
      </c>
      <c r="K81" s="194" t="s">
        <v>6</v>
      </c>
      <c r="L81" s="217" t="s">
        <v>190</v>
      </c>
      <c r="O81" s="207"/>
      <c r="Q81" s="189"/>
      <c r="R81" s="189"/>
      <c r="S81" s="189"/>
      <c r="X81" s="208"/>
    </row>
    <row r="82" spans="1:27" x14ac:dyDescent="0.35">
      <c r="A82" s="193" t="s">
        <v>74</v>
      </c>
      <c r="B82" s="194" t="s">
        <v>6</v>
      </c>
      <c r="C82" s="195" t="s">
        <v>420</v>
      </c>
      <c r="D82" s="193" t="s">
        <v>204</v>
      </c>
      <c r="E82" s="194" t="s">
        <v>6</v>
      </c>
      <c r="F82" s="195" t="s">
        <v>429</v>
      </c>
      <c r="G82" s="193" t="s">
        <v>79</v>
      </c>
      <c r="H82" s="194" t="s">
        <v>6</v>
      </c>
      <c r="I82" s="195" t="s">
        <v>457</v>
      </c>
      <c r="J82" s="193" t="s">
        <v>399</v>
      </c>
      <c r="K82" s="194" t="s">
        <v>6</v>
      </c>
      <c r="L82" s="195" t="s">
        <v>206</v>
      </c>
      <c r="X82" s="191"/>
      <c r="AA82" s="189"/>
    </row>
    <row r="83" spans="1:27" x14ac:dyDescent="0.35">
      <c r="A83" s="193" t="s">
        <v>206</v>
      </c>
      <c r="B83" s="194" t="s">
        <v>6</v>
      </c>
      <c r="C83" s="195" t="s">
        <v>203</v>
      </c>
      <c r="D83" s="193" t="s">
        <v>79</v>
      </c>
      <c r="E83" s="194" t="s">
        <v>6</v>
      </c>
      <c r="F83" s="195" t="s">
        <v>190</v>
      </c>
      <c r="G83" s="193" t="s">
        <v>405</v>
      </c>
      <c r="H83" s="194" t="s">
        <v>6</v>
      </c>
      <c r="I83" s="195" t="s">
        <v>204</v>
      </c>
      <c r="J83" s="193" t="s">
        <v>402</v>
      </c>
      <c r="K83" s="194" t="s">
        <v>6</v>
      </c>
      <c r="L83" s="195" t="s">
        <v>433</v>
      </c>
      <c r="X83" s="191"/>
      <c r="AA83" s="189"/>
    </row>
    <row r="84" spans="1:27" x14ac:dyDescent="0.35">
      <c r="A84" s="193" t="s">
        <v>190</v>
      </c>
      <c r="B84" s="194" t="s">
        <v>6</v>
      </c>
      <c r="C84" s="195" t="s">
        <v>433</v>
      </c>
      <c r="D84" s="193" t="s">
        <v>426</v>
      </c>
      <c r="E84" s="194" t="s">
        <v>6</v>
      </c>
      <c r="F84" s="195" t="s">
        <v>75</v>
      </c>
      <c r="G84" s="193" t="s">
        <v>402</v>
      </c>
      <c r="H84" s="194" t="s">
        <v>6</v>
      </c>
      <c r="I84" s="195" t="s">
        <v>399</v>
      </c>
      <c r="J84" s="193" t="s">
        <v>429</v>
      </c>
      <c r="K84" s="194" t="s">
        <v>6</v>
      </c>
      <c r="L84" s="195" t="s">
        <v>405</v>
      </c>
      <c r="X84" s="191"/>
      <c r="AA84" s="189"/>
    </row>
    <row r="85" spans="1:27" x14ac:dyDescent="0.35">
      <c r="A85" s="193" t="s">
        <v>429</v>
      </c>
      <c r="B85" s="194" t="s">
        <v>6</v>
      </c>
      <c r="C85" s="195" t="s">
        <v>75</v>
      </c>
      <c r="D85" s="193" t="s">
        <v>433</v>
      </c>
      <c r="E85" s="194" t="s">
        <v>6</v>
      </c>
      <c r="F85" s="195" t="s">
        <v>399</v>
      </c>
      <c r="G85" s="193" t="s">
        <v>205</v>
      </c>
      <c r="H85" s="194" t="s">
        <v>6</v>
      </c>
      <c r="I85" s="195" t="s">
        <v>426</v>
      </c>
      <c r="J85" s="193" t="s">
        <v>204</v>
      </c>
      <c r="K85" s="194" t="s">
        <v>6</v>
      </c>
      <c r="L85" s="195" t="s">
        <v>74</v>
      </c>
      <c r="X85" s="191"/>
      <c r="AA85" s="189"/>
    </row>
    <row r="86" spans="1:27" x14ac:dyDescent="0.35">
      <c r="A86" s="193" t="s">
        <v>457</v>
      </c>
      <c r="B86" s="194" t="s">
        <v>6</v>
      </c>
      <c r="C86" s="195" t="s">
        <v>402</v>
      </c>
      <c r="D86" s="193" t="s">
        <v>420</v>
      </c>
      <c r="E86" s="194" t="s">
        <v>6</v>
      </c>
      <c r="F86" s="195" t="s">
        <v>205</v>
      </c>
      <c r="G86" s="193" t="s">
        <v>433</v>
      </c>
      <c r="H86" s="194" t="s">
        <v>6</v>
      </c>
      <c r="I86" s="195" t="s">
        <v>206</v>
      </c>
      <c r="J86" s="193" t="s">
        <v>203</v>
      </c>
      <c r="K86" s="194" t="s">
        <v>6</v>
      </c>
      <c r="L86" s="195" t="s">
        <v>79</v>
      </c>
    </row>
    <row r="87" spans="1:27" x14ac:dyDescent="0.35">
      <c r="A87" s="193" t="s">
        <v>204</v>
      </c>
      <c r="B87" s="194" t="s">
        <v>6</v>
      </c>
      <c r="C87" s="195" t="s">
        <v>426</v>
      </c>
      <c r="D87" s="193" t="s">
        <v>405</v>
      </c>
      <c r="E87" s="194" t="s">
        <v>6</v>
      </c>
      <c r="F87" s="195" t="s">
        <v>74</v>
      </c>
      <c r="G87" s="193" t="s">
        <v>203</v>
      </c>
      <c r="H87" s="194" t="s">
        <v>6</v>
      </c>
      <c r="I87" s="195" t="s">
        <v>190</v>
      </c>
      <c r="J87" s="193" t="s">
        <v>75</v>
      </c>
      <c r="K87" s="194" t="s">
        <v>6</v>
      </c>
      <c r="L87" s="195" t="s">
        <v>205</v>
      </c>
    </row>
    <row r="88" spans="1:27" x14ac:dyDescent="0.35">
      <c r="A88" s="198" t="s">
        <v>399</v>
      </c>
      <c r="B88" s="194" t="s">
        <v>6</v>
      </c>
      <c r="C88" s="200" t="s">
        <v>79</v>
      </c>
      <c r="D88" s="198" t="s">
        <v>457</v>
      </c>
      <c r="E88" s="194" t="s">
        <v>6</v>
      </c>
      <c r="F88" s="200" t="s">
        <v>203</v>
      </c>
      <c r="G88" s="198" t="s">
        <v>429</v>
      </c>
      <c r="H88" s="194" t="s">
        <v>6</v>
      </c>
      <c r="I88" s="200" t="s">
        <v>74</v>
      </c>
      <c r="J88" s="198" t="s">
        <v>420</v>
      </c>
      <c r="K88" s="194" t="s">
        <v>6</v>
      </c>
      <c r="L88" s="200" t="s">
        <v>426</v>
      </c>
    </row>
    <row r="89" spans="1:27" x14ac:dyDescent="0.35">
      <c r="A89" s="319" t="s">
        <v>32</v>
      </c>
      <c r="B89" s="320"/>
      <c r="C89" s="321"/>
      <c r="D89" s="319" t="s">
        <v>33</v>
      </c>
      <c r="E89" s="320"/>
      <c r="F89" s="321"/>
      <c r="G89" s="319" t="s">
        <v>34</v>
      </c>
      <c r="H89" s="320"/>
      <c r="I89" s="321"/>
      <c r="J89" s="319" t="s">
        <v>35</v>
      </c>
      <c r="K89" s="320"/>
      <c r="L89" s="321"/>
    </row>
    <row r="90" spans="1:27" x14ac:dyDescent="0.35">
      <c r="A90" s="316">
        <f>J80+7</f>
        <v>42097</v>
      </c>
      <c r="B90" s="317"/>
      <c r="C90" s="318"/>
      <c r="D90" s="316">
        <f>A90+7</f>
        <v>42104</v>
      </c>
      <c r="E90" s="317"/>
      <c r="F90" s="318"/>
      <c r="G90" s="316">
        <f>D90+7</f>
        <v>42111</v>
      </c>
      <c r="H90" s="317"/>
      <c r="I90" s="318"/>
      <c r="J90" s="316">
        <f>G90+7</f>
        <v>42118</v>
      </c>
      <c r="K90" s="317"/>
      <c r="L90" s="318"/>
    </row>
    <row r="91" spans="1:27" s="205" customFormat="1" x14ac:dyDescent="0.35">
      <c r="A91" s="216" t="s">
        <v>429</v>
      </c>
      <c r="B91" s="194" t="s">
        <v>6</v>
      </c>
      <c r="C91" s="217" t="s">
        <v>426</v>
      </c>
      <c r="D91" s="193" t="s">
        <v>204</v>
      </c>
      <c r="E91" s="194" t="s">
        <v>6</v>
      </c>
      <c r="F91" s="195" t="s">
        <v>457</v>
      </c>
      <c r="G91" s="193" t="s">
        <v>402</v>
      </c>
      <c r="H91" s="194" t="s">
        <v>6</v>
      </c>
      <c r="I91" s="195" t="s">
        <v>74</v>
      </c>
      <c r="J91" s="216" t="s">
        <v>79</v>
      </c>
      <c r="K91" s="194" t="s">
        <v>6</v>
      </c>
      <c r="L91" s="217" t="s">
        <v>433</v>
      </c>
      <c r="O91" s="207"/>
      <c r="P91" s="189"/>
      <c r="Q91" s="189"/>
      <c r="R91" s="189"/>
      <c r="S91" s="189"/>
      <c r="T91" s="189"/>
      <c r="U91" s="189"/>
      <c r="AA91" s="208"/>
    </row>
    <row r="92" spans="1:27" x14ac:dyDescent="0.35">
      <c r="A92" s="193" t="s">
        <v>203</v>
      </c>
      <c r="B92" s="194" t="s">
        <v>6</v>
      </c>
      <c r="C92" s="195" t="s">
        <v>433</v>
      </c>
      <c r="D92" s="193" t="s">
        <v>206</v>
      </c>
      <c r="E92" s="194" t="s">
        <v>6</v>
      </c>
      <c r="F92" s="195" t="s">
        <v>205</v>
      </c>
      <c r="G92" s="193" t="s">
        <v>457</v>
      </c>
      <c r="H92" s="194" t="s">
        <v>6</v>
      </c>
      <c r="I92" s="195" t="s">
        <v>75</v>
      </c>
      <c r="J92" s="193" t="s">
        <v>405</v>
      </c>
      <c r="K92" s="194" t="s">
        <v>6</v>
      </c>
      <c r="L92" s="195" t="s">
        <v>426</v>
      </c>
    </row>
    <row r="93" spans="1:27" x14ac:dyDescent="0.35">
      <c r="A93" s="193" t="s">
        <v>74</v>
      </c>
      <c r="B93" s="194" t="s">
        <v>6</v>
      </c>
      <c r="C93" s="195" t="s">
        <v>75</v>
      </c>
      <c r="D93" s="193" t="s">
        <v>433</v>
      </c>
      <c r="E93" s="194" t="s">
        <v>6</v>
      </c>
      <c r="F93" s="195" t="s">
        <v>420</v>
      </c>
      <c r="G93" s="193" t="s">
        <v>190</v>
      </c>
      <c r="H93" s="194" t="s">
        <v>6</v>
      </c>
      <c r="I93" s="195" t="s">
        <v>426</v>
      </c>
      <c r="J93" s="193" t="s">
        <v>399</v>
      </c>
      <c r="K93" s="194" t="s">
        <v>6</v>
      </c>
      <c r="L93" s="195" t="s">
        <v>457</v>
      </c>
    </row>
    <row r="94" spans="1:27" x14ac:dyDescent="0.35">
      <c r="A94" s="193" t="s">
        <v>457</v>
      </c>
      <c r="B94" s="194" t="s">
        <v>6</v>
      </c>
      <c r="C94" s="195" t="s">
        <v>206</v>
      </c>
      <c r="D94" s="193" t="s">
        <v>75</v>
      </c>
      <c r="E94" s="194" t="s">
        <v>6</v>
      </c>
      <c r="F94" s="195" t="s">
        <v>402</v>
      </c>
      <c r="G94" s="193" t="s">
        <v>399</v>
      </c>
      <c r="H94" s="194" t="s">
        <v>6</v>
      </c>
      <c r="I94" s="195" t="s">
        <v>429</v>
      </c>
      <c r="J94" s="193" t="s">
        <v>74</v>
      </c>
      <c r="K94" s="194" t="s">
        <v>6</v>
      </c>
      <c r="L94" s="195" t="s">
        <v>205</v>
      </c>
    </row>
    <row r="95" spans="1:27" x14ac:dyDescent="0.35">
      <c r="A95" s="193" t="s">
        <v>405</v>
      </c>
      <c r="B95" s="194" t="s">
        <v>6</v>
      </c>
      <c r="C95" s="195" t="s">
        <v>420</v>
      </c>
      <c r="D95" s="193" t="s">
        <v>426</v>
      </c>
      <c r="E95" s="194" t="s">
        <v>6</v>
      </c>
      <c r="F95" s="195" t="s">
        <v>203</v>
      </c>
      <c r="G95" s="193" t="s">
        <v>206</v>
      </c>
      <c r="H95" s="194" t="s">
        <v>6</v>
      </c>
      <c r="I95" s="195" t="s">
        <v>204</v>
      </c>
      <c r="J95" s="193" t="s">
        <v>203</v>
      </c>
      <c r="K95" s="194" t="s">
        <v>6</v>
      </c>
      <c r="L95" s="195" t="s">
        <v>402</v>
      </c>
    </row>
    <row r="96" spans="1:27" x14ac:dyDescent="0.35">
      <c r="A96" s="193" t="s">
        <v>190</v>
      </c>
      <c r="B96" s="194" t="s">
        <v>6</v>
      </c>
      <c r="C96" s="195" t="s">
        <v>399</v>
      </c>
      <c r="D96" s="193" t="s">
        <v>79</v>
      </c>
      <c r="E96" s="194" t="s">
        <v>6</v>
      </c>
      <c r="F96" s="195" t="s">
        <v>429</v>
      </c>
      <c r="G96" s="193" t="s">
        <v>405</v>
      </c>
      <c r="H96" s="194" t="s">
        <v>6</v>
      </c>
      <c r="I96" s="195" t="s">
        <v>433</v>
      </c>
      <c r="J96" s="193" t="s">
        <v>75</v>
      </c>
      <c r="K96" s="194" t="s">
        <v>6</v>
      </c>
      <c r="L96" s="195" t="s">
        <v>204</v>
      </c>
    </row>
    <row r="97" spans="1:12" x14ac:dyDescent="0.35">
      <c r="A97" s="193" t="s">
        <v>402</v>
      </c>
      <c r="B97" s="194" t="s">
        <v>6</v>
      </c>
      <c r="C97" s="195" t="s">
        <v>79</v>
      </c>
      <c r="D97" s="193" t="s">
        <v>190</v>
      </c>
      <c r="E97" s="194" t="s">
        <v>6</v>
      </c>
      <c r="F97" s="195" t="s">
        <v>405</v>
      </c>
      <c r="G97" s="193" t="s">
        <v>205</v>
      </c>
      <c r="H97" s="194" t="s">
        <v>6</v>
      </c>
      <c r="I97" s="195" t="s">
        <v>203</v>
      </c>
      <c r="J97" s="193" t="s">
        <v>429</v>
      </c>
      <c r="K97" s="194" t="s">
        <v>6</v>
      </c>
      <c r="L97" s="195" t="s">
        <v>420</v>
      </c>
    </row>
    <row r="98" spans="1:12" x14ac:dyDescent="0.35">
      <c r="A98" s="198" t="s">
        <v>205</v>
      </c>
      <c r="B98" s="194" t="s">
        <v>6</v>
      </c>
      <c r="C98" s="200" t="s">
        <v>204</v>
      </c>
      <c r="D98" s="193" t="s">
        <v>74</v>
      </c>
      <c r="E98" s="194" t="s">
        <v>6</v>
      </c>
      <c r="F98" s="195" t="s">
        <v>399</v>
      </c>
      <c r="G98" s="193" t="s">
        <v>79</v>
      </c>
      <c r="H98" s="194" t="s">
        <v>6</v>
      </c>
      <c r="I98" s="195" t="s">
        <v>420</v>
      </c>
      <c r="J98" s="198" t="s">
        <v>206</v>
      </c>
      <c r="K98" s="194" t="s">
        <v>6</v>
      </c>
      <c r="L98" s="200" t="s">
        <v>190</v>
      </c>
    </row>
    <row r="99" spans="1:12" x14ac:dyDescent="0.35">
      <c r="A99" s="319" t="s">
        <v>460</v>
      </c>
      <c r="B99" s="320"/>
      <c r="C99" s="321"/>
      <c r="D99" s="322" t="s">
        <v>469</v>
      </c>
      <c r="E99" s="323"/>
      <c r="F99" s="323"/>
      <c r="G99" s="323"/>
      <c r="H99" s="323"/>
      <c r="I99" s="324"/>
      <c r="J99" s="319"/>
      <c r="K99" s="320"/>
      <c r="L99" s="321"/>
    </row>
    <row r="100" spans="1:12" x14ac:dyDescent="0.35">
      <c r="A100" s="316">
        <f>J90+7</f>
        <v>42125</v>
      </c>
      <c r="B100" s="317"/>
      <c r="C100" s="318"/>
      <c r="D100" s="325"/>
      <c r="E100" s="326"/>
      <c r="F100" s="326"/>
      <c r="G100" s="326"/>
      <c r="H100" s="326"/>
      <c r="I100" s="327"/>
      <c r="J100" s="316"/>
      <c r="K100" s="317"/>
      <c r="L100" s="318"/>
    </row>
    <row r="101" spans="1:12" x14ac:dyDescent="0.35">
      <c r="A101" s="193"/>
      <c r="B101" s="203"/>
      <c r="C101" s="195"/>
      <c r="D101" s="325"/>
      <c r="E101" s="326"/>
      <c r="F101" s="326"/>
      <c r="G101" s="326"/>
      <c r="H101" s="326"/>
      <c r="I101" s="327"/>
      <c r="J101" s="351"/>
      <c r="K101" s="352"/>
      <c r="L101" s="353"/>
    </row>
    <row r="102" spans="1:12" x14ac:dyDescent="0.35">
      <c r="A102" s="211" t="s">
        <v>454</v>
      </c>
      <c r="B102" s="203" t="s">
        <v>6</v>
      </c>
      <c r="C102" s="212" t="s">
        <v>453</v>
      </c>
      <c r="D102" s="325"/>
      <c r="E102" s="326"/>
      <c r="F102" s="326"/>
      <c r="G102" s="326"/>
      <c r="H102" s="326"/>
      <c r="I102" s="327"/>
      <c r="J102" s="351" t="s">
        <v>470</v>
      </c>
      <c r="K102" s="352"/>
      <c r="L102" s="353"/>
    </row>
    <row r="103" spans="1:12" x14ac:dyDescent="0.35">
      <c r="A103" s="331" t="s">
        <v>474</v>
      </c>
      <c r="B103" s="332"/>
      <c r="C103" s="333"/>
      <c r="D103" s="325"/>
      <c r="E103" s="326"/>
      <c r="F103" s="326"/>
      <c r="G103" s="326"/>
      <c r="H103" s="326"/>
      <c r="I103" s="327"/>
      <c r="J103" s="351" t="s">
        <v>471</v>
      </c>
      <c r="K103" s="352"/>
      <c r="L103" s="353"/>
    </row>
    <row r="104" spans="1:12" x14ac:dyDescent="0.35">
      <c r="A104" s="331"/>
      <c r="B104" s="332"/>
      <c r="C104" s="333"/>
      <c r="D104" s="325"/>
      <c r="E104" s="326"/>
      <c r="F104" s="326"/>
      <c r="G104" s="326"/>
      <c r="H104" s="326"/>
      <c r="I104" s="327"/>
      <c r="J104" s="351" t="s">
        <v>472</v>
      </c>
      <c r="K104" s="352"/>
      <c r="L104" s="353"/>
    </row>
    <row r="105" spans="1:12" x14ac:dyDescent="0.35">
      <c r="A105" s="331" t="s">
        <v>455</v>
      </c>
      <c r="B105" s="332"/>
      <c r="C105" s="333"/>
      <c r="D105" s="325"/>
      <c r="E105" s="326"/>
      <c r="F105" s="326"/>
      <c r="G105" s="326"/>
      <c r="H105" s="326"/>
      <c r="I105" s="327"/>
      <c r="J105" s="351" t="s">
        <v>473</v>
      </c>
      <c r="K105" s="352"/>
      <c r="L105" s="353"/>
    </row>
    <row r="106" spans="1:12" x14ac:dyDescent="0.35">
      <c r="A106" s="202"/>
      <c r="B106" s="203"/>
      <c r="C106" s="204"/>
      <c r="D106" s="325"/>
      <c r="E106" s="326"/>
      <c r="F106" s="326"/>
      <c r="G106" s="326"/>
      <c r="H106" s="326"/>
      <c r="I106" s="327"/>
      <c r="J106" s="193"/>
      <c r="K106" s="194"/>
      <c r="L106" s="195"/>
    </row>
    <row r="107" spans="1:12" x14ac:dyDescent="0.35">
      <c r="A107" s="202"/>
      <c r="B107" s="203"/>
      <c r="C107" s="204"/>
      <c r="D107" s="325"/>
      <c r="E107" s="326"/>
      <c r="F107" s="326"/>
      <c r="G107" s="326"/>
      <c r="H107" s="326"/>
      <c r="I107" s="327"/>
      <c r="J107" s="193"/>
      <c r="K107" s="194"/>
      <c r="L107" s="195"/>
    </row>
    <row r="108" spans="1:12" x14ac:dyDescent="0.35">
      <c r="A108" s="213"/>
      <c r="B108" s="214"/>
      <c r="C108" s="215"/>
      <c r="D108" s="328"/>
      <c r="E108" s="329"/>
      <c r="F108" s="329"/>
      <c r="G108" s="329"/>
      <c r="H108" s="329"/>
      <c r="I108" s="330"/>
      <c r="J108" s="198"/>
      <c r="K108" s="199"/>
      <c r="L108" s="200"/>
    </row>
    <row r="109" spans="1:12" ht="18" customHeight="1" x14ac:dyDescent="0.35"/>
    <row r="111" spans="1:12" x14ac:dyDescent="0.35">
      <c r="C111" s="189" t="s">
        <v>78</v>
      </c>
    </row>
    <row r="112" spans="1:12" x14ac:dyDescent="0.35">
      <c r="C112" s="201" t="s">
        <v>467</v>
      </c>
    </row>
  </sheetData>
  <mergeCells count="93">
    <mergeCell ref="J103:L103"/>
    <mergeCell ref="J104:L104"/>
    <mergeCell ref="J105:L105"/>
    <mergeCell ref="J73:L73"/>
    <mergeCell ref="J74:L74"/>
    <mergeCell ref="J75:L75"/>
    <mergeCell ref="J101:L101"/>
    <mergeCell ref="J89:L89"/>
    <mergeCell ref="J80:L80"/>
    <mergeCell ref="G89:I89"/>
    <mergeCell ref="D89:F89"/>
    <mergeCell ref="J102:L102"/>
    <mergeCell ref="J99:L99"/>
    <mergeCell ref="J100:L100"/>
    <mergeCell ref="J90:L90"/>
    <mergeCell ref="N6:P6"/>
    <mergeCell ref="N7:P7"/>
    <mergeCell ref="G17:I17"/>
    <mergeCell ref="J36:L36"/>
    <mergeCell ref="D26:F26"/>
    <mergeCell ref="G16:I16"/>
    <mergeCell ref="G6:I6"/>
    <mergeCell ref="G7:I7"/>
    <mergeCell ref="J20:L20"/>
    <mergeCell ref="J21:L21"/>
    <mergeCell ref="J22:L22"/>
    <mergeCell ref="D16:F16"/>
    <mergeCell ref="J16:L16"/>
    <mergeCell ref="J37:L37"/>
    <mergeCell ref="J27:L27"/>
    <mergeCell ref="G37:I37"/>
    <mergeCell ref="A17:C17"/>
    <mergeCell ref="G27:I27"/>
    <mergeCell ref="G36:I36"/>
    <mergeCell ref="D36:F36"/>
    <mergeCell ref="G26:I26"/>
    <mergeCell ref="J17:L17"/>
    <mergeCell ref="J26:L26"/>
    <mergeCell ref="D17:F17"/>
    <mergeCell ref="D27:F27"/>
    <mergeCell ref="D37:F37"/>
    <mergeCell ref="A27:C27"/>
    <mergeCell ref="A1:L2"/>
    <mergeCell ref="A3:L4"/>
    <mergeCell ref="A7:C7"/>
    <mergeCell ref="D6:F6"/>
    <mergeCell ref="D7:F7"/>
    <mergeCell ref="A6:C6"/>
    <mergeCell ref="J6:L6"/>
    <mergeCell ref="J7:L7"/>
    <mergeCell ref="A70:C70"/>
    <mergeCell ref="G70:I70"/>
    <mergeCell ref="A47:C47"/>
    <mergeCell ref="A16:C16"/>
    <mergeCell ref="A46:C46"/>
    <mergeCell ref="A36:C36"/>
    <mergeCell ref="A69:C69"/>
    <mergeCell ref="D69:F69"/>
    <mergeCell ref="A50:C50"/>
    <mergeCell ref="A51:C51"/>
    <mergeCell ref="A26:C26"/>
    <mergeCell ref="J70:L70"/>
    <mergeCell ref="A52:C52"/>
    <mergeCell ref="D46:L55"/>
    <mergeCell ref="A37:C37"/>
    <mergeCell ref="J79:L79"/>
    <mergeCell ref="J69:L69"/>
    <mergeCell ref="D70:F70"/>
    <mergeCell ref="J59:L59"/>
    <mergeCell ref="J60:L60"/>
    <mergeCell ref="D60:F60"/>
    <mergeCell ref="G69:I69"/>
    <mergeCell ref="A59:C59"/>
    <mergeCell ref="D59:F59"/>
    <mergeCell ref="G59:I59"/>
    <mergeCell ref="A60:C60"/>
    <mergeCell ref="G60:I60"/>
    <mergeCell ref="A100:C100"/>
    <mergeCell ref="A99:C99"/>
    <mergeCell ref="G90:I90"/>
    <mergeCell ref="D79:F79"/>
    <mergeCell ref="D90:F90"/>
    <mergeCell ref="D99:I108"/>
    <mergeCell ref="A105:C105"/>
    <mergeCell ref="A103:C103"/>
    <mergeCell ref="A104:C104"/>
    <mergeCell ref="A79:C79"/>
    <mergeCell ref="G79:I79"/>
    <mergeCell ref="A90:C90"/>
    <mergeCell ref="A80:C80"/>
    <mergeCell ref="D80:F80"/>
    <mergeCell ref="A89:C89"/>
    <mergeCell ref="G80:I80"/>
  </mergeCells>
  <phoneticPr fontId="6" type="noConversion"/>
  <conditionalFormatting sqref="A6:C15">
    <cfRule type="cellIs" dxfId="79" priority="238" stopIfTrue="1" operator="equal">
      <formula>$N$7</formula>
    </cfRule>
  </conditionalFormatting>
  <conditionalFormatting sqref="J16:L17">
    <cfRule type="cellIs" dxfId="78" priority="192" stopIfTrue="1" operator="equal">
      <formula>$N$7</formula>
    </cfRule>
  </conditionalFormatting>
  <conditionalFormatting sqref="A26:C27">
    <cfRule type="cellIs" dxfId="77" priority="191" stopIfTrue="1" operator="equal">
      <formula>$N$7</formula>
    </cfRule>
  </conditionalFormatting>
  <conditionalFormatting sqref="D26:F27">
    <cfRule type="cellIs" dxfId="76" priority="190" stopIfTrue="1" operator="equal">
      <formula>$N$7</formula>
    </cfRule>
  </conditionalFormatting>
  <conditionalFormatting sqref="G26:I27">
    <cfRule type="cellIs" dxfId="75" priority="189" stopIfTrue="1" operator="equal">
      <formula>$N$7</formula>
    </cfRule>
  </conditionalFormatting>
  <conditionalFormatting sqref="J26:L27">
    <cfRule type="cellIs" dxfId="74" priority="188" stopIfTrue="1" operator="equal">
      <formula>$N$7</formula>
    </cfRule>
  </conditionalFormatting>
  <conditionalFormatting sqref="A36:C37">
    <cfRule type="cellIs" dxfId="73" priority="186" stopIfTrue="1" operator="equal">
      <formula>$N$7</formula>
    </cfRule>
  </conditionalFormatting>
  <conditionalFormatting sqref="D36:F37">
    <cfRule type="cellIs" dxfId="72" priority="185" stopIfTrue="1" operator="equal">
      <formula>$N$7</formula>
    </cfRule>
  </conditionalFormatting>
  <conditionalFormatting sqref="G36:I37">
    <cfRule type="cellIs" dxfId="71" priority="184" stopIfTrue="1" operator="equal">
      <formula>$N$7</formula>
    </cfRule>
  </conditionalFormatting>
  <conditionalFormatting sqref="J36:L37">
    <cfRule type="cellIs" dxfId="70" priority="183" stopIfTrue="1" operator="equal">
      <formula>$N$7</formula>
    </cfRule>
  </conditionalFormatting>
  <conditionalFormatting sqref="A69:C70">
    <cfRule type="cellIs" dxfId="69" priority="178" stopIfTrue="1" operator="equal">
      <formula>$N$7</formula>
    </cfRule>
  </conditionalFormatting>
  <conditionalFormatting sqref="D69:F70">
    <cfRule type="cellIs" dxfId="68" priority="177" stopIfTrue="1" operator="equal">
      <formula>$N$7</formula>
    </cfRule>
  </conditionalFormatting>
  <conditionalFormatting sqref="G69:I70 G71:G78 I71:I78">
    <cfRule type="cellIs" dxfId="67" priority="176" stopIfTrue="1" operator="equal">
      <formula>$N$7</formula>
    </cfRule>
  </conditionalFormatting>
  <conditionalFormatting sqref="J69:L70">
    <cfRule type="cellIs" dxfId="66" priority="175" stopIfTrue="1" operator="equal">
      <formula>$N$7</formula>
    </cfRule>
  </conditionalFormatting>
  <conditionalFormatting sqref="A79:C80">
    <cfRule type="cellIs" dxfId="65" priority="173" stopIfTrue="1" operator="equal">
      <formula>$N$7</formula>
    </cfRule>
  </conditionalFormatting>
  <conditionalFormatting sqref="D80:F80 D81:D88 F81:F88">
    <cfRule type="cellIs" dxfId="64" priority="172" stopIfTrue="1" operator="equal">
      <formula>$N$7</formula>
    </cfRule>
  </conditionalFormatting>
  <conditionalFormatting sqref="G80:I80 G81:G88 I81:I88">
    <cfRule type="cellIs" dxfId="63" priority="171" stopIfTrue="1" operator="equal">
      <formula>$N$7</formula>
    </cfRule>
  </conditionalFormatting>
  <conditionalFormatting sqref="J79:L80 J81:J88 L81:L88">
    <cfRule type="cellIs" dxfId="62" priority="170" stopIfTrue="1" operator="equal">
      <formula>$N$7</formula>
    </cfRule>
  </conditionalFormatting>
  <conditionalFormatting sqref="A90:C90">
    <cfRule type="cellIs" dxfId="61" priority="169" stopIfTrue="1" operator="equal">
      <formula>$N$7</formula>
    </cfRule>
  </conditionalFormatting>
  <conditionalFormatting sqref="D90:F90">
    <cfRule type="cellIs" dxfId="60" priority="168" stopIfTrue="1" operator="equal">
      <formula>$N$7</formula>
    </cfRule>
  </conditionalFormatting>
  <conditionalFormatting sqref="G90:I90">
    <cfRule type="cellIs" dxfId="59" priority="167" stopIfTrue="1" operator="equal">
      <formula>$N$7</formula>
    </cfRule>
  </conditionalFormatting>
  <conditionalFormatting sqref="J89:L90 J91:J98 L91:L98">
    <cfRule type="cellIs" dxfId="58" priority="166" stopIfTrue="1" operator="equal">
      <formula>$N$7</formula>
    </cfRule>
  </conditionalFormatting>
  <conditionalFormatting sqref="A99:C100">
    <cfRule type="cellIs" dxfId="57" priority="160" stopIfTrue="1" operator="equal">
      <formula>$N$7</formula>
    </cfRule>
  </conditionalFormatting>
  <conditionalFormatting sqref="A59:C60">
    <cfRule type="cellIs" dxfId="56" priority="156" stopIfTrue="1" operator="equal">
      <formula>$N$7</formula>
    </cfRule>
  </conditionalFormatting>
  <conditionalFormatting sqref="D59:F60 F61:F68">
    <cfRule type="cellIs" dxfId="55" priority="155" stopIfTrue="1" operator="equal">
      <formula>$N$7</formula>
    </cfRule>
  </conditionalFormatting>
  <conditionalFormatting sqref="G59:I60">
    <cfRule type="cellIs" dxfId="54" priority="154" stopIfTrue="1" operator="equal">
      <formula>$N$7</formula>
    </cfRule>
  </conditionalFormatting>
  <conditionalFormatting sqref="J59:L60">
    <cfRule type="cellIs" dxfId="53" priority="153" stopIfTrue="1" operator="equal">
      <formula>$N$7</formula>
    </cfRule>
  </conditionalFormatting>
  <conditionalFormatting sqref="D79:F79">
    <cfRule type="cellIs" dxfId="52" priority="152" stopIfTrue="1" operator="equal">
      <formula>$N$7</formula>
    </cfRule>
  </conditionalFormatting>
  <conditionalFormatting sqref="G79:I79">
    <cfRule type="cellIs" dxfId="51" priority="151" stopIfTrue="1" operator="equal">
      <formula>$N$7</formula>
    </cfRule>
  </conditionalFormatting>
  <conditionalFormatting sqref="A89:C89">
    <cfRule type="cellIs" dxfId="50" priority="150" stopIfTrue="1" operator="equal">
      <formula>$N$7</formula>
    </cfRule>
  </conditionalFormatting>
  <conditionalFormatting sqref="D89:F89">
    <cfRule type="cellIs" dxfId="49" priority="149" stopIfTrue="1" operator="equal">
      <formula>$N$7</formula>
    </cfRule>
  </conditionalFormatting>
  <conditionalFormatting sqref="G89:I89">
    <cfRule type="cellIs" dxfId="48" priority="148" stopIfTrue="1" operator="equal">
      <formula>$N$7</formula>
    </cfRule>
  </conditionalFormatting>
  <conditionalFormatting sqref="A61:A68">
    <cfRule type="cellIs" dxfId="47" priority="131" stopIfTrue="1" operator="equal">
      <formula>$N$7</formula>
    </cfRule>
  </conditionalFormatting>
  <conditionalFormatting sqref="C61:C68">
    <cfRule type="cellIs" dxfId="46" priority="130" stopIfTrue="1" operator="equal">
      <formula>$N$7</formula>
    </cfRule>
  </conditionalFormatting>
  <conditionalFormatting sqref="D61:D68">
    <cfRule type="cellIs" dxfId="45" priority="110" stopIfTrue="1" operator="equal">
      <formula>$N$7</formula>
    </cfRule>
  </conditionalFormatting>
  <conditionalFormatting sqref="J38:J45 L38:L45">
    <cfRule type="cellIs" dxfId="44" priority="107" stopIfTrue="1" operator="equal">
      <formula>$N$7</formula>
    </cfRule>
  </conditionalFormatting>
  <conditionalFormatting sqref="D28:D35 F28:F35">
    <cfRule type="cellIs" dxfId="43" priority="95" stopIfTrue="1" operator="equal">
      <formula>$N$7</formula>
    </cfRule>
  </conditionalFormatting>
  <conditionalFormatting sqref="J28:J35 L28:L35">
    <cfRule type="cellIs" dxfId="42" priority="99" stopIfTrue="1" operator="equal">
      <formula>$N$7</formula>
    </cfRule>
  </conditionalFormatting>
  <conditionalFormatting sqref="G28:G35 I28:I35">
    <cfRule type="cellIs" dxfId="41" priority="97" stopIfTrue="1" operator="equal">
      <formula>$N$7</formula>
    </cfRule>
  </conditionalFormatting>
  <conditionalFormatting sqref="G61:G68 I61:I68">
    <cfRule type="cellIs" dxfId="40" priority="87" stopIfTrue="1" operator="equal">
      <formula>$N$7</formula>
    </cfRule>
  </conditionalFormatting>
  <conditionalFormatting sqref="A71:A78 C71:C78">
    <cfRule type="cellIs" dxfId="39" priority="85" stopIfTrue="1" operator="equal">
      <formula>$N$7</formula>
    </cfRule>
  </conditionalFormatting>
  <conditionalFormatting sqref="A28:A35 C28:C35">
    <cfRule type="cellIs" dxfId="38" priority="79" stopIfTrue="1" operator="equal">
      <formula>$N$7</formula>
    </cfRule>
  </conditionalFormatting>
  <conditionalFormatting sqref="A81:A88 C81:C88">
    <cfRule type="cellIs" dxfId="37" priority="73" stopIfTrue="1" operator="equal">
      <formula>$N$7</formula>
    </cfRule>
  </conditionalFormatting>
  <conditionalFormatting sqref="G38:G45 I38:I45">
    <cfRule type="cellIs" dxfId="36" priority="69" stopIfTrue="1" operator="equal">
      <formula>$N$7</formula>
    </cfRule>
  </conditionalFormatting>
  <conditionalFormatting sqref="G91:G98 I91:I98">
    <cfRule type="cellIs" dxfId="35" priority="63" stopIfTrue="1" operator="equal">
      <formula>$N$7</formula>
    </cfRule>
  </conditionalFormatting>
  <conditionalFormatting sqref="D38:D45 F38:F45">
    <cfRule type="cellIs" dxfId="34" priority="57" stopIfTrue="1" operator="equal">
      <formula>$N$7</formula>
    </cfRule>
  </conditionalFormatting>
  <conditionalFormatting sqref="D71:D78 F71:F78">
    <cfRule type="cellIs" dxfId="33" priority="51" stopIfTrue="1" operator="equal">
      <formula>$N$7</formula>
    </cfRule>
  </conditionalFormatting>
  <conditionalFormatting sqref="D91:D98 F91:F98">
    <cfRule type="cellIs" dxfId="32" priority="49" stopIfTrue="1" operator="equal">
      <formula>$N$7</formula>
    </cfRule>
  </conditionalFormatting>
  <conditionalFormatting sqref="A38:A45 C38:C45">
    <cfRule type="cellIs" dxfId="31" priority="45" stopIfTrue="1" operator="equal">
      <formula>$N$7</formula>
    </cfRule>
  </conditionalFormatting>
  <conditionalFormatting sqref="J61:J68 L61:L68">
    <cfRule type="cellIs" dxfId="30" priority="39" stopIfTrue="1" operator="equal">
      <formula>$N$7</formula>
    </cfRule>
  </conditionalFormatting>
  <conditionalFormatting sqref="A91:A98 C91:C98">
    <cfRule type="cellIs" dxfId="29" priority="37" stopIfTrue="1" operator="equal">
      <formula>$N$7</formula>
    </cfRule>
  </conditionalFormatting>
  <conditionalFormatting sqref="B28:B35">
    <cfRule type="cellIs" dxfId="28" priority="29" stopIfTrue="1" operator="equal">
      <formula>$N$7</formula>
    </cfRule>
  </conditionalFormatting>
  <conditionalFormatting sqref="E28:E35">
    <cfRule type="cellIs" dxfId="27" priority="28" stopIfTrue="1" operator="equal">
      <formula>$N$7</formula>
    </cfRule>
  </conditionalFormatting>
  <conditionalFormatting sqref="H28:H35">
    <cfRule type="cellIs" dxfId="26" priority="27" stopIfTrue="1" operator="equal">
      <formula>$N$7</formula>
    </cfRule>
  </conditionalFormatting>
  <conditionalFormatting sqref="K28:K35">
    <cfRule type="cellIs" dxfId="25" priority="26" stopIfTrue="1" operator="equal">
      <formula>$N$7</formula>
    </cfRule>
  </conditionalFormatting>
  <conditionalFormatting sqref="B38:B45">
    <cfRule type="cellIs" dxfId="24" priority="25" stopIfTrue="1" operator="equal">
      <formula>$N$7</formula>
    </cfRule>
  </conditionalFormatting>
  <conditionalFormatting sqref="E38:E45">
    <cfRule type="cellIs" dxfId="23" priority="24" stopIfTrue="1" operator="equal">
      <formula>$N$7</formula>
    </cfRule>
  </conditionalFormatting>
  <conditionalFormatting sqref="H38:H45">
    <cfRule type="cellIs" dxfId="22" priority="23" stopIfTrue="1" operator="equal">
      <formula>$N$7</formula>
    </cfRule>
  </conditionalFormatting>
  <conditionalFormatting sqref="K38:K45">
    <cfRule type="cellIs" dxfId="21" priority="22" stopIfTrue="1" operator="equal">
      <formula>$N$7</formula>
    </cfRule>
  </conditionalFormatting>
  <conditionalFormatting sqref="B61:B68">
    <cfRule type="cellIs" dxfId="20" priority="21" stopIfTrue="1" operator="equal">
      <formula>$N$7</formula>
    </cfRule>
  </conditionalFormatting>
  <conditionalFormatting sqref="E61:E68">
    <cfRule type="cellIs" dxfId="19" priority="20" stopIfTrue="1" operator="equal">
      <formula>$N$7</formula>
    </cfRule>
  </conditionalFormatting>
  <conditionalFormatting sqref="H61:H68">
    <cfRule type="cellIs" dxfId="18" priority="19" stopIfTrue="1" operator="equal">
      <formula>$N$7</formula>
    </cfRule>
  </conditionalFormatting>
  <conditionalFormatting sqref="K61:K68">
    <cfRule type="cellIs" dxfId="17" priority="18" stopIfTrue="1" operator="equal">
      <formula>$N$7</formula>
    </cfRule>
  </conditionalFormatting>
  <conditionalFormatting sqref="B71:B78">
    <cfRule type="cellIs" dxfId="16" priority="17" stopIfTrue="1" operator="equal">
      <formula>$N$7</formula>
    </cfRule>
  </conditionalFormatting>
  <conditionalFormatting sqref="E71:E78">
    <cfRule type="cellIs" dxfId="15" priority="16" stopIfTrue="1" operator="equal">
      <formula>$N$7</formula>
    </cfRule>
  </conditionalFormatting>
  <conditionalFormatting sqref="H71:H78">
    <cfRule type="cellIs" dxfId="14" priority="15" stopIfTrue="1" operator="equal">
      <formula>$N$7</formula>
    </cfRule>
  </conditionalFormatting>
  <conditionalFormatting sqref="B81:B88">
    <cfRule type="cellIs" dxfId="13" priority="14" stopIfTrue="1" operator="equal">
      <formula>$N$7</formula>
    </cfRule>
  </conditionalFormatting>
  <conditionalFormatting sqref="E81:E88">
    <cfRule type="cellIs" dxfId="12" priority="13" stopIfTrue="1" operator="equal">
      <formula>$N$7</formula>
    </cfRule>
  </conditionalFormatting>
  <conditionalFormatting sqref="H81:H88">
    <cfRule type="cellIs" dxfId="11" priority="12" stopIfTrue="1" operator="equal">
      <formula>$N$7</formula>
    </cfRule>
  </conditionalFormatting>
  <conditionalFormatting sqref="K81:K88">
    <cfRule type="cellIs" dxfId="10" priority="11" stopIfTrue="1" operator="equal">
      <formula>$N$7</formula>
    </cfRule>
  </conditionalFormatting>
  <conditionalFormatting sqref="B91:B98">
    <cfRule type="cellIs" dxfId="9" priority="10" stopIfTrue="1" operator="equal">
      <formula>$N$7</formula>
    </cfRule>
  </conditionalFormatting>
  <conditionalFormatting sqref="E91:E98">
    <cfRule type="cellIs" dxfId="8" priority="9" stopIfTrue="1" operator="equal">
      <formula>$N$7</formula>
    </cfRule>
  </conditionalFormatting>
  <conditionalFormatting sqref="H91:H98">
    <cfRule type="cellIs" dxfId="7" priority="8" stopIfTrue="1" operator="equal">
      <formula>$N$7</formula>
    </cfRule>
  </conditionalFormatting>
  <conditionalFormatting sqref="K91:K98">
    <cfRule type="cellIs" dxfId="6" priority="7" stopIfTrue="1" operator="equal">
      <formula>$N$7</formula>
    </cfRule>
  </conditionalFormatting>
  <conditionalFormatting sqref="D6:F15">
    <cfRule type="cellIs" dxfId="5" priority="6" stopIfTrue="1" operator="equal">
      <formula>$N$7</formula>
    </cfRule>
  </conditionalFormatting>
  <conditionalFormatting sqref="G6:I15">
    <cfRule type="cellIs" dxfId="4" priority="5" stopIfTrue="1" operator="equal">
      <formula>$N$7</formula>
    </cfRule>
  </conditionalFormatting>
  <conditionalFormatting sqref="J6:L15">
    <cfRule type="cellIs" dxfId="3" priority="4" stopIfTrue="1" operator="equal">
      <formula>$N$7</formula>
    </cfRule>
  </conditionalFormatting>
  <conditionalFormatting sqref="A16:C25">
    <cfRule type="cellIs" dxfId="2" priority="3" stopIfTrue="1" operator="equal">
      <formula>$N$7</formula>
    </cfRule>
  </conditionalFormatting>
  <conditionalFormatting sqref="D16:F25">
    <cfRule type="cellIs" dxfId="1" priority="2" stopIfTrue="1" operator="equal">
      <formula>$N$7</formula>
    </cfRule>
  </conditionalFormatting>
  <conditionalFormatting sqref="G16:I25">
    <cfRule type="cellIs" dxfId="0" priority="1" stopIfTrue="1" operator="equal">
      <formula>$N$7</formula>
    </cfRule>
  </conditionalFormatting>
  <printOptions horizontalCentered="1"/>
  <pageMargins left="0.25" right="0.25" top="0.75" bottom="0.25" header="0.25" footer="0.5"/>
  <pageSetup scale="59" fitToHeight="2" orientation="portrait" r:id="rId1"/>
  <headerFooter alignWithMargins="0"/>
  <ignoredErrors>
    <ignoredError sqref="G27"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6"/>
  <sheetViews>
    <sheetView showGridLines="0" zoomScaleNormal="100" workbookViewId="0">
      <selection activeCell="B138" sqref="B138"/>
    </sheetView>
  </sheetViews>
  <sheetFormatPr defaultRowHeight="12.75" x14ac:dyDescent="0.2"/>
  <cols>
    <col min="1" max="1" width="4" style="6" bestFit="1" customWidth="1"/>
    <col min="2" max="2" width="122.140625" style="5" customWidth="1"/>
    <col min="3" max="16384" width="9.140625" style="5"/>
  </cols>
  <sheetData>
    <row r="1" spans="1:2" s="2" customFormat="1" x14ac:dyDescent="0.2">
      <c r="B1" s="55" t="s">
        <v>463</v>
      </c>
    </row>
    <row r="2" spans="1:2" s="2" customFormat="1" x14ac:dyDescent="0.2">
      <c r="B2" s="55" t="s">
        <v>464</v>
      </c>
    </row>
    <row r="3" spans="1:2" s="2" customFormat="1" x14ac:dyDescent="0.2">
      <c r="B3" s="55" t="s">
        <v>145</v>
      </c>
    </row>
    <row r="4" spans="1:2" s="2" customFormat="1" x14ac:dyDescent="0.2">
      <c r="B4" s="55" t="s">
        <v>146</v>
      </c>
    </row>
    <row r="5" spans="1:2" s="2" customFormat="1" x14ac:dyDescent="0.2">
      <c r="B5" s="55" t="s">
        <v>187</v>
      </c>
    </row>
    <row r="6" spans="1:2" x14ac:dyDescent="0.2">
      <c r="B6" s="1"/>
    </row>
    <row r="7" spans="1:2" x14ac:dyDescent="0.2">
      <c r="B7" s="2" t="s">
        <v>387</v>
      </c>
    </row>
    <row r="9" spans="1:2" x14ac:dyDescent="0.2">
      <c r="A9" s="6">
        <v>1</v>
      </c>
      <c r="B9" s="5" t="s">
        <v>83</v>
      </c>
    </row>
    <row r="11" spans="1:2" s="50" customFormat="1" x14ac:dyDescent="0.2">
      <c r="A11" s="6">
        <v>2</v>
      </c>
      <c r="B11" s="5" t="s">
        <v>84</v>
      </c>
    </row>
    <row r="12" spans="1:2" s="50" customFormat="1" x14ac:dyDescent="0.2">
      <c r="A12" s="6"/>
      <c r="B12" s="5" t="s">
        <v>85</v>
      </c>
    </row>
    <row r="13" spans="1:2" s="50" customFormat="1" x14ac:dyDescent="0.2">
      <c r="A13" s="6"/>
      <c r="B13" s="5" t="s">
        <v>86</v>
      </c>
    </row>
    <row r="14" spans="1:2" s="50" customFormat="1" x14ac:dyDescent="0.2">
      <c r="A14" s="6"/>
      <c r="B14" s="5" t="s">
        <v>87</v>
      </c>
    </row>
    <row r="15" spans="1:2" s="50" customFormat="1" x14ac:dyDescent="0.2">
      <c r="A15" s="6"/>
      <c r="B15" s="5" t="s">
        <v>88</v>
      </c>
    </row>
    <row r="17" spans="1:2" x14ac:dyDescent="0.2">
      <c r="A17" s="6">
        <v>3</v>
      </c>
      <c r="B17" s="5" t="s">
        <v>89</v>
      </c>
    </row>
    <row r="18" spans="1:2" x14ac:dyDescent="0.2">
      <c r="B18" s="5" t="s">
        <v>90</v>
      </c>
    </row>
    <row r="19" spans="1:2" x14ac:dyDescent="0.2">
      <c r="B19" s="5" t="s">
        <v>91</v>
      </c>
    </row>
    <row r="20" spans="1:2" x14ac:dyDescent="0.2">
      <c r="B20" s="5" t="s">
        <v>114</v>
      </c>
    </row>
    <row r="21" spans="1:2" x14ac:dyDescent="0.2">
      <c r="B21" s="5" t="s">
        <v>115</v>
      </c>
    </row>
    <row r="23" spans="1:2" x14ac:dyDescent="0.2">
      <c r="A23" s="6">
        <v>4</v>
      </c>
      <c r="B23" s="5" t="s">
        <v>92</v>
      </c>
    </row>
    <row r="24" spans="1:2" x14ac:dyDescent="0.2">
      <c r="B24" s="5" t="s">
        <v>93</v>
      </c>
    </row>
    <row r="25" spans="1:2" x14ac:dyDescent="0.2">
      <c r="B25" s="5" t="s">
        <v>94</v>
      </c>
    </row>
    <row r="26" spans="1:2" x14ac:dyDescent="0.2">
      <c r="B26" s="5" t="s">
        <v>95</v>
      </c>
    </row>
    <row r="27" spans="1:2" x14ac:dyDescent="0.2">
      <c r="B27" s="5" t="s">
        <v>96</v>
      </c>
    </row>
    <row r="28" spans="1:2" x14ac:dyDescent="0.2">
      <c r="B28" s="5" t="s">
        <v>97</v>
      </c>
    </row>
    <row r="29" spans="1:2" x14ac:dyDescent="0.2">
      <c r="B29" s="5" t="s">
        <v>98</v>
      </c>
    </row>
    <row r="30" spans="1:2" x14ac:dyDescent="0.2">
      <c r="B30" s="5" t="s">
        <v>99</v>
      </c>
    </row>
    <row r="31" spans="1:2" x14ac:dyDescent="0.2">
      <c r="B31" s="5" t="s">
        <v>383</v>
      </c>
    </row>
    <row r="32" spans="1:2" x14ac:dyDescent="0.2">
      <c r="B32" s="5" t="s">
        <v>282</v>
      </c>
    </row>
    <row r="34" spans="1:2" x14ac:dyDescent="0.2">
      <c r="A34" s="6">
        <v>5</v>
      </c>
      <c r="B34" s="55" t="s">
        <v>465</v>
      </c>
    </row>
    <row r="36" spans="1:2" x14ac:dyDescent="0.2">
      <c r="A36" s="6">
        <v>6</v>
      </c>
      <c r="B36" s="51" t="s">
        <v>100</v>
      </c>
    </row>
    <row r="38" spans="1:2" s="50" customFormat="1" x14ac:dyDescent="0.2">
      <c r="A38" s="6">
        <v>7</v>
      </c>
      <c r="B38" s="5" t="s">
        <v>388</v>
      </c>
    </row>
    <row r="39" spans="1:2" s="50" customFormat="1" x14ac:dyDescent="0.2">
      <c r="A39" s="6"/>
      <c r="B39" s="5" t="s">
        <v>101</v>
      </c>
    </row>
    <row r="40" spans="1:2" s="50" customFormat="1" x14ac:dyDescent="0.2">
      <c r="A40" s="6"/>
      <c r="B40" s="5" t="s">
        <v>102</v>
      </c>
    </row>
    <row r="42" spans="1:2" s="50" customFormat="1" x14ac:dyDescent="0.2">
      <c r="A42" s="6"/>
      <c r="B42" s="3" t="s">
        <v>4</v>
      </c>
    </row>
    <row r="43" spans="1:2" s="50" customFormat="1" x14ac:dyDescent="0.2">
      <c r="A43" s="6"/>
      <c r="B43" s="4" t="s">
        <v>36</v>
      </c>
    </row>
    <row r="44" spans="1:2" s="50" customFormat="1" x14ac:dyDescent="0.2">
      <c r="A44" s="6"/>
      <c r="B44" s="4" t="s">
        <v>72</v>
      </c>
    </row>
    <row r="46" spans="1:2" s="50" customFormat="1" x14ac:dyDescent="0.2">
      <c r="A46" s="6">
        <v>8</v>
      </c>
      <c r="B46" s="51" t="s">
        <v>103</v>
      </c>
    </row>
    <row r="47" spans="1:2" s="50" customFormat="1" x14ac:dyDescent="0.2">
      <c r="A47" s="6"/>
      <c r="B47" s="51"/>
    </row>
    <row r="48" spans="1:2" s="50" customFormat="1" x14ac:dyDescent="0.2">
      <c r="A48" s="6"/>
      <c r="B48" s="3" t="s">
        <v>104</v>
      </c>
    </row>
    <row r="49" spans="1:2" x14ac:dyDescent="0.2">
      <c r="B49" s="4" t="s">
        <v>105</v>
      </c>
    </row>
    <row r="51" spans="1:2" s="50" customFormat="1" x14ac:dyDescent="0.2">
      <c r="A51" s="6">
        <v>9</v>
      </c>
      <c r="B51" s="5" t="s">
        <v>106</v>
      </c>
    </row>
    <row r="52" spans="1:2" s="50" customFormat="1" x14ac:dyDescent="0.2">
      <c r="A52" s="6"/>
      <c r="B52" s="5" t="s">
        <v>107</v>
      </c>
    </row>
    <row r="53" spans="1:2" s="50" customFormat="1" x14ac:dyDescent="0.2">
      <c r="A53" s="6"/>
      <c r="B53" s="5" t="s">
        <v>384</v>
      </c>
    </row>
    <row r="55" spans="1:2" s="50" customFormat="1" x14ac:dyDescent="0.2">
      <c r="A55" s="6">
        <v>10</v>
      </c>
      <c r="B55" s="5" t="s">
        <v>108</v>
      </c>
    </row>
    <row r="56" spans="1:2" s="50" customFormat="1" x14ac:dyDescent="0.2">
      <c r="A56" s="6"/>
      <c r="B56" s="5" t="s">
        <v>109</v>
      </c>
    </row>
    <row r="58" spans="1:2" x14ac:dyDescent="0.2">
      <c r="A58" s="6">
        <v>11</v>
      </c>
      <c r="B58" s="5" t="s">
        <v>110</v>
      </c>
    </row>
    <row r="59" spans="1:2" x14ac:dyDescent="0.2">
      <c r="B59" s="5" t="s">
        <v>113</v>
      </c>
    </row>
    <row r="60" spans="1:2" x14ac:dyDescent="0.2">
      <c r="B60" s="5" t="s">
        <v>111</v>
      </c>
    </row>
    <row r="61" spans="1:2" x14ac:dyDescent="0.2">
      <c r="B61" s="5" t="s">
        <v>112</v>
      </c>
    </row>
    <row r="63" spans="1:2" x14ac:dyDescent="0.2">
      <c r="A63" s="6">
        <v>12</v>
      </c>
      <c r="B63" s="5" t="s">
        <v>116</v>
      </c>
    </row>
    <row r="64" spans="1:2" x14ac:dyDescent="0.2">
      <c r="B64" s="5" t="s">
        <v>117</v>
      </c>
    </row>
    <row r="66" spans="1:5" s="53" customFormat="1" x14ac:dyDescent="0.2">
      <c r="A66" s="6">
        <v>13</v>
      </c>
      <c r="B66" s="5" t="s">
        <v>118</v>
      </c>
      <c r="C66" s="50"/>
      <c r="D66" s="50"/>
      <c r="E66" s="50"/>
    </row>
    <row r="67" spans="1:5" s="53" customFormat="1" x14ac:dyDescent="0.2">
      <c r="A67" s="6"/>
      <c r="B67" s="5" t="s">
        <v>466</v>
      </c>
      <c r="C67" s="50"/>
      <c r="D67" s="50"/>
      <c r="E67" s="50"/>
    </row>
    <row r="68" spans="1:5" s="53" customFormat="1" x14ac:dyDescent="0.2">
      <c r="A68" s="6"/>
      <c r="B68" s="5" t="s">
        <v>390</v>
      </c>
      <c r="C68" s="50"/>
      <c r="D68" s="50"/>
      <c r="E68" s="50"/>
    </row>
    <row r="69" spans="1:5" s="53" customFormat="1" x14ac:dyDescent="0.2">
      <c r="A69" s="6"/>
      <c r="B69" s="5" t="s">
        <v>119</v>
      </c>
      <c r="C69" s="50"/>
      <c r="D69" s="50"/>
      <c r="E69" s="50"/>
    </row>
    <row r="71" spans="1:5" s="50" customFormat="1" x14ac:dyDescent="0.2">
      <c r="A71" s="6">
        <v>14</v>
      </c>
      <c r="B71" s="5" t="s">
        <v>120</v>
      </c>
    </row>
    <row r="73" spans="1:5" x14ac:dyDescent="0.2">
      <c r="A73" s="6">
        <v>15</v>
      </c>
      <c r="B73" s="5" t="s">
        <v>389</v>
      </c>
    </row>
    <row r="74" spans="1:5" x14ac:dyDescent="0.2">
      <c r="B74" s="5" t="s">
        <v>288</v>
      </c>
    </row>
    <row r="76" spans="1:5" x14ac:dyDescent="0.2">
      <c r="B76" s="54" t="s">
        <v>77</v>
      </c>
    </row>
    <row r="77" spans="1:5" x14ac:dyDescent="0.2">
      <c r="B77" s="6" t="s">
        <v>121</v>
      </c>
    </row>
    <row r="78" spans="1:5" x14ac:dyDescent="0.2">
      <c r="B78" s="6" t="s">
        <v>122</v>
      </c>
    </row>
    <row r="79" spans="1:5" x14ac:dyDescent="0.2">
      <c r="B79" s="6" t="s">
        <v>123</v>
      </c>
    </row>
    <row r="80" spans="1:5" x14ac:dyDescent="0.2">
      <c r="B80" s="6" t="s">
        <v>124</v>
      </c>
    </row>
    <row r="82" spans="1:2" x14ac:dyDescent="0.2">
      <c r="B82" s="54" t="s">
        <v>125</v>
      </c>
    </row>
    <row r="83" spans="1:2" x14ac:dyDescent="0.2">
      <c r="B83" s="52" t="s">
        <v>126</v>
      </c>
    </row>
    <row r="85" spans="1:2" x14ac:dyDescent="0.2">
      <c r="A85" s="6">
        <v>16</v>
      </c>
      <c r="B85" s="5" t="s">
        <v>127</v>
      </c>
    </row>
    <row r="86" spans="1:2" x14ac:dyDescent="0.2">
      <c r="B86" s="5" t="s">
        <v>128</v>
      </c>
    </row>
    <row r="88" spans="1:2" x14ac:dyDescent="0.2">
      <c r="A88" s="6">
        <v>17</v>
      </c>
      <c r="B88" s="5" t="s">
        <v>129</v>
      </c>
    </row>
    <row r="90" spans="1:2" x14ac:dyDescent="0.2">
      <c r="A90" s="6">
        <v>18</v>
      </c>
      <c r="B90" s="5" t="s">
        <v>130</v>
      </c>
    </row>
    <row r="92" spans="1:2" x14ac:dyDescent="0.2">
      <c r="A92" s="6">
        <v>19</v>
      </c>
      <c r="B92" s="5" t="s">
        <v>131</v>
      </c>
    </row>
    <row r="93" spans="1:2" x14ac:dyDescent="0.2">
      <c r="B93" s="5" t="s">
        <v>132</v>
      </c>
    </row>
    <row r="95" spans="1:2" x14ac:dyDescent="0.2">
      <c r="A95" s="6">
        <v>20</v>
      </c>
      <c r="B95" s="5" t="s">
        <v>133</v>
      </c>
    </row>
    <row r="97" spans="1:5" x14ac:dyDescent="0.2">
      <c r="A97" s="6">
        <v>21</v>
      </c>
      <c r="B97" s="5" t="s">
        <v>134</v>
      </c>
    </row>
    <row r="98" spans="1:5" x14ac:dyDescent="0.2">
      <c r="B98" s="5" t="s">
        <v>149</v>
      </c>
    </row>
    <row r="99" spans="1:5" x14ac:dyDescent="0.2">
      <c r="B99" s="5" t="s">
        <v>144</v>
      </c>
    </row>
    <row r="100" spans="1:5" x14ac:dyDescent="0.2">
      <c r="B100" s="5" t="s">
        <v>148</v>
      </c>
    </row>
    <row r="101" spans="1:5" x14ac:dyDescent="0.2">
      <c r="B101" s="5" t="s">
        <v>385</v>
      </c>
    </row>
    <row r="102" spans="1:5" x14ac:dyDescent="0.2">
      <c r="B102" s="5" t="s">
        <v>289</v>
      </c>
    </row>
    <row r="104" spans="1:5" s="53" customFormat="1" x14ac:dyDescent="0.2">
      <c r="A104" s="6">
        <v>22</v>
      </c>
      <c r="B104" s="5" t="s">
        <v>135</v>
      </c>
      <c r="C104" s="50"/>
      <c r="D104" s="50"/>
      <c r="E104" s="50"/>
    </row>
    <row r="106" spans="1:5" s="53" customFormat="1" x14ac:dyDescent="0.2">
      <c r="A106" s="6">
        <v>23</v>
      </c>
      <c r="B106" s="5" t="s">
        <v>136</v>
      </c>
      <c r="C106" s="50"/>
      <c r="D106" s="50"/>
      <c r="E106" s="50"/>
    </row>
    <row r="108" spans="1:5" s="7" customFormat="1" x14ac:dyDescent="0.2">
      <c r="A108" s="6">
        <v>24</v>
      </c>
      <c r="B108" s="5" t="s">
        <v>137</v>
      </c>
      <c r="C108" s="5"/>
      <c r="D108" s="5"/>
      <c r="E108" s="5"/>
    </row>
    <row r="109" spans="1:5" s="7" customFormat="1" x14ac:dyDescent="0.2">
      <c r="A109" s="6"/>
      <c r="B109" s="5" t="s">
        <v>138</v>
      </c>
      <c r="C109" s="5"/>
      <c r="D109" s="5"/>
      <c r="E109" s="5"/>
    </row>
    <row r="111" spans="1:5" s="53" customFormat="1" x14ac:dyDescent="0.2">
      <c r="A111" s="6">
        <v>25</v>
      </c>
      <c r="B111" s="5" t="s">
        <v>139</v>
      </c>
      <c r="C111" s="50"/>
      <c r="D111" s="50"/>
      <c r="E111" s="50"/>
    </row>
    <row r="112" spans="1:5" s="53" customFormat="1" x14ac:dyDescent="0.2">
      <c r="A112" s="6"/>
      <c r="B112" s="5" t="s">
        <v>140</v>
      </c>
      <c r="C112" s="50"/>
      <c r="D112" s="50"/>
      <c r="E112" s="50"/>
    </row>
    <row r="113" spans="1:5" s="53" customFormat="1" x14ac:dyDescent="0.2">
      <c r="A113" s="6"/>
      <c r="B113" s="5" t="s">
        <v>141</v>
      </c>
      <c r="C113" s="50"/>
      <c r="D113" s="50"/>
      <c r="E113" s="50"/>
    </row>
    <row r="114" spans="1:5" s="7" customFormat="1" x14ac:dyDescent="0.2">
      <c r="A114" s="6"/>
      <c r="B114" s="5"/>
      <c r="C114" s="5"/>
      <c r="D114" s="5"/>
      <c r="E114" s="5"/>
    </row>
    <row r="115" spans="1:5" s="53" customFormat="1" x14ac:dyDescent="0.2">
      <c r="A115" s="6">
        <v>26</v>
      </c>
      <c r="B115" s="5" t="s">
        <v>142</v>
      </c>
      <c r="C115" s="50"/>
      <c r="D115" s="50"/>
      <c r="E115" s="50"/>
    </row>
    <row r="116" spans="1:5" s="53" customFormat="1" x14ac:dyDescent="0.2">
      <c r="A116" s="6"/>
      <c r="B116" s="5" t="s">
        <v>391</v>
      </c>
      <c r="C116" s="50"/>
      <c r="D116" s="50"/>
      <c r="E116" s="50"/>
    </row>
    <row r="117" spans="1:5" s="53" customFormat="1" x14ac:dyDescent="0.2">
      <c r="A117" s="6"/>
      <c r="B117" s="5" t="s">
        <v>393</v>
      </c>
      <c r="C117" s="50"/>
      <c r="D117" s="50"/>
      <c r="E117" s="50"/>
    </row>
    <row r="118" spans="1:5" s="53" customFormat="1" x14ac:dyDescent="0.2">
      <c r="A118" s="6"/>
      <c r="B118" s="181" t="s">
        <v>392</v>
      </c>
      <c r="C118" s="50"/>
      <c r="D118" s="50"/>
      <c r="E118" s="50"/>
    </row>
    <row r="119" spans="1:5" s="7" customFormat="1" x14ac:dyDescent="0.2">
      <c r="A119" s="6"/>
      <c r="B119" s="5"/>
      <c r="C119" s="5"/>
      <c r="D119" s="5"/>
      <c r="E119" s="5"/>
    </row>
    <row r="120" spans="1:5" x14ac:dyDescent="0.2">
      <c r="A120" s="6">
        <v>27</v>
      </c>
      <c r="B120" s="5" t="s">
        <v>386</v>
      </c>
    </row>
    <row r="121" spans="1:5" x14ac:dyDescent="0.2">
      <c r="B121" s="5" t="s">
        <v>290</v>
      </c>
    </row>
    <row r="122" spans="1:5" x14ac:dyDescent="0.2">
      <c r="B122" s="5" t="s">
        <v>147</v>
      </c>
    </row>
    <row r="124" spans="1:5" x14ac:dyDescent="0.2">
      <c r="A124" s="6">
        <v>28</v>
      </c>
      <c r="B124" s="5" t="s">
        <v>143</v>
      </c>
    </row>
    <row r="125" spans="1:5" s="57" customFormat="1" x14ac:dyDescent="0.2">
      <c r="A125" s="56"/>
    </row>
    <row r="126" spans="1:5" s="57" customFormat="1" x14ac:dyDescent="0.2">
      <c r="A126" s="56"/>
      <c r="B126" s="7"/>
    </row>
  </sheetData>
  <phoneticPr fontId="0" type="noConversion"/>
  <printOptions horizontalCentered="1"/>
  <pageMargins left="0.75" right="0.75" top="0.5" bottom="0.25" header="0" footer="0.5"/>
  <pageSetup scale="78" fitToHeight="2" orientation="portrait" horizontalDpi="4294967293" r:id="rId1"/>
  <headerFooter alignWithMargins="0">
    <oddHeader>&amp;C&amp;"Arial,Bold Italic"&amp;9Northeastern Massachusetts Men's Pro League 2014 - 2015 Season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59" sqref="B59"/>
    </sheetView>
  </sheetViews>
  <sheetFormatPr defaultRowHeight="15.75" x14ac:dyDescent="0.25"/>
  <cols>
    <col min="1" max="1" width="8" style="185" bestFit="1" customWidth="1"/>
    <col min="2" max="2" width="16.140625" style="182" bestFit="1" customWidth="1"/>
    <col min="3" max="3" width="14.85546875" style="182" bestFit="1" customWidth="1"/>
    <col min="4" max="4" width="14" style="182" bestFit="1" customWidth="1"/>
    <col min="5" max="5" width="28.28515625" style="182" bestFit="1" customWidth="1"/>
    <col min="6" max="16384" width="9.140625" style="182"/>
  </cols>
  <sheetData>
    <row r="1" spans="1:5" s="184" customFormat="1" x14ac:dyDescent="0.25">
      <c r="A1" s="184" t="s">
        <v>432</v>
      </c>
      <c r="B1" s="186" t="s">
        <v>0</v>
      </c>
      <c r="C1" s="186" t="s">
        <v>394</v>
      </c>
      <c r="D1" s="186" t="s">
        <v>395</v>
      </c>
      <c r="E1" s="186" t="s">
        <v>396</v>
      </c>
    </row>
    <row r="2" spans="1:5" x14ac:dyDescent="0.25">
      <c r="A2" s="185">
        <v>1</v>
      </c>
      <c r="B2" s="182" t="s">
        <v>75</v>
      </c>
      <c r="C2" s="182" t="s">
        <v>353</v>
      </c>
      <c r="D2" s="182" t="s">
        <v>397</v>
      </c>
      <c r="E2" s="183" t="s">
        <v>398</v>
      </c>
    </row>
    <row r="3" spans="1:5" x14ac:dyDescent="0.25">
      <c r="A3" s="185">
        <v>2</v>
      </c>
      <c r="B3" s="182" t="s">
        <v>399</v>
      </c>
      <c r="C3" s="182" t="s">
        <v>264</v>
      </c>
      <c r="D3" s="182" t="s">
        <v>400</v>
      </c>
      <c r="E3" s="183" t="s">
        <v>401</v>
      </c>
    </row>
    <row r="4" spans="1:5" x14ac:dyDescent="0.25">
      <c r="A4" s="185">
        <v>3</v>
      </c>
      <c r="B4" s="182" t="s">
        <v>204</v>
      </c>
      <c r="C4" s="182" t="s">
        <v>276</v>
      </c>
      <c r="D4" s="182" t="s">
        <v>605</v>
      </c>
      <c r="E4" s="183" t="s">
        <v>606</v>
      </c>
    </row>
    <row r="5" spans="1:5" x14ac:dyDescent="0.25">
      <c r="A5" s="185">
        <v>4</v>
      </c>
      <c r="B5" s="182" t="s">
        <v>402</v>
      </c>
      <c r="C5" s="182" t="s">
        <v>360</v>
      </c>
      <c r="D5" s="182" t="s">
        <v>403</v>
      </c>
      <c r="E5" s="183" t="s">
        <v>404</v>
      </c>
    </row>
    <row r="6" spans="1:5" x14ac:dyDescent="0.25">
      <c r="A6" s="185">
        <v>5</v>
      </c>
      <c r="B6" s="182" t="s">
        <v>405</v>
      </c>
      <c r="C6" s="182" t="s">
        <v>359</v>
      </c>
      <c r="D6" s="182" t="s">
        <v>406</v>
      </c>
    </row>
    <row r="7" spans="1:5" x14ac:dyDescent="0.25">
      <c r="A7" s="185">
        <v>6</v>
      </c>
      <c r="B7" s="182" t="s">
        <v>203</v>
      </c>
      <c r="C7" s="182" t="s">
        <v>407</v>
      </c>
      <c r="D7" s="182" t="s">
        <v>408</v>
      </c>
      <c r="E7" s="183" t="s">
        <v>409</v>
      </c>
    </row>
    <row r="8" spans="1:5" x14ac:dyDescent="0.25">
      <c r="A8" s="185">
        <v>7</v>
      </c>
      <c r="B8" s="182" t="s">
        <v>74</v>
      </c>
      <c r="C8" s="182" t="s">
        <v>410</v>
      </c>
      <c r="D8" s="182" t="s">
        <v>411</v>
      </c>
      <c r="E8" s="183" t="s">
        <v>412</v>
      </c>
    </row>
    <row r="9" spans="1:5" x14ac:dyDescent="0.25">
      <c r="A9" s="185">
        <v>8</v>
      </c>
      <c r="B9" s="182" t="s">
        <v>79</v>
      </c>
      <c r="C9" s="182" t="s">
        <v>352</v>
      </c>
      <c r="D9" s="182" t="s">
        <v>413</v>
      </c>
      <c r="E9" s="183" t="s">
        <v>414</v>
      </c>
    </row>
    <row r="10" spans="1:5" x14ac:dyDescent="0.25">
      <c r="A10" s="185">
        <v>9</v>
      </c>
      <c r="B10" s="182" t="s">
        <v>205</v>
      </c>
      <c r="C10" s="182" t="s">
        <v>355</v>
      </c>
      <c r="D10" s="182" t="s">
        <v>415</v>
      </c>
      <c r="E10" s="183" t="s">
        <v>434</v>
      </c>
    </row>
    <row r="11" spans="1:5" x14ac:dyDescent="0.25">
      <c r="A11" s="185">
        <v>10</v>
      </c>
      <c r="B11" s="182" t="s">
        <v>73</v>
      </c>
      <c r="C11" s="182" t="s">
        <v>357</v>
      </c>
      <c r="D11" s="182" t="s">
        <v>416</v>
      </c>
      <c r="E11" s="183" t="s">
        <v>417</v>
      </c>
    </row>
    <row r="12" spans="1:5" x14ac:dyDescent="0.25">
      <c r="A12" s="185">
        <v>11</v>
      </c>
      <c r="B12" s="182" t="s">
        <v>190</v>
      </c>
      <c r="C12" s="182" t="s">
        <v>377</v>
      </c>
      <c r="D12" s="182" t="s">
        <v>418</v>
      </c>
      <c r="E12" s="183" t="s">
        <v>419</v>
      </c>
    </row>
    <row r="13" spans="1:5" x14ac:dyDescent="0.25">
      <c r="A13" s="185">
        <v>12</v>
      </c>
      <c r="B13" s="182" t="s">
        <v>420</v>
      </c>
      <c r="C13" s="182" t="s">
        <v>356</v>
      </c>
      <c r="D13" s="182" t="s">
        <v>421</v>
      </c>
      <c r="E13" s="183" t="s">
        <v>422</v>
      </c>
    </row>
    <row r="14" spans="1:5" x14ac:dyDescent="0.25">
      <c r="A14" s="185">
        <v>13</v>
      </c>
      <c r="B14" s="182" t="s">
        <v>423</v>
      </c>
      <c r="C14" s="182" t="s">
        <v>361</v>
      </c>
      <c r="D14" s="187" t="s">
        <v>424</v>
      </c>
      <c r="E14" s="183" t="s">
        <v>425</v>
      </c>
    </row>
    <row r="15" spans="1:5" x14ac:dyDescent="0.25">
      <c r="A15" s="185">
        <v>14</v>
      </c>
      <c r="B15" s="182" t="s">
        <v>426</v>
      </c>
      <c r="C15" s="182" t="s">
        <v>354</v>
      </c>
      <c r="D15" s="182" t="s">
        <v>427</v>
      </c>
      <c r="E15" s="183" t="s">
        <v>428</v>
      </c>
    </row>
    <row r="16" spans="1:5" x14ac:dyDescent="0.25">
      <c r="A16" s="185">
        <v>15</v>
      </c>
      <c r="B16" s="182" t="s">
        <v>429</v>
      </c>
      <c r="C16" s="182" t="s">
        <v>348</v>
      </c>
      <c r="D16" s="182" t="s">
        <v>430</v>
      </c>
      <c r="E16" s="183" t="s">
        <v>431</v>
      </c>
    </row>
    <row r="17" spans="1:2" x14ac:dyDescent="0.25">
      <c r="A17" s="185">
        <v>16</v>
      </c>
      <c r="B17" s="182" t="s">
        <v>433</v>
      </c>
    </row>
  </sheetData>
  <hyperlinks>
    <hyperlink ref="E10" r:id="rId1"/>
    <hyperlink ref="E16" r:id="rId2"/>
    <hyperlink ref="E5" r:id="rId3"/>
    <hyperlink ref="E7" r:id="rId4"/>
    <hyperlink ref="E12" r:id="rId5"/>
    <hyperlink ref="E8" r:id="rId6"/>
    <hyperlink ref="E11" r:id="rId7"/>
    <hyperlink ref="E9" r:id="rId8"/>
    <hyperlink ref="E3" r:id="rId9"/>
    <hyperlink ref="E13" r:id="rId10"/>
    <hyperlink ref="E2" r:id="rId11"/>
    <hyperlink ref="E15" r:id="rId12"/>
    <hyperlink ref="E14" r:id="rId13"/>
    <hyperlink ref="E4" r:id="rId14"/>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opLeftCell="A53" zoomScale="85" zoomScaleNormal="85" workbookViewId="0">
      <selection activeCell="D78" sqref="D78"/>
    </sheetView>
  </sheetViews>
  <sheetFormatPr defaultRowHeight="12.75"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296</v>
      </c>
      <c r="B1" s="293"/>
      <c r="C1" s="293"/>
      <c r="D1" s="293"/>
      <c r="E1" s="293"/>
      <c r="F1" s="289"/>
      <c r="G1" s="293" t="s">
        <v>481</v>
      </c>
      <c r="H1" s="293"/>
      <c r="I1" s="293"/>
      <c r="J1" s="293"/>
      <c r="K1" s="293"/>
    </row>
    <row r="2" spans="1:11" s="70" customFormat="1" ht="22.5" x14ac:dyDescent="0.45">
      <c r="A2" s="72" t="s">
        <v>351</v>
      </c>
      <c r="B2" s="286">
        <v>112</v>
      </c>
      <c r="C2" s="286">
        <v>110</v>
      </c>
      <c r="D2" s="286">
        <v>130</v>
      </c>
      <c r="E2" s="287">
        <f t="shared" ref="E2:E7" si="0">SUM(B2:D2)</f>
        <v>352</v>
      </c>
      <c r="F2" s="73"/>
      <c r="G2" s="72" t="s">
        <v>280</v>
      </c>
      <c r="H2" s="286">
        <v>153</v>
      </c>
      <c r="I2" s="286">
        <v>112</v>
      </c>
      <c r="J2" s="286">
        <v>123</v>
      </c>
      <c r="K2" s="287">
        <f t="shared" ref="K2:K7" si="1">SUM(H2:J2)</f>
        <v>388</v>
      </c>
    </row>
    <row r="3" spans="1:11" s="70" customFormat="1" ht="22.5" x14ac:dyDescent="0.45">
      <c r="A3" s="72" t="s">
        <v>495</v>
      </c>
      <c r="B3" s="286">
        <v>110</v>
      </c>
      <c r="C3" s="286">
        <v>118</v>
      </c>
      <c r="D3" s="286">
        <v>131</v>
      </c>
      <c r="E3" s="287">
        <f t="shared" si="0"/>
        <v>359</v>
      </c>
      <c r="F3" s="73"/>
      <c r="G3" s="72" t="s">
        <v>41</v>
      </c>
      <c r="H3" s="286">
        <v>120</v>
      </c>
      <c r="I3" s="286">
        <v>112</v>
      </c>
      <c r="J3" s="286">
        <v>101</v>
      </c>
      <c r="K3" s="287">
        <f t="shared" si="1"/>
        <v>333</v>
      </c>
    </row>
    <row r="4" spans="1:11" s="70" customFormat="1" ht="22.5" x14ac:dyDescent="0.45">
      <c r="A4" s="72" t="s">
        <v>237</v>
      </c>
      <c r="B4" s="286">
        <v>141</v>
      </c>
      <c r="C4" s="286">
        <v>117</v>
      </c>
      <c r="D4" s="286">
        <v>121</v>
      </c>
      <c r="E4" s="287">
        <f t="shared" si="0"/>
        <v>379</v>
      </c>
      <c r="F4" s="73"/>
      <c r="G4" s="72" t="s">
        <v>478</v>
      </c>
      <c r="H4" s="286">
        <v>119</v>
      </c>
      <c r="I4" s="286">
        <v>128</v>
      </c>
      <c r="J4" s="286">
        <v>140</v>
      </c>
      <c r="K4" s="287">
        <f t="shared" si="1"/>
        <v>387</v>
      </c>
    </row>
    <row r="5" spans="1:11" s="70" customFormat="1" ht="22.5" x14ac:dyDescent="0.45">
      <c r="A5" s="72" t="s">
        <v>257</v>
      </c>
      <c r="B5" s="286">
        <v>120</v>
      </c>
      <c r="C5" s="286">
        <v>111</v>
      </c>
      <c r="D5" s="286">
        <v>110</v>
      </c>
      <c r="E5" s="287">
        <f t="shared" si="0"/>
        <v>341</v>
      </c>
      <c r="F5" s="73"/>
      <c r="G5" s="72" t="s">
        <v>40</v>
      </c>
      <c r="H5" s="286">
        <v>137</v>
      </c>
      <c r="I5" s="286">
        <v>119</v>
      </c>
      <c r="J5" s="286">
        <v>122</v>
      </c>
      <c r="K5" s="287">
        <f t="shared" si="1"/>
        <v>378</v>
      </c>
    </row>
    <row r="6" spans="1:11" s="70" customFormat="1" ht="22.5" x14ac:dyDescent="0.45">
      <c r="A6" s="72" t="s">
        <v>281</v>
      </c>
      <c r="B6" s="286">
        <v>100</v>
      </c>
      <c r="C6" s="286">
        <v>127</v>
      </c>
      <c r="D6" s="286">
        <v>121</v>
      </c>
      <c r="E6" s="287">
        <f t="shared" si="0"/>
        <v>348</v>
      </c>
      <c r="F6" s="73"/>
      <c r="G6" s="72" t="s">
        <v>357</v>
      </c>
      <c r="H6" s="286">
        <v>126</v>
      </c>
      <c r="I6" s="286">
        <v>140</v>
      </c>
      <c r="J6" s="286">
        <v>125</v>
      </c>
      <c r="K6" s="287">
        <f t="shared" si="1"/>
        <v>391</v>
      </c>
    </row>
    <row r="7" spans="1:11" s="287" customFormat="1" ht="22.5" x14ac:dyDescent="0.2">
      <c r="A7" s="131" t="s">
        <v>490</v>
      </c>
      <c r="B7" s="287">
        <f>SUM(B2:B6)</f>
        <v>583</v>
      </c>
      <c r="C7" s="287">
        <f>SUM(C2:C6)</f>
        <v>583</v>
      </c>
      <c r="D7" s="287">
        <f>SUM(D2:D6)</f>
        <v>613</v>
      </c>
      <c r="E7" s="287">
        <f t="shared" si="0"/>
        <v>1779</v>
      </c>
      <c r="G7" s="131" t="s">
        <v>489</v>
      </c>
      <c r="H7" s="287">
        <f>SUM(H2:H6)</f>
        <v>655</v>
      </c>
      <c r="I7" s="287">
        <f>SUM(I2:I6)</f>
        <v>611</v>
      </c>
      <c r="J7" s="287">
        <f>SUM(J2:J6)</f>
        <v>611</v>
      </c>
      <c r="K7" s="287">
        <f t="shared" si="1"/>
        <v>1877</v>
      </c>
    </row>
    <row r="8" spans="1:11" s="71" customFormat="1" ht="22.5" x14ac:dyDescent="0.2">
      <c r="A8" s="294" t="s">
        <v>292</v>
      </c>
      <c r="B8" s="294"/>
      <c r="C8" s="294"/>
      <c r="D8" s="294"/>
      <c r="E8" s="294"/>
      <c r="F8" s="287"/>
      <c r="G8" s="294" t="s">
        <v>294</v>
      </c>
      <c r="H8" s="294"/>
      <c r="I8" s="294"/>
      <c r="J8" s="294"/>
      <c r="K8" s="294"/>
    </row>
    <row r="9" spans="1:11" s="70" customFormat="1" ht="22.5" x14ac:dyDescent="0.45">
      <c r="A9" s="74" t="s">
        <v>287</v>
      </c>
      <c r="B9" s="75">
        <v>105</v>
      </c>
      <c r="C9" s="75">
        <v>123</v>
      </c>
      <c r="D9" s="75">
        <v>130</v>
      </c>
      <c r="E9" s="288">
        <f t="shared" ref="E9:E14" si="2">SUM(B9:D9)</f>
        <v>358</v>
      </c>
      <c r="F9" s="73"/>
      <c r="G9" s="74" t="s">
        <v>277</v>
      </c>
      <c r="H9" s="75">
        <v>112</v>
      </c>
      <c r="I9" s="75">
        <v>107</v>
      </c>
      <c r="J9" s="75">
        <v>132</v>
      </c>
      <c r="K9" s="288">
        <f t="shared" ref="K9:K14" si="3">SUM(H9:J9)</f>
        <v>351</v>
      </c>
    </row>
    <row r="10" spans="1:11" s="70" customFormat="1" ht="22.5" x14ac:dyDescent="0.45">
      <c r="A10" s="74" t="s">
        <v>262</v>
      </c>
      <c r="B10" s="75">
        <v>112</v>
      </c>
      <c r="C10" s="75">
        <v>121</v>
      </c>
      <c r="D10" s="75">
        <v>108</v>
      </c>
      <c r="E10" s="288">
        <f t="shared" si="2"/>
        <v>341</v>
      </c>
      <c r="F10" s="73"/>
      <c r="G10" s="74" t="s">
        <v>218</v>
      </c>
      <c r="H10" s="75">
        <v>118</v>
      </c>
      <c r="I10" s="75">
        <v>114</v>
      </c>
      <c r="J10" s="75">
        <v>143</v>
      </c>
      <c r="K10" s="288">
        <f t="shared" si="3"/>
        <v>375</v>
      </c>
    </row>
    <row r="11" spans="1:11" s="70" customFormat="1" ht="22.5" x14ac:dyDescent="0.45">
      <c r="A11" s="74" t="s">
        <v>283</v>
      </c>
      <c r="B11" s="75">
        <v>130</v>
      </c>
      <c r="C11" s="75">
        <v>117</v>
      </c>
      <c r="D11" s="75">
        <v>104</v>
      </c>
      <c r="E11" s="288">
        <f t="shared" si="2"/>
        <v>351</v>
      </c>
      <c r="F11" s="73"/>
      <c r="G11" s="74" t="s">
        <v>214</v>
      </c>
      <c r="H11" s="75">
        <v>134</v>
      </c>
      <c r="I11" s="75">
        <v>101</v>
      </c>
      <c r="J11" s="75">
        <v>111</v>
      </c>
      <c r="K11" s="288">
        <f t="shared" si="3"/>
        <v>346</v>
      </c>
    </row>
    <row r="12" spans="1:11" s="70" customFormat="1" ht="22.5" x14ac:dyDescent="0.45">
      <c r="A12" s="74" t="s">
        <v>211</v>
      </c>
      <c r="B12" s="75">
        <v>112</v>
      </c>
      <c r="C12" s="75">
        <v>102</v>
      </c>
      <c r="D12" s="75">
        <v>101</v>
      </c>
      <c r="E12" s="288">
        <f t="shared" si="2"/>
        <v>315</v>
      </c>
      <c r="F12" s="73"/>
      <c r="G12" s="74" t="s">
        <v>278</v>
      </c>
      <c r="H12" s="75">
        <v>113</v>
      </c>
      <c r="I12" s="75">
        <v>125</v>
      </c>
      <c r="J12" s="75">
        <v>161</v>
      </c>
      <c r="K12" s="288">
        <f t="shared" si="3"/>
        <v>399</v>
      </c>
    </row>
    <row r="13" spans="1:11" s="70" customFormat="1" ht="22.5" x14ac:dyDescent="0.45">
      <c r="A13" s="74" t="s">
        <v>488</v>
      </c>
      <c r="B13" s="75">
        <v>122</v>
      </c>
      <c r="C13" s="75">
        <v>129</v>
      </c>
      <c r="D13" s="75">
        <v>123</v>
      </c>
      <c r="E13" s="288">
        <f t="shared" si="2"/>
        <v>374</v>
      </c>
      <c r="F13" s="73"/>
      <c r="G13" s="74" t="s">
        <v>279</v>
      </c>
      <c r="H13" s="75">
        <v>110</v>
      </c>
      <c r="I13" s="75">
        <v>161</v>
      </c>
      <c r="J13" s="75">
        <v>115</v>
      </c>
      <c r="K13" s="288">
        <f t="shared" si="3"/>
        <v>386</v>
      </c>
    </row>
    <row r="14" spans="1:11" s="287" customFormat="1" ht="22.5" x14ac:dyDescent="0.2">
      <c r="A14" s="232" t="s">
        <v>493</v>
      </c>
      <c r="B14" s="288">
        <f>SUM(B9:B13)</f>
        <v>581</v>
      </c>
      <c r="C14" s="288">
        <f>SUM(C9:C13)</f>
        <v>592</v>
      </c>
      <c r="D14" s="288">
        <f>SUM(D9:D13)</f>
        <v>566</v>
      </c>
      <c r="E14" s="288">
        <f t="shared" si="2"/>
        <v>1739</v>
      </c>
      <c r="G14" s="232" t="s">
        <v>492</v>
      </c>
      <c r="H14" s="288">
        <f>SUM(H9:H13)</f>
        <v>587</v>
      </c>
      <c r="I14" s="288">
        <f>SUM(I9:I13)</f>
        <v>608</v>
      </c>
      <c r="J14" s="288">
        <f>SUM(J9:J13)</f>
        <v>662</v>
      </c>
      <c r="K14" s="288">
        <f t="shared" si="3"/>
        <v>1857</v>
      </c>
    </row>
    <row r="15" spans="1:11" s="71" customFormat="1" ht="22.5" x14ac:dyDescent="0.2">
      <c r="A15" s="295" t="s">
        <v>295</v>
      </c>
      <c r="B15" s="295"/>
      <c r="C15" s="295"/>
      <c r="D15" s="295"/>
      <c r="E15" s="295"/>
      <c r="F15" s="287"/>
      <c r="G15" s="295" t="s">
        <v>297</v>
      </c>
      <c r="H15" s="295"/>
      <c r="I15" s="295"/>
      <c r="J15" s="295"/>
      <c r="K15" s="295"/>
    </row>
    <row r="16" spans="1:11" s="70" customFormat="1" ht="22.5" x14ac:dyDescent="0.45">
      <c r="A16" s="72" t="s">
        <v>252</v>
      </c>
      <c r="B16" s="286">
        <v>106</v>
      </c>
      <c r="C16" s="286">
        <v>108</v>
      </c>
      <c r="D16" s="286">
        <v>117</v>
      </c>
      <c r="E16" s="287">
        <f t="shared" ref="E16:E21" si="4">SUM(B16:D16)</f>
        <v>331</v>
      </c>
      <c r="F16" s="73"/>
      <c r="G16" s="72" t="s">
        <v>242</v>
      </c>
      <c r="H16" s="286">
        <v>106</v>
      </c>
      <c r="I16" s="286">
        <v>145</v>
      </c>
      <c r="J16" s="286">
        <v>103</v>
      </c>
      <c r="K16" s="287">
        <f t="shared" ref="K16:K21" si="5">SUM(H16:J16)</f>
        <v>354</v>
      </c>
    </row>
    <row r="17" spans="1:11" s="70" customFormat="1" ht="22.5" x14ac:dyDescent="0.45">
      <c r="A17" s="72" t="s">
        <v>255</v>
      </c>
      <c r="B17" s="286">
        <v>102</v>
      </c>
      <c r="C17" s="286">
        <v>110</v>
      </c>
      <c r="D17" s="286">
        <v>101</v>
      </c>
      <c r="E17" s="287">
        <f t="shared" si="4"/>
        <v>313</v>
      </c>
      <c r="F17" s="73"/>
      <c r="G17" s="72" t="s">
        <v>243</v>
      </c>
      <c r="H17" s="286">
        <v>111</v>
      </c>
      <c r="I17" s="286">
        <v>86</v>
      </c>
      <c r="J17" s="286">
        <v>103</v>
      </c>
      <c r="K17" s="287">
        <f t="shared" si="5"/>
        <v>300</v>
      </c>
    </row>
    <row r="18" spans="1:11" s="70" customFormat="1" ht="22.5" x14ac:dyDescent="0.45">
      <c r="A18" s="72" t="s">
        <v>216</v>
      </c>
      <c r="B18" s="286">
        <v>123</v>
      </c>
      <c r="C18" s="286">
        <v>113</v>
      </c>
      <c r="D18" s="286">
        <v>106</v>
      </c>
      <c r="E18" s="287">
        <f t="shared" si="4"/>
        <v>342</v>
      </c>
      <c r="F18" s="73"/>
      <c r="G18" s="72" t="s">
        <v>352</v>
      </c>
      <c r="H18" s="286">
        <v>94</v>
      </c>
      <c r="I18" s="286">
        <v>115</v>
      </c>
      <c r="J18" s="286">
        <v>103</v>
      </c>
      <c r="K18" s="287">
        <f t="shared" si="5"/>
        <v>312</v>
      </c>
    </row>
    <row r="19" spans="1:11" s="70" customFormat="1" ht="22.5" x14ac:dyDescent="0.45">
      <c r="A19" s="72" t="s">
        <v>353</v>
      </c>
      <c r="B19" s="286">
        <v>91</v>
      </c>
      <c r="C19" s="286">
        <v>115</v>
      </c>
      <c r="D19" s="286">
        <v>111</v>
      </c>
      <c r="E19" s="287">
        <f t="shared" si="4"/>
        <v>317</v>
      </c>
      <c r="F19" s="73"/>
      <c r="G19" s="72" t="s">
        <v>240</v>
      </c>
      <c r="H19" s="286">
        <v>124</v>
      </c>
      <c r="I19" s="286">
        <v>134</v>
      </c>
      <c r="J19" s="286">
        <v>111</v>
      </c>
      <c r="K19" s="287">
        <f t="shared" si="5"/>
        <v>369</v>
      </c>
    </row>
    <row r="20" spans="1:11" s="70" customFormat="1" ht="22.5" x14ac:dyDescent="0.45">
      <c r="A20" s="72" t="s">
        <v>215</v>
      </c>
      <c r="B20" s="286">
        <v>112</v>
      </c>
      <c r="C20" s="286">
        <v>100</v>
      </c>
      <c r="D20" s="286">
        <v>116</v>
      </c>
      <c r="E20" s="287">
        <f t="shared" si="4"/>
        <v>328</v>
      </c>
      <c r="F20" s="73"/>
      <c r="G20" s="72" t="s">
        <v>241</v>
      </c>
      <c r="H20" s="286">
        <v>138</v>
      </c>
      <c r="I20" s="286">
        <v>103</v>
      </c>
      <c r="J20" s="286">
        <v>126</v>
      </c>
      <c r="K20" s="287">
        <f t="shared" si="5"/>
        <v>367</v>
      </c>
    </row>
    <row r="21" spans="1:11" s="287" customFormat="1" ht="22.5" x14ac:dyDescent="0.2">
      <c r="A21" s="131" t="s">
        <v>490</v>
      </c>
      <c r="B21" s="287">
        <f>SUM(B16:B20)</f>
        <v>534</v>
      </c>
      <c r="C21" s="287">
        <f>SUM(C16:C20)</f>
        <v>546</v>
      </c>
      <c r="D21" s="287">
        <f>SUM(D16:D20)</f>
        <v>551</v>
      </c>
      <c r="E21" s="287">
        <f t="shared" si="4"/>
        <v>1631</v>
      </c>
      <c r="G21" s="131" t="s">
        <v>489</v>
      </c>
      <c r="H21" s="287">
        <f>SUM(H16:H20)</f>
        <v>573</v>
      </c>
      <c r="I21" s="287">
        <f>SUM(I16:I20)</f>
        <v>583</v>
      </c>
      <c r="J21" s="287">
        <f>SUM(J16:J20)</f>
        <v>546</v>
      </c>
      <c r="K21" s="287">
        <f t="shared" si="5"/>
        <v>1702</v>
      </c>
    </row>
    <row r="22" spans="1:11" s="71" customFormat="1" ht="22.5" x14ac:dyDescent="0.2">
      <c r="A22" s="294" t="s">
        <v>293</v>
      </c>
      <c r="B22" s="294"/>
      <c r="C22" s="294"/>
      <c r="D22" s="294"/>
      <c r="E22" s="294"/>
      <c r="F22" s="287"/>
      <c r="G22" s="294" t="s">
        <v>299</v>
      </c>
      <c r="H22" s="294"/>
      <c r="I22" s="294"/>
      <c r="J22" s="294"/>
      <c r="K22" s="294"/>
    </row>
    <row r="23" spans="1:11" s="70" customFormat="1" ht="22.5" x14ac:dyDescent="0.45">
      <c r="A23" s="74" t="s">
        <v>229</v>
      </c>
      <c r="B23" s="75">
        <v>98</v>
      </c>
      <c r="C23" s="75">
        <v>139</v>
      </c>
      <c r="D23" s="75">
        <v>133</v>
      </c>
      <c r="E23" s="288">
        <f t="shared" ref="E23:E28" si="6">SUM(B23:D23)</f>
        <v>370</v>
      </c>
      <c r="F23" s="73"/>
      <c r="G23" s="74" t="s">
        <v>361</v>
      </c>
      <c r="H23" s="75">
        <v>98</v>
      </c>
      <c r="I23" s="75">
        <v>124</v>
      </c>
      <c r="J23" s="75">
        <v>124</v>
      </c>
      <c r="K23" s="288">
        <f t="shared" ref="K23:K28" si="7">SUM(H23:J23)</f>
        <v>346</v>
      </c>
    </row>
    <row r="24" spans="1:11" s="70" customFormat="1" ht="22.5" x14ac:dyDescent="0.45">
      <c r="A24" s="74" t="s">
        <v>407</v>
      </c>
      <c r="B24" s="75">
        <v>108</v>
      </c>
      <c r="C24" s="75">
        <v>96</v>
      </c>
      <c r="D24" s="75">
        <v>96</v>
      </c>
      <c r="E24" s="288">
        <f t="shared" si="6"/>
        <v>300</v>
      </c>
      <c r="F24" s="73"/>
      <c r="G24" s="74" t="s">
        <v>235</v>
      </c>
      <c r="H24" s="75">
        <v>116</v>
      </c>
      <c r="I24" s="75">
        <v>108</v>
      </c>
      <c r="J24" s="75">
        <v>145</v>
      </c>
      <c r="K24" s="288">
        <f t="shared" si="7"/>
        <v>369</v>
      </c>
    </row>
    <row r="25" spans="1:11" s="70" customFormat="1" ht="22.5" x14ac:dyDescent="0.45">
      <c r="A25" s="74" t="s">
        <v>228</v>
      </c>
      <c r="B25" s="75">
        <v>125</v>
      </c>
      <c r="C25" s="75">
        <v>116</v>
      </c>
      <c r="D25" s="75">
        <v>99</v>
      </c>
      <c r="E25" s="288">
        <f t="shared" si="6"/>
        <v>340</v>
      </c>
      <c r="F25" s="73"/>
      <c r="G25" s="74" t="s">
        <v>362</v>
      </c>
      <c r="H25" s="75">
        <v>93</v>
      </c>
      <c r="I25" s="75">
        <v>124</v>
      </c>
      <c r="J25" s="75">
        <v>119</v>
      </c>
      <c r="K25" s="288">
        <f t="shared" si="7"/>
        <v>336</v>
      </c>
    </row>
    <row r="26" spans="1:11" s="70" customFormat="1" ht="22.5" x14ac:dyDescent="0.45">
      <c r="A26" s="74" t="s">
        <v>227</v>
      </c>
      <c r="B26" s="75">
        <v>129</v>
      </c>
      <c r="C26" s="75">
        <v>118</v>
      </c>
      <c r="D26" s="75">
        <v>116</v>
      </c>
      <c r="E26" s="288">
        <f t="shared" si="6"/>
        <v>363</v>
      </c>
      <c r="F26" s="73"/>
      <c r="G26" s="74" t="s">
        <v>234</v>
      </c>
      <c r="H26" s="75">
        <v>122</v>
      </c>
      <c r="I26" s="75">
        <v>156</v>
      </c>
      <c r="J26" s="75">
        <v>126</v>
      </c>
      <c r="K26" s="288">
        <f t="shared" si="7"/>
        <v>404</v>
      </c>
    </row>
    <row r="27" spans="1:11" s="70" customFormat="1" ht="22.5" x14ac:dyDescent="0.45">
      <c r="A27" s="74" t="s">
        <v>231</v>
      </c>
      <c r="B27" s="75">
        <v>108</v>
      </c>
      <c r="C27" s="75">
        <v>114</v>
      </c>
      <c r="D27" s="75">
        <v>138</v>
      </c>
      <c r="E27" s="288">
        <f t="shared" si="6"/>
        <v>360</v>
      </c>
      <c r="F27" s="73"/>
      <c r="G27" s="74" t="s">
        <v>334</v>
      </c>
      <c r="H27" s="75">
        <v>111</v>
      </c>
      <c r="I27" s="75">
        <v>119</v>
      </c>
      <c r="J27" s="75">
        <v>129</v>
      </c>
      <c r="K27" s="288">
        <f t="shared" si="7"/>
        <v>359</v>
      </c>
    </row>
    <row r="28" spans="1:11" s="287" customFormat="1" ht="22.5" x14ac:dyDescent="0.2">
      <c r="A28" s="232" t="s">
        <v>490</v>
      </c>
      <c r="B28" s="288">
        <f>SUM(B23:B27)</f>
        <v>568</v>
      </c>
      <c r="C28" s="288">
        <f>SUM(C23:C27)</f>
        <v>583</v>
      </c>
      <c r="D28" s="288">
        <f>SUM(D23:D27)</f>
        <v>582</v>
      </c>
      <c r="E28" s="288">
        <f t="shared" si="6"/>
        <v>1733</v>
      </c>
      <c r="G28" s="232" t="s">
        <v>489</v>
      </c>
      <c r="H28" s="288">
        <f>SUM(H23:H27)</f>
        <v>540</v>
      </c>
      <c r="I28" s="288">
        <f>SUM(I23:I27)</f>
        <v>631</v>
      </c>
      <c r="J28" s="288">
        <f>SUM(J23:J27)</f>
        <v>643</v>
      </c>
      <c r="K28" s="288">
        <f t="shared" si="7"/>
        <v>1814</v>
      </c>
    </row>
    <row r="29" spans="1:11" s="71" customFormat="1" ht="22.5" x14ac:dyDescent="0.2">
      <c r="A29" s="295" t="s">
        <v>483</v>
      </c>
      <c r="B29" s="295"/>
      <c r="C29" s="295"/>
      <c r="D29" s="295"/>
      <c r="E29" s="295"/>
      <c r="F29" s="287"/>
      <c r="G29" s="295" t="s">
        <v>482</v>
      </c>
      <c r="H29" s="295"/>
      <c r="I29" s="295"/>
      <c r="J29" s="295"/>
      <c r="K29" s="295"/>
    </row>
    <row r="30" spans="1:11" s="70" customFormat="1" ht="22.5" x14ac:dyDescent="0.45">
      <c r="A30" s="72" t="s">
        <v>356</v>
      </c>
      <c r="B30" s="286">
        <v>122</v>
      </c>
      <c r="C30" s="286">
        <v>111</v>
      </c>
      <c r="D30" s="286">
        <v>116</v>
      </c>
      <c r="E30" s="287">
        <f t="shared" ref="E30:E35" si="8">SUM(B30:D30)</f>
        <v>349</v>
      </c>
      <c r="F30" s="73"/>
      <c r="G30" s="72" t="s">
        <v>354</v>
      </c>
      <c r="H30" s="286">
        <v>100</v>
      </c>
      <c r="I30" s="286">
        <v>134</v>
      </c>
      <c r="J30" s="286">
        <v>94</v>
      </c>
      <c r="K30" s="287">
        <f t="shared" ref="K30:K35" si="9">SUM(H30:J30)</f>
        <v>328</v>
      </c>
    </row>
    <row r="31" spans="1:11" s="70" customFormat="1" ht="22.5" x14ac:dyDescent="0.45">
      <c r="A31" s="72" t="s">
        <v>251</v>
      </c>
      <c r="B31" s="286">
        <v>114</v>
      </c>
      <c r="C31" s="286">
        <v>92</v>
      </c>
      <c r="D31" s="286">
        <v>140</v>
      </c>
      <c r="E31" s="287">
        <f t="shared" si="8"/>
        <v>346</v>
      </c>
      <c r="F31" s="73"/>
      <c r="G31" s="72" t="s">
        <v>286</v>
      </c>
      <c r="H31" s="286">
        <v>96</v>
      </c>
      <c r="I31" s="286">
        <v>94</v>
      </c>
      <c r="J31" s="286">
        <v>122</v>
      </c>
      <c r="K31" s="287">
        <f t="shared" si="9"/>
        <v>312</v>
      </c>
    </row>
    <row r="32" spans="1:11" s="70" customFormat="1" ht="22.5" x14ac:dyDescent="0.45">
      <c r="A32" s="72" t="s">
        <v>491</v>
      </c>
      <c r="B32" s="286">
        <v>137</v>
      </c>
      <c r="C32" s="286">
        <v>95</v>
      </c>
      <c r="D32" s="286">
        <v>128</v>
      </c>
      <c r="E32" s="287">
        <f t="shared" si="8"/>
        <v>360</v>
      </c>
      <c r="F32" s="73"/>
      <c r="G32" s="72" t="s">
        <v>258</v>
      </c>
      <c r="H32" s="286">
        <v>124</v>
      </c>
      <c r="I32" s="286">
        <v>129</v>
      </c>
      <c r="J32" s="286">
        <v>117</v>
      </c>
      <c r="K32" s="287">
        <f t="shared" si="9"/>
        <v>370</v>
      </c>
    </row>
    <row r="33" spans="1:11" s="70" customFormat="1" ht="22.5" x14ac:dyDescent="0.45">
      <c r="A33" s="72" t="s">
        <v>248</v>
      </c>
      <c r="B33" s="286">
        <v>129</v>
      </c>
      <c r="C33" s="286">
        <v>112</v>
      </c>
      <c r="D33" s="286">
        <v>109</v>
      </c>
      <c r="E33" s="287">
        <f t="shared" si="8"/>
        <v>350</v>
      </c>
      <c r="F33" s="73"/>
      <c r="G33" s="72" t="s">
        <v>372</v>
      </c>
      <c r="H33" s="286">
        <v>109</v>
      </c>
      <c r="I33" s="286">
        <v>105</v>
      </c>
      <c r="J33" s="286">
        <v>122</v>
      </c>
      <c r="K33" s="287">
        <f t="shared" si="9"/>
        <v>336</v>
      </c>
    </row>
    <row r="34" spans="1:11" s="70" customFormat="1" ht="22.5" x14ac:dyDescent="0.45">
      <c r="A34" s="72" t="s">
        <v>247</v>
      </c>
      <c r="B34" s="286">
        <v>94</v>
      </c>
      <c r="C34" s="286">
        <v>118</v>
      </c>
      <c r="D34" s="286">
        <v>120</v>
      </c>
      <c r="E34" s="287">
        <f t="shared" si="8"/>
        <v>332</v>
      </c>
      <c r="F34" s="73"/>
      <c r="G34" s="72" t="s">
        <v>210</v>
      </c>
      <c r="H34" s="286">
        <v>101</v>
      </c>
      <c r="I34" s="286">
        <v>125</v>
      </c>
      <c r="J34" s="286">
        <v>126</v>
      </c>
      <c r="K34" s="287">
        <f t="shared" si="9"/>
        <v>352</v>
      </c>
    </row>
    <row r="35" spans="1:11" s="287" customFormat="1" ht="22.5" x14ac:dyDescent="0.2">
      <c r="A35" s="131" t="s">
        <v>489</v>
      </c>
      <c r="B35" s="287">
        <f>SUM(B30:B34)</f>
        <v>596</v>
      </c>
      <c r="C35" s="287">
        <f>SUM(C30:C34)</f>
        <v>528</v>
      </c>
      <c r="D35" s="287">
        <f>SUM(D30:D34)</f>
        <v>613</v>
      </c>
      <c r="E35" s="287">
        <f t="shared" si="8"/>
        <v>1737</v>
      </c>
      <c r="G35" s="131" t="s">
        <v>490</v>
      </c>
      <c r="H35" s="287">
        <f>SUM(H30:H34)</f>
        <v>530</v>
      </c>
      <c r="I35" s="287">
        <f>SUM(I30:I34)</f>
        <v>587</v>
      </c>
      <c r="J35" s="287">
        <f>SUM(J30:J34)</f>
        <v>581</v>
      </c>
      <c r="K35" s="287">
        <f t="shared" si="9"/>
        <v>1698</v>
      </c>
    </row>
    <row r="36" spans="1:11" s="71" customFormat="1" ht="22.5" x14ac:dyDescent="0.2">
      <c r="A36" s="294" t="s">
        <v>487</v>
      </c>
      <c r="B36" s="294"/>
      <c r="C36" s="294"/>
      <c r="D36" s="294"/>
      <c r="E36" s="294"/>
      <c r="F36" s="287"/>
      <c r="G36" s="294" t="s">
        <v>298</v>
      </c>
      <c r="H36" s="294"/>
      <c r="I36" s="294"/>
      <c r="J36" s="294"/>
      <c r="K36" s="294"/>
    </row>
    <row r="37" spans="1:11" s="70" customFormat="1" ht="22.5" x14ac:dyDescent="0.45">
      <c r="A37" s="74" t="s">
        <v>632</v>
      </c>
      <c r="B37" s="75">
        <v>129</v>
      </c>
      <c r="C37" s="75">
        <v>143</v>
      </c>
      <c r="D37" s="75">
        <v>111</v>
      </c>
      <c r="E37" s="288">
        <f t="shared" ref="E37:E42" si="10">SUM(B37:D37)</f>
        <v>383</v>
      </c>
      <c r="F37" s="73"/>
      <c r="G37" s="74" t="s">
        <v>222</v>
      </c>
      <c r="H37" s="75">
        <v>108</v>
      </c>
      <c r="I37" s="75">
        <v>117</v>
      </c>
      <c r="J37" s="75">
        <v>125</v>
      </c>
      <c r="K37" s="288">
        <f t="shared" ref="K37:K41" si="11">SUM(H37:J37)</f>
        <v>350</v>
      </c>
    </row>
    <row r="38" spans="1:11" s="70" customFormat="1" ht="22.5" x14ac:dyDescent="0.45">
      <c r="A38" s="74" t="s">
        <v>447</v>
      </c>
      <c r="B38" s="75">
        <v>112</v>
      </c>
      <c r="C38" s="75">
        <v>115</v>
      </c>
      <c r="D38" s="75">
        <v>157</v>
      </c>
      <c r="E38" s="288">
        <f t="shared" si="10"/>
        <v>384</v>
      </c>
      <c r="F38" s="73"/>
      <c r="G38" s="74" t="s">
        <v>225</v>
      </c>
      <c r="H38" s="75">
        <v>146</v>
      </c>
      <c r="I38" s="75">
        <v>119</v>
      </c>
      <c r="J38" s="75">
        <v>107</v>
      </c>
      <c r="K38" s="288">
        <f t="shared" si="11"/>
        <v>372</v>
      </c>
    </row>
    <row r="39" spans="1:11" s="70" customFormat="1" ht="22.5" x14ac:dyDescent="0.45">
      <c r="A39" s="74" t="s">
        <v>378</v>
      </c>
      <c r="B39" s="75">
        <v>98</v>
      </c>
      <c r="C39" s="75">
        <v>102</v>
      </c>
      <c r="D39" s="75">
        <v>119</v>
      </c>
      <c r="E39" s="288">
        <f t="shared" si="10"/>
        <v>319</v>
      </c>
      <c r="F39" s="73"/>
      <c r="G39" s="74" t="s">
        <v>224</v>
      </c>
      <c r="H39" s="75">
        <v>108</v>
      </c>
      <c r="I39" s="75">
        <v>119</v>
      </c>
      <c r="J39" s="75">
        <v>114</v>
      </c>
      <c r="K39" s="288">
        <f t="shared" si="11"/>
        <v>341</v>
      </c>
    </row>
    <row r="40" spans="1:11" s="70" customFormat="1" ht="22.5" x14ac:dyDescent="0.45">
      <c r="A40" s="74" t="s">
        <v>449</v>
      </c>
      <c r="B40" s="75">
        <v>93</v>
      </c>
      <c r="C40" s="75">
        <v>112</v>
      </c>
      <c r="D40" s="75">
        <v>112</v>
      </c>
      <c r="E40" s="288">
        <f t="shared" si="10"/>
        <v>317</v>
      </c>
      <c r="F40" s="73"/>
      <c r="G40" s="74" t="s">
        <v>223</v>
      </c>
      <c r="H40" s="75">
        <v>174</v>
      </c>
      <c r="I40" s="75">
        <v>141</v>
      </c>
      <c r="J40" s="75">
        <v>145</v>
      </c>
      <c r="K40" s="288">
        <f t="shared" si="11"/>
        <v>460</v>
      </c>
    </row>
    <row r="41" spans="1:11" s="70" customFormat="1" ht="22.5" x14ac:dyDescent="0.45">
      <c r="A41" s="74" t="s">
        <v>348</v>
      </c>
      <c r="B41" s="75">
        <v>116</v>
      </c>
      <c r="C41" s="75">
        <v>102</v>
      </c>
      <c r="D41" s="75">
        <v>143</v>
      </c>
      <c r="E41" s="288">
        <f t="shared" si="10"/>
        <v>361</v>
      </c>
      <c r="F41" s="73"/>
      <c r="G41" s="74" t="s">
        <v>355</v>
      </c>
      <c r="H41" s="75">
        <v>118</v>
      </c>
      <c r="I41" s="75">
        <v>116</v>
      </c>
      <c r="J41" s="75">
        <v>120</v>
      </c>
      <c r="K41" s="288">
        <f t="shared" si="11"/>
        <v>354</v>
      </c>
    </row>
    <row r="42" spans="1:11" s="287" customFormat="1" ht="22.5" x14ac:dyDescent="0.2">
      <c r="A42" s="232" t="s">
        <v>490</v>
      </c>
      <c r="B42" s="288">
        <f>SUM(B37:B41)</f>
        <v>548</v>
      </c>
      <c r="C42" s="288">
        <f>SUM(C37:C41)</f>
        <v>574</v>
      </c>
      <c r="D42" s="288">
        <f>SUM(D37:D41)</f>
        <v>642</v>
      </c>
      <c r="E42" s="288">
        <f t="shared" si="10"/>
        <v>1764</v>
      </c>
      <c r="G42" s="232" t="s">
        <v>489</v>
      </c>
      <c r="H42" s="288">
        <f>SUM(H37:H41)</f>
        <v>654</v>
      </c>
      <c r="I42" s="288">
        <f>SUM(I37:I41)</f>
        <v>612</v>
      </c>
      <c r="J42" s="288">
        <f>SUM(J37:J41)</f>
        <v>611</v>
      </c>
      <c r="K42" s="288">
        <f>SUM(K37:K41)</f>
        <v>1877</v>
      </c>
    </row>
    <row r="43" spans="1:11" s="69" customFormat="1" ht="22.5" x14ac:dyDescent="0.45">
      <c r="A43" s="295" t="s">
        <v>484</v>
      </c>
      <c r="B43" s="295"/>
      <c r="C43" s="295"/>
      <c r="D43" s="295"/>
      <c r="E43" s="295"/>
      <c r="F43" s="287"/>
      <c r="G43" s="295" t="s">
        <v>486</v>
      </c>
      <c r="H43" s="295"/>
      <c r="I43" s="295"/>
      <c r="J43" s="295"/>
      <c r="K43" s="295"/>
    </row>
    <row r="44" spans="1:11" s="70" customFormat="1" ht="22.5" x14ac:dyDescent="0.45">
      <c r="A44" s="72" t="s">
        <v>360</v>
      </c>
      <c r="B44" s="286">
        <v>101</v>
      </c>
      <c r="C44" s="286">
        <v>118</v>
      </c>
      <c r="D44" s="286">
        <v>124</v>
      </c>
      <c r="E44" s="287">
        <f t="shared" ref="E44:E49" si="12">SUM(B44:D44)</f>
        <v>343</v>
      </c>
      <c r="F44" s="73"/>
      <c r="G44" s="72" t="s">
        <v>267</v>
      </c>
      <c r="H44" s="286">
        <v>121</v>
      </c>
      <c r="I44" s="286">
        <v>111</v>
      </c>
      <c r="J44" s="286">
        <v>142</v>
      </c>
      <c r="K44" s="287">
        <f>SUM(H44:J44)</f>
        <v>374</v>
      </c>
    </row>
    <row r="45" spans="1:11" s="70" customFormat="1" ht="22.5" x14ac:dyDescent="0.45">
      <c r="A45" s="72" t="s">
        <v>272</v>
      </c>
      <c r="B45" s="286">
        <v>100</v>
      </c>
      <c r="C45" s="286">
        <v>112</v>
      </c>
      <c r="D45" s="286">
        <v>94</v>
      </c>
      <c r="E45" s="287">
        <f t="shared" si="12"/>
        <v>306</v>
      </c>
      <c r="F45" s="73"/>
      <c r="G45" s="72" t="s">
        <v>442</v>
      </c>
      <c r="H45" s="286">
        <v>105</v>
      </c>
      <c r="I45" s="286">
        <v>93</v>
      </c>
      <c r="J45" s="286">
        <v>109</v>
      </c>
      <c r="K45" s="287">
        <f>SUM(H45:J45)</f>
        <v>307</v>
      </c>
    </row>
    <row r="46" spans="1:11" s="70" customFormat="1" ht="22.5" x14ac:dyDescent="0.45">
      <c r="A46" s="72" t="s">
        <v>271</v>
      </c>
      <c r="B46" s="286">
        <v>95</v>
      </c>
      <c r="C46" s="286">
        <v>97</v>
      </c>
      <c r="D46" s="286">
        <v>107</v>
      </c>
      <c r="E46" s="287">
        <f t="shared" si="12"/>
        <v>299</v>
      </c>
      <c r="F46" s="73"/>
      <c r="G46" s="72" t="s">
        <v>260</v>
      </c>
      <c r="H46" s="286">
        <v>105</v>
      </c>
      <c r="I46" s="286">
        <v>125</v>
      </c>
      <c r="J46" s="286">
        <v>139</v>
      </c>
      <c r="K46" s="287">
        <f>SUM(H46:J46)</f>
        <v>369</v>
      </c>
    </row>
    <row r="47" spans="1:11" s="70" customFormat="1" ht="22.5" x14ac:dyDescent="0.45">
      <c r="A47" s="72" t="s">
        <v>270</v>
      </c>
      <c r="B47" s="286">
        <v>94</v>
      </c>
      <c r="C47" s="286">
        <v>95</v>
      </c>
      <c r="D47" s="286">
        <v>114</v>
      </c>
      <c r="E47" s="287">
        <f t="shared" si="12"/>
        <v>303</v>
      </c>
      <c r="F47" s="73"/>
      <c r="G47" s="72" t="s">
        <v>368</v>
      </c>
      <c r="H47" s="286">
        <v>109</v>
      </c>
      <c r="I47" s="286">
        <v>114</v>
      </c>
      <c r="J47" s="286">
        <v>110</v>
      </c>
      <c r="K47" s="287">
        <f>SUM(H47:J47)</f>
        <v>333</v>
      </c>
    </row>
    <row r="48" spans="1:11" s="70" customFormat="1" ht="22.5" x14ac:dyDescent="0.45">
      <c r="A48" s="72" t="s">
        <v>269</v>
      </c>
      <c r="B48" s="286">
        <v>88</v>
      </c>
      <c r="C48" s="286">
        <v>107</v>
      </c>
      <c r="D48" s="286">
        <v>112</v>
      </c>
      <c r="E48" s="287">
        <f t="shared" si="12"/>
        <v>307</v>
      </c>
      <c r="F48" s="73"/>
      <c r="G48" s="72" t="s">
        <v>264</v>
      </c>
      <c r="H48" s="286">
        <v>120</v>
      </c>
      <c r="I48" s="286">
        <v>91</v>
      </c>
      <c r="J48" s="286">
        <v>115</v>
      </c>
      <c r="K48" s="287">
        <f>SUM(H48:J48)</f>
        <v>326</v>
      </c>
    </row>
    <row r="49" spans="1:11" s="287" customFormat="1" ht="22.5" x14ac:dyDescent="0.2">
      <c r="A49" s="131" t="s">
        <v>493</v>
      </c>
      <c r="B49" s="287">
        <f>SUM(B44:B48)</f>
        <v>478</v>
      </c>
      <c r="C49" s="287">
        <f>SUM(C44:C48)</f>
        <v>529</v>
      </c>
      <c r="D49" s="287">
        <f>SUM(D44:D48)</f>
        <v>551</v>
      </c>
      <c r="E49" s="287">
        <f t="shared" si="12"/>
        <v>1558</v>
      </c>
      <c r="G49" s="131" t="s">
        <v>492</v>
      </c>
      <c r="H49" s="287">
        <f>SUM(H44:H48)</f>
        <v>560</v>
      </c>
      <c r="I49" s="287">
        <f>SUM(I44:I48)</f>
        <v>534</v>
      </c>
      <c r="J49" s="287">
        <f>SUM(J44:J48)</f>
        <v>615</v>
      </c>
      <c r="K49" s="287">
        <f>SUM(K44:K48)</f>
        <v>1709</v>
      </c>
    </row>
    <row r="50" spans="1:11" s="71" customFormat="1" ht="22.5" x14ac:dyDescent="0.2">
      <c r="A50" s="294" t="s">
        <v>631</v>
      </c>
      <c r="B50" s="294"/>
      <c r="C50" s="294"/>
      <c r="D50" s="294"/>
      <c r="E50" s="294"/>
      <c r="F50" s="287"/>
      <c r="G50" s="294"/>
      <c r="H50" s="294"/>
      <c r="I50" s="294"/>
      <c r="J50" s="294"/>
      <c r="K50" s="294"/>
    </row>
    <row r="51" spans="1:11" s="70" customFormat="1" ht="22.5" x14ac:dyDescent="0.45">
      <c r="A51" s="74" t="s">
        <v>476</v>
      </c>
      <c r="B51" s="75">
        <v>110</v>
      </c>
      <c r="C51" s="75">
        <v>138</v>
      </c>
      <c r="D51" s="75">
        <v>105</v>
      </c>
      <c r="E51" s="288">
        <f t="shared" ref="E51:E56" si="13">SUM(B51:D51)</f>
        <v>353</v>
      </c>
      <c r="F51" s="73"/>
      <c r="G51" s="74"/>
      <c r="H51" s="75"/>
      <c r="I51" s="75"/>
      <c r="J51" s="75"/>
      <c r="K51" s="288"/>
    </row>
    <row r="52" spans="1:11" s="70" customFormat="1" ht="22.5" x14ac:dyDescent="0.45">
      <c r="A52" s="74" t="s">
        <v>359</v>
      </c>
      <c r="B52" s="75">
        <v>104</v>
      </c>
      <c r="C52" s="75">
        <v>90</v>
      </c>
      <c r="D52" s="75">
        <v>105</v>
      </c>
      <c r="E52" s="288">
        <f t="shared" si="13"/>
        <v>299</v>
      </c>
      <c r="F52" s="73"/>
      <c r="G52" s="74"/>
      <c r="H52" s="75"/>
      <c r="I52" s="75"/>
      <c r="J52" s="75"/>
      <c r="K52" s="288"/>
    </row>
    <row r="53" spans="1:11" s="70" customFormat="1" ht="22.5" x14ac:dyDescent="0.45">
      <c r="A53" s="74" t="s">
        <v>358</v>
      </c>
      <c r="B53" s="75">
        <v>109</v>
      </c>
      <c r="C53" s="75">
        <v>105</v>
      </c>
      <c r="D53" s="75">
        <v>119</v>
      </c>
      <c r="E53" s="288">
        <f t="shared" si="13"/>
        <v>333</v>
      </c>
      <c r="F53" s="73"/>
      <c r="G53" s="74"/>
      <c r="H53" s="75"/>
      <c r="I53" s="75"/>
      <c r="J53" s="75"/>
      <c r="K53" s="288"/>
    </row>
    <row r="54" spans="1:11" s="70" customFormat="1" ht="22.5" x14ac:dyDescent="0.45">
      <c r="A54" s="74" t="s">
        <v>249</v>
      </c>
      <c r="B54" s="75">
        <v>108</v>
      </c>
      <c r="C54" s="75">
        <v>106</v>
      </c>
      <c r="D54" s="75">
        <v>102</v>
      </c>
      <c r="E54" s="288">
        <f t="shared" si="13"/>
        <v>316</v>
      </c>
      <c r="F54" s="73"/>
      <c r="G54" s="74"/>
      <c r="H54" s="75"/>
      <c r="I54" s="75"/>
      <c r="J54" s="75"/>
      <c r="K54" s="288"/>
    </row>
    <row r="55" spans="1:11" s="70" customFormat="1" ht="22.5" x14ac:dyDescent="0.45">
      <c r="A55" s="74" t="s">
        <v>266</v>
      </c>
      <c r="B55" s="75">
        <v>119</v>
      </c>
      <c r="C55" s="75">
        <v>110</v>
      </c>
      <c r="D55" s="75">
        <v>118</v>
      </c>
      <c r="E55" s="288">
        <f t="shared" si="13"/>
        <v>347</v>
      </c>
      <c r="F55" s="73"/>
      <c r="G55" s="74"/>
      <c r="H55" s="75"/>
      <c r="I55" s="75"/>
      <c r="J55" s="75"/>
      <c r="K55" s="288"/>
    </row>
    <row r="56" spans="1:11" s="287" customFormat="1" ht="22.5" x14ac:dyDescent="0.2">
      <c r="A56" s="232" t="s">
        <v>489</v>
      </c>
      <c r="B56" s="362">
        <f>SUM(B51:B55)</f>
        <v>550</v>
      </c>
      <c r="C56" s="362">
        <f>SUM(C51:C55)</f>
        <v>549</v>
      </c>
      <c r="D56" s="288">
        <f>SUM(D51:D55)</f>
        <v>549</v>
      </c>
      <c r="E56" s="362">
        <f t="shared" si="13"/>
        <v>1648</v>
      </c>
      <c r="G56" s="232"/>
      <c r="H56" s="288"/>
      <c r="I56" s="288"/>
      <c r="J56" s="288"/>
      <c r="K56" s="288"/>
    </row>
    <row r="58" spans="1:11" ht="22.5" x14ac:dyDescent="0.35">
      <c r="A58" s="295" t="s">
        <v>332</v>
      </c>
      <c r="B58" s="295"/>
      <c r="C58" s="295"/>
      <c r="D58" s="295"/>
      <c r="E58" s="295"/>
      <c r="G58" s="295" t="s">
        <v>321</v>
      </c>
      <c r="H58" s="295"/>
      <c r="I58" s="295"/>
      <c r="J58" s="295"/>
      <c r="K58" s="295"/>
    </row>
    <row r="59" spans="1:11" ht="22.5" x14ac:dyDescent="0.35">
      <c r="A59" s="295" t="s">
        <v>609</v>
      </c>
      <c r="B59" s="295"/>
      <c r="C59" s="295"/>
      <c r="D59" s="295"/>
      <c r="E59" s="295"/>
      <c r="G59" s="295" t="s">
        <v>630</v>
      </c>
      <c r="H59" s="295"/>
      <c r="I59" s="295"/>
      <c r="J59" s="295"/>
      <c r="K59" s="295"/>
    </row>
    <row r="60" spans="1:11" ht="22.5" x14ac:dyDescent="0.45">
      <c r="A60" s="296" t="s">
        <v>610</v>
      </c>
      <c r="B60" s="296"/>
      <c r="C60" s="296"/>
      <c r="D60" s="296"/>
      <c r="E60" s="296"/>
      <c r="F60" s="70"/>
      <c r="G60" s="296" t="s">
        <v>633</v>
      </c>
      <c r="H60" s="296"/>
      <c r="I60" s="296"/>
      <c r="J60" s="296"/>
      <c r="K60" s="296"/>
    </row>
    <row r="61" spans="1:11" ht="22.5" x14ac:dyDescent="0.45">
      <c r="A61" s="296" t="s">
        <v>611</v>
      </c>
      <c r="B61" s="296"/>
      <c r="C61" s="296"/>
      <c r="D61" s="296"/>
      <c r="E61" s="296"/>
      <c r="F61" s="70"/>
      <c r="G61" s="296" t="s">
        <v>634</v>
      </c>
      <c r="H61" s="296"/>
      <c r="I61" s="296"/>
      <c r="J61" s="296"/>
      <c r="K61" s="296"/>
    </row>
    <row r="62" spans="1:11" ht="22.5" x14ac:dyDescent="0.45">
      <c r="A62" s="296" t="s">
        <v>612</v>
      </c>
      <c r="B62" s="296"/>
      <c r="C62" s="296"/>
      <c r="D62" s="296"/>
      <c r="E62" s="296"/>
      <c r="F62" s="70"/>
      <c r="G62" s="296" t="s">
        <v>635</v>
      </c>
      <c r="H62" s="296"/>
      <c r="I62" s="296"/>
      <c r="J62" s="296"/>
      <c r="K62" s="296"/>
    </row>
    <row r="63" spans="1:11" ht="22.5" x14ac:dyDescent="0.45">
      <c r="A63" s="296" t="s">
        <v>613</v>
      </c>
      <c r="B63" s="296"/>
      <c r="C63" s="296"/>
      <c r="D63" s="296"/>
      <c r="E63" s="296"/>
      <c r="F63" s="70"/>
      <c r="G63" s="296" t="s">
        <v>636</v>
      </c>
      <c r="H63" s="296"/>
      <c r="I63" s="296"/>
      <c r="J63" s="296"/>
      <c r="K63" s="296"/>
    </row>
    <row r="64" spans="1:11" ht="22.5" x14ac:dyDescent="0.45">
      <c r="A64" s="296" t="s">
        <v>614</v>
      </c>
      <c r="B64" s="296"/>
      <c r="C64" s="296"/>
      <c r="D64" s="296"/>
      <c r="E64" s="296"/>
      <c r="F64" s="70"/>
      <c r="G64" s="296" t="s">
        <v>637</v>
      </c>
      <c r="H64" s="296"/>
      <c r="I64" s="296"/>
      <c r="J64" s="296"/>
      <c r="K64" s="296"/>
    </row>
    <row r="65" spans="1:11" ht="22.5" x14ac:dyDescent="0.45">
      <c r="A65" s="296" t="s">
        <v>615</v>
      </c>
      <c r="B65" s="296"/>
      <c r="C65" s="296"/>
      <c r="D65" s="296"/>
      <c r="E65" s="296"/>
      <c r="F65" s="70"/>
      <c r="G65" s="296" t="s">
        <v>638</v>
      </c>
      <c r="H65" s="296"/>
      <c r="I65" s="296"/>
      <c r="J65" s="296"/>
      <c r="K65" s="296"/>
    </row>
    <row r="66" spans="1:11" ht="22.5" x14ac:dyDescent="0.45">
      <c r="A66" s="296" t="s">
        <v>616</v>
      </c>
      <c r="B66" s="296"/>
      <c r="C66" s="296"/>
      <c r="D66" s="296"/>
      <c r="E66" s="296"/>
      <c r="F66" s="70"/>
      <c r="G66" s="296" t="s">
        <v>639</v>
      </c>
      <c r="H66" s="296"/>
      <c r="I66" s="296"/>
      <c r="J66" s="296"/>
      <c r="K66" s="296"/>
    </row>
    <row r="67" spans="1:11" ht="22.5" x14ac:dyDescent="0.45">
      <c r="A67" s="296" t="s">
        <v>617</v>
      </c>
      <c r="B67" s="296"/>
      <c r="C67" s="296"/>
      <c r="D67" s="296"/>
      <c r="E67" s="296"/>
      <c r="F67" s="70"/>
      <c r="G67" s="296" t="s">
        <v>640</v>
      </c>
      <c r="H67" s="296"/>
      <c r="I67" s="296"/>
      <c r="J67" s="296"/>
      <c r="K67" s="296"/>
    </row>
    <row r="68" spans="1:11" ht="22.5" x14ac:dyDescent="0.45">
      <c r="A68" s="296"/>
      <c r="B68" s="296"/>
      <c r="C68" s="296"/>
      <c r="D68" s="296"/>
      <c r="E68" s="296"/>
      <c r="F68" s="70"/>
      <c r="G68" s="296"/>
      <c r="H68" s="296"/>
      <c r="I68" s="296"/>
      <c r="J68" s="296"/>
      <c r="K68" s="296"/>
    </row>
    <row r="69" spans="1:11" ht="22.5" x14ac:dyDescent="0.45">
      <c r="A69" s="72"/>
      <c r="B69" s="286"/>
      <c r="C69" s="286"/>
      <c r="D69" s="286"/>
      <c r="E69" s="287"/>
      <c r="F69" s="70"/>
      <c r="G69" s="72"/>
      <c r="H69" s="286"/>
      <c r="I69" s="286"/>
      <c r="J69" s="286"/>
      <c r="K69" s="287"/>
    </row>
    <row r="70" spans="1:11" ht="22.5" x14ac:dyDescent="0.45">
      <c r="A70" s="72"/>
      <c r="B70" s="286"/>
      <c r="C70" s="286"/>
      <c r="D70" s="286"/>
      <c r="E70" s="287"/>
      <c r="F70" s="70"/>
      <c r="G70" s="72"/>
      <c r="H70" s="286"/>
      <c r="I70" s="286"/>
      <c r="J70" s="286"/>
      <c r="K70" s="287"/>
    </row>
    <row r="71" spans="1:11" ht="22.5" x14ac:dyDescent="0.45">
      <c r="A71" s="72"/>
      <c r="B71" s="286"/>
      <c r="C71" s="286"/>
      <c r="D71" s="286"/>
      <c r="E71" s="287"/>
      <c r="F71" s="70"/>
      <c r="G71" s="72"/>
      <c r="H71" s="286"/>
      <c r="I71" s="286"/>
      <c r="J71" s="286"/>
      <c r="K71" s="287"/>
    </row>
  </sheetData>
  <mergeCells count="38">
    <mergeCell ref="A50:E50"/>
    <mergeCell ref="G50:K50"/>
    <mergeCell ref="A66:E66"/>
    <mergeCell ref="G66:K66"/>
    <mergeCell ref="A67:E67"/>
    <mergeCell ref="G67:K67"/>
    <mergeCell ref="A68:E68"/>
    <mergeCell ref="G68:K68"/>
    <mergeCell ref="A63:E63"/>
    <mergeCell ref="G63:K63"/>
    <mergeCell ref="A64:E64"/>
    <mergeCell ref="G64:K64"/>
    <mergeCell ref="A65:E65"/>
    <mergeCell ref="G65:K65"/>
    <mergeCell ref="A60:E60"/>
    <mergeCell ref="G60:K60"/>
    <mergeCell ref="A61:E61"/>
    <mergeCell ref="G61:K61"/>
    <mergeCell ref="A62:E62"/>
    <mergeCell ref="G62:K62"/>
    <mergeCell ref="A43:E43"/>
    <mergeCell ref="G43:K43"/>
    <mergeCell ref="A58:E58"/>
    <mergeCell ref="G58:K58"/>
    <mergeCell ref="A59:E59"/>
    <mergeCell ref="G59:K59"/>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390" priority="42" rank="1"/>
  </conditionalFormatting>
  <conditionalFormatting sqref="C7 I7">
    <cfRule type="top10" dxfId="389" priority="41" rank="1"/>
  </conditionalFormatting>
  <conditionalFormatting sqref="D7 J7">
    <cfRule type="top10" dxfId="388" priority="40" stopIfTrue="1" rank="1"/>
  </conditionalFormatting>
  <conditionalFormatting sqref="E7 K7">
    <cfRule type="top10" dxfId="387" priority="39" rank="1"/>
  </conditionalFormatting>
  <conditionalFormatting sqref="B14 H14">
    <cfRule type="top10" dxfId="386" priority="38" rank="1"/>
  </conditionalFormatting>
  <conditionalFormatting sqref="C14 I14">
    <cfRule type="top10" dxfId="385" priority="36" rank="1"/>
    <cfRule type="top10" priority="37" rank="1"/>
  </conditionalFormatting>
  <conditionalFormatting sqref="J14 D14">
    <cfRule type="top10" dxfId="384" priority="35" rank="1"/>
  </conditionalFormatting>
  <conditionalFormatting sqref="K14 E14">
    <cfRule type="top10" dxfId="383" priority="34" rank="1"/>
  </conditionalFormatting>
  <conditionalFormatting sqref="B21 H21">
    <cfRule type="top10" dxfId="382" priority="33" rank="1"/>
  </conditionalFormatting>
  <conditionalFormatting sqref="I21 C21">
    <cfRule type="top10" dxfId="381" priority="32" rank="1"/>
  </conditionalFormatting>
  <conditionalFormatting sqref="D21 J21">
    <cfRule type="top10" dxfId="380" priority="31" rank="1"/>
  </conditionalFormatting>
  <conditionalFormatting sqref="K21 E21">
    <cfRule type="top10" dxfId="379" priority="30" rank="1"/>
  </conditionalFormatting>
  <conditionalFormatting sqref="B28 H28">
    <cfRule type="top10" dxfId="378" priority="29" rank="1"/>
  </conditionalFormatting>
  <conditionalFormatting sqref="C28 I28">
    <cfRule type="top10" dxfId="377" priority="28" rank="1"/>
  </conditionalFormatting>
  <conditionalFormatting sqref="D28 J28">
    <cfRule type="top10" dxfId="376" priority="27" rank="1"/>
  </conditionalFormatting>
  <conditionalFormatting sqref="E28 K28">
    <cfRule type="top10" dxfId="375" priority="26" rank="1"/>
  </conditionalFormatting>
  <conditionalFormatting sqref="B35 H35">
    <cfRule type="top10" dxfId="374" priority="25" rank="1"/>
  </conditionalFormatting>
  <conditionalFormatting sqref="H35 B35">
    <cfRule type="top10" dxfId="373" priority="24" rank="1"/>
  </conditionalFormatting>
  <conditionalFormatting sqref="C35 I35">
    <cfRule type="top10" dxfId="372" priority="23" rank="1"/>
  </conditionalFormatting>
  <conditionalFormatting sqref="D35 J35">
    <cfRule type="top10" dxfId="371" priority="22" rank="1"/>
  </conditionalFormatting>
  <conditionalFormatting sqref="K35 E35">
    <cfRule type="top10" dxfId="370" priority="21" rank="1"/>
  </conditionalFormatting>
  <conditionalFormatting sqref="B42 H42">
    <cfRule type="top10" dxfId="369" priority="20" rank="1"/>
  </conditionalFormatting>
  <conditionalFormatting sqref="C42 I42">
    <cfRule type="top10" dxfId="368" priority="19" rank="1"/>
  </conditionalFormatting>
  <conditionalFormatting sqref="D42 J42">
    <cfRule type="top10" dxfId="367" priority="18" rank="1"/>
  </conditionalFormatting>
  <conditionalFormatting sqref="E42 K42">
    <cfRule type="top10" dxfId="366" priority="17" rank="1"/>
  </conditionalFormatting>
  <conditionalFormatting sqref="B49 H49">
    <cfRule type="top10" dxfId="365" priority="16" rank="1"/>
  </conditionalFormatting>
  <conditionalFormatting sqref="C49 I49">
    <cfRule type="top10" dxfId="364" priority="15" rank="1"/>
  </conditionalFormatting>
  <conditionalFormatting sqref="D49 J49">
    <cfRule type="top10" dxfId="363" priority="14" rank="1"/>
  </conditionalFormatting>
  <conditionalFormatting sqref="E49 K49">
    <cfRule type="top10" dxfId="362" priority="13" rank="1"/>
  </conditionalFormatting>
  <conditionalFormatting sqref="E2:E6 K2:K6 E9:E13 E16:E20 K16:K20 E23:E27 E30:E34 K30:K34 K23:K27 E44:E48 K44:K48 E37:E41 K37:K41 K9:K13">
    <cfRule type="cellIs" dxfId="361" priority="12" operator="greaterThan">
      <formula>399</formula>
    </cfRule>
  </conditionalFormatting>
  <conditionalFormatting sqref="B2:D6 H2:J6 H9:J13 B9:D13 B16:D20 H16:J20 B23:D27 H23:J27 H30:J34 B30:D34 B37:D40 H37:J41 H44:J48 B44:D48">
    <cfRule type="cellIs" dxfId="360" priority="11" operator="greaterThanOrEqual">
      <formula>150</formula>
    </cfRule>
  </conditionalFormatting>
  <conditionalFormatting sqref="B41:D41">
    <cfRule type="cellIs" dxfId="359" priority="10" operator="greaterThanOrEqual">
      <formula>150</formula>
    </cfRule>
  </conditionalFormatting>
  <conditionalFormatting sqref="H56">
    <cfRule type="top10" dxfId="358" priority="9" rank="1"/>
  </conditionalFormatting>
  <conditionalFormatting sqref="I56">
    <cfRule type="top10" dxfId="357" priority="8" rank="1"/>
  </conditionalFormatting>
  <conditionalFormatting sqref="J56">
    <cfRule type="top10" dxfId="356" priority="7" rank="1"/>
  </conditionalFormatting>
  <conditionalFormatting sqref="K56">
    <cfRule type="top10" dxfId="355" priority="6" rank="1"/>
  </conditionalFormatting>
  <conditionalFormatting sqref="E51:E55 K51:K55">
    <cfRule type="cellIs" dxfId="354" priority="5" operator="greaterThan">
      <formula>399</formula>
    </cfRule>
  </conditionalFormatting>
  <conditionalFormatting sqref="B51:D54 H51:J55">
    <cfRule type="cellIs" dxfId="353" priority="4" operator="greaterThanOrEqual">
      <formula>150</formula>
    </cfRule>
  </conditionalFormatting>
  <conditionalFormatting sqref="B55:D55">
    <cfRule type="cellIs" dxfId="352" priority="3" operator="greaterThanOrEqual">
      <formula>150</formula>
    </cfRule>
  </conditionalFormatting>
  <printOptions horizontalCentered="1" verticalCentered="1"/>
  <pageMargins left="0.7" right="0.7" top="1" bottom="0.5" header="0.3" footer="0.3"/>
  <pageSetup scale="47" orientation="portrait" r:id="rId1"/>
  <headerFooter>
    <oddHeader xml:space="preserve">&amp;C&amp;"Euphemia,Bold"&amp;16FRIDAY PRO LEAGUE&amp;"Arial,Regular"&amp;10
&amp;"Euphemia,Bold"&amp;12WEEK 8 (POSITION MATCH)&amp;"Arial,Regular"&amp;10
&amp;"Euphemia,Regular"&amp;12OCTOBER 24, 2014&amp;"Arial,Regular"&amp;10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5"/>
  <sheetViews>
    <sheetView showGridLines="0" zoomScale="115" zoomScaleNormal="115" workbookViewId="0">
      <pane xSplit="1" ySplit="1" topLeftCell="B2" activePane="bottomRight" state="frozen"/>
      <selection pane="topRight" activeCell="B1" sqref="B1"/>
      <selection pane="bottomLeft" activeCell="A2" sqref="A2"/>
      <selection pane="bottomRight" activeCell="M9" sqref="M9"/>
    </sheetView>
  </sheetViews>
  <sheetFormatPr defaultRowHeight="13.5" customHeight="1" x14ac:dyDescent="0.2"/>
  <cols>
    <col min="1" max="1" width="17.7109375" style="85" bestFit="1" customWidth="1"/>
    <col min="2" max="18" width="4.7109375" style="86" customWidth="1"/>
    <col min="19" max="19" width="2" style="101" customWidth="1"/>
    <col min="20" max="36" width="4.7109375" style="86" hidden="1" customWidth="1"/>
    <col min="37" max="37" width="2" style="86" hidden="1" customWidth="1"/>
    <col min="38" max="38" width="4.85546875" style="86" bestFit="1" customWidth="1"/>
    <col min="39" max="39" width="4.7109375" style="86" bestFit="1" customWidth="1"/>
    <col min="40" max="40" width="7.5703125" style="87" bestFit="1" customWidth="1"/>
    <col min="41" max="41" width="2.28515625" style="83" customWidth="1"/>
    <col min="42" max="16384" width="9.140625" style="83"/>
  </cols>
  <sheetData>
    <row r="1" spans="1:40" s="79" customFormat="1" ht="13.5" customHeight="1" x14ac:dyDescent="0.2">
      <c r="A1" s="76" t="s">
        <v>68</v>
      </c>
      <c r="B1" s="77">
        <v>1</v>
      </c>
      <c r="C1" s="77">
        <v>2</v>
      </c>
      <c r="D1" s="95">
        <v>3</v>
      </c>
      <c r="E1" s="77">
        <v>4</v>
      </c>
      <c r="F1" s="77">
        <v>5</v>
      </c>
      <c r="G1" s="77">
        <v>6</v>
      </c>
      <c r="H1" s="95">
        <v>7</v>
      </c>
      <c r="I1" s="77">
        <v>8</v>
      </c>
      <c r="J1" s="77">
        <v>9</v>
      </c>
      <c r="K1" s="77">
        <v>10</v>
      </c>
      <c r="L1" s="95">
        <v>11</v>
      </c>
      <c r="M1" s="77">
        <v>12</v>
      </c>
      <c r="N1" s="77">
        <v>13</v>
      </c>
      <c r="O1" s="77">
        <v>14</v>
      </c>
      <c r="P1" s="77">
        <v>15</v>
      </c>
      <c r="Q1" s="95">
        <v>16</v>
      </c>
      <c r="R1" s="77">
        <v>17</v>
      </c>
      <c r="S1" s="89"/>
      <c r="T1" s="77">
        <v>18</v>
      </c>
      <c r="U1" s="77">
        <v>19</v>
      </c>
      <c r="V1" s="95">
        <v>20</v>
      </c>
      <c r="W1" s="77">
        <v>21</v>
      </c>
      <c r="X1" s="77">
        <v>22</v>
      </c>
      <c r="Y1" s="77">
        <v>23</v>
      </c>
      <c r="Z1" s="95">
        <v>24</v>
      </c>
      <c r="AA1" s="77">
        <v>25</v>
      </c>
      <c r="AB1" s="77">
        <v>26</v>
      </c>
      <c r="AC1" s="77">
        <v>27</v>
      </c>
      <c r="AD1" s="77">
        <v>28</v>
      </c>
      <c r="AE1" s="95">
        <v>29</v>
      </c>
      <c r="AF1" s="77">
        <v>30</v>
      </c>
      <c r="AG1" s="77">
        <v>31</v>
      </c>
      <c r="AH1" s="77">
        <v>32</v>
      </c>
      <c r="AI1" s="95">
        <v>33</v>
      </c>
      <c r="AJ1" s="77">
        <v>34</v>
      </c>
      <c r="AK1" s="77"/>
      <c r="AL1" s="77" t="s">
        <v>312</v>
      </c>
      <c r="AM1" s="77" t="s">
        <v>325</v>
      </c>
      <c r="AN1" s="78" t="s">
        <v>39</v>
      </c>
    </row>
    <row r="2" spans="1:40" ht="13.5" customHeight="1" x14ac:dyDescent="0.2">
      <c r="A2" s="80" t="s">
        <v>210</v>
      </c>
      <c r="B2" s="81"/>
      <c r="C2" s="81"/>
      <c r="D2" s="81"/>
      <c r="E2" s="81">
        <f>'4'!E41</f>
        <v>414</v>
      </c>
      <c r="F2" s="81"/>
      <c r="G2" s="81"/>
      <c r="H2" s="81"/>
      <c r="I2" s="368"/>
      <c r="J2" s="81"/>
      <c r="K2" s="81"/>
      <c r="L2" s="81"/>
      <c r="M2" s="81"/>
      <c r="N2" s="81"/>
      <c r="O2" s="81"/>
      <c r="P2" s="81"/>
      <c r="Q2" s="81"/>
      <c r="R2" s="81"/>
      <c r="T2" s="81"/>
      <c r="U2" s="81"/>
      <c r="V2" s="81"/>
      <c r="W2" s="81"/>
      <c r="X2" s="81"/>
      <c r="Y2" s="81"/>
      <c r="Z2" s="81"/>
      <c r="AA2" s="81"/>
      <c r="AB2" s="81"/>
      <c r="AC2" s="81"/>
      <c r="AD2" s="81"/>
      <c r="AE2" s="81"/>
      <c r="AF2" s="81"/>
      <c r="AG2" s="81"/>
      <c r="AH2" s="81"/>
      <c r="AI2" s="81"/>
      <c r="AJ2" s="81"/>
      <c r="AK2" s="81"/>
      <c r="AL2" s="77">
        <f t="shared" ref="AL2:AL33" si="0">SUM(B2:AK2)</f>
        <v>414</v>
      </c>
      <c r="AM2" s="77">
        <f t="shared" ref="AM2:AM33" si="1">COUNTA(B2:AK2)*3</f>
        <v>3</v>
      </c>
      <c r="AN2" s="82">
        <f t="shared" ref="AN2:AN33" si="2">AL2/AM2</f>
        <v>138</v>
      </c>
    </row>
    <row r="3" spans="1:40" ht="13.5" customHeight="1" x14ac:dyDescent="0.2">
      <c r="A3" s="80" t="s">
        <v>357</v>
      </c>
      <c r="B3" s="81"/>
      <c r="C3" s="81">
        <f>'2'!E26</f>
        <v>440</v>
      </c>
      <c r="D3" s="81">
        <f>'3'!E40</f>
        <v>380</v>
      </c>
      <c r="E3" s="81"/>
      <c r="F3" s="81"/>
      <c r="G3" s="81">
        <f>'6'!E33</f>
        <v>409</v>
      </c>
      <c r="H3" s="81">
        <f>'7'!E33</f>
        <v>350</v>
      </c>
      <c r="I3" s="368"/>
      <c r="J3" s="81"/>
      <c r="K3" s="81"/>
      <c r="L3" s="81"/>
      <c r="M3" s="81"/>
      <c r="N3" s="81"/>
      <c r="O3" s="81"/>
      <c r="P3" s="81"/>
      <c r="Q3" s="81"/>
      <c r="R3" s="81"/>
      <c r="T3" s="81"/>
      <c r="U3" s="81"/>
      <c r="V3" s="81"/>
      <c r="W3" s="81"/>
      <c r="X3" s="81"/>
      <c r="Y3" s="81"/>
      <c r="Z3" s="81"/>
      <c r="AA3" s="81"/>
      <c r="AB3" s="81"/>
      <c r="AC3" s="81"/>
      <c r="AD3" s="81"/>
      <c r="AE3" s="81"/>
      <c r="AF3" s="81"/>
      <c r="AG3" s="81"/>
      <c r="AH3" s="81"/>
      <c r="AI3" s="81"/>
      <c r="AJ3" s="81"/>
      <c r="AK3" s="81"/>
      <c r="AL3" s="77">
        <f t="shared" si="0"/>
        <v>1579</v>
      </c>
      <c r="AM3" s="77">
        <f t="shared" si="1"/>
        <v>12</v>
      </c>
      <c r="AN3" s="82">
        <f t="shared" si="2"/>
        <v>131.58333333333334</v>
      </c>
    </row>
    <row r="4" spans="1:40" ht="13.5" customHeight="1" x14ac:dyDescent="0.2">
      <c r="A4" s="80" t="s">
        <v>280</v>
      </c>
      <c r="B4" s="81"/>
      <c r="C4" s="81">
        <f>'2'!E23</f>
        <v>396</v>
      </c>
      <c r="D4" s="81">
        <f>'3'!E37</f>
        <v>375</v>
      </c>
      <c r="E4" s="81"/>
      <c r="F4" s="81"/>
      <c r="G4" s="81">
        <f>'6'!E30</f>
        <v>381</v>
      </c>
      <c r="H4" s="81">
        <f>'7'!E30</f>
        <v>392</v>
      </c>
      <c r="I4" s="368"/>
      <c r="J4" s="81"/>
      <c r="K4" s="81"/>
      <c r="L4" s="81"/>
      <c r="M4" s="81"/>
      <c r="N4" s="81"/>
      <c r="O4" s="81"/>
      <c r="P4" s="81"/>
      <c r="Q4" s="81"/>
      <c r="R4" s="81"/>
      <c r="T4" s="81"/>
      <c r="U4" s="81"/>
      <c r="V4" s="81"/>
      <c r="W4" s="81"/>
      <c r="X4" s="81"/>
      <c r="Y4" s="81"/>
      <c r="Z4" s="81"/>
      <c r="AA4" s="81"/>
      <c r="AB4" s="81"/>
      <c r="AC4" s="81"/>
      <c r="AD4" s="81"/>
      <c r="AE4" s="81"/>
      <c r="AF4" s="81"/>
      <c r="AG4" s="81"/>
      <c r="AH4" s="81"/>
      <c r="AI4" s="81"/>
      <c r="AJ4" s="81"/>
      <c r="AK4" s="81"/>
      <c r="AL4" s="77">
        <f t="shared" si="0"/>
        <v>1544</v>
      </c>
      <c r="AM4" s="77">
        <f t="shared" si="1"/>
        <v>12</v>
      </c>
      <c r="AN4" s="82">
        <f t="shared" si="2"/>
        <v>128.66666666666666</v>
      </c>
    </row>
    <row r="5" spans="1:40" ht="13.5" customHeight="1" x14ac:dyDescent="0.2">
      <c r="A5" s="80" t="s">
        <v>214</v>
      </c>
      <c r="B5" s="81">
        <f>'1'!E11</f>
        <v>394</v>
      </c>
      <c r="C5" s="81"/>
      <c r="D5" s="81"/>
      <c r="E5" s="81">
        <f>'4'!E25</f>
        <v>369</v>
      </c>
      <c r="F5" s="81"/>
      <c r="G5" s="81"/>
      <c r="H5" s="81">
        <f>'7'!E39</f>
        <v>394</v>
      </c>
      <c r="I5" s="368"/>
      <c r="J5" s="81"/>
      <c r="K5" s="81"/>
      <c r="L5" s="81"/>
      <c r="M5" s="81"/>
      <c r="N5" s="81"/>
      <c r="O5" s="81"/>
      <c r="P5" s="81"/>
      <c r="Q5" s="81"/>
      <c r="R5" s="81"/>
      <c r="T5" s="81"/>
      <c r="U5" s="81"/>
      <c r="V5" s="81"/>
      <c r="W5" s="81"/>
      <c r="X5" s="81"/>
      <c r="Y5" s="81"/>
      <c r="Z5" s="81"/>
      <c r="AA5" s="81"/>
      <c r="AB5" s="81"/>
      <c r="AC5" s="81"/>
      <c r="AD5" s="81"/>
      <c r="AE5" s="81"/>
      <c r="AF5" s="81"/>
      <c r="AG5" s="81"/>
      <c r="AH5" s="81"/>
      <c r="AI5" s="81"/>
      <c r="AJ5" s="81"/>
      <c r="AK5" s="81"/>
      <c r="AL5" s="77">
        <f t="shared" si="0"/>
        <v>1157</v>
      </c>
      <c r="AM5" s="77">
        <f t="shared" si="1"/>
        <v>9</v>
      </c>
      <c r="AN5" s="82">
        <f t="shared" si="2"/>
        <v>128.55555555555554</v>
      </c>
    </row>
    <row r="6" spans="1:40" ht="13.5" customHeight="1" x14ac:dyDescent="0.2">
      <c r="A6" s="84" t="s">
        <v>241</v>
      </c>
      <c r="B6" s="81"/>
      <c r="C6" s="81">
        <f>'2'!E20</f>
        <v>353</v>
      </c>
      <c r="D6" s="81">
        <f>'3'!E6</f>
        <v>395</v>
      </c>
      <c r="E6" s="81"/>
      <c r="F6" s="81">
        <f>'5'!E6</f>
        <v>405</v>
      </c>
      <c r="G6" s="81">
        <f>'6'!E27</f>
        <v>391</v>
      </c>
      <c r="H6" s="81">
        <f>'7'!E27</f>
        <v>379</v>
      </c>
      <c r="I6" s="368"/>
      <c r="J6" s="81"/>
      <c r="K6" s="81"/>
      <c r="L6" s="81"/>
      <c r="M6" s="81"/>
      <c r="N6" s="81"/>
      <c r="O6" s="81"/>
      <c r="P6" s="81"/>
      <c r="Q6" s="81"/>
      <c r="R6" s="81"/>
      <c r="T6" s="81"/>
      <c r="U6" s="81"/>
      <c r="V6" s="81"/>
      <c r="W6" s="81"/>
      <c r="X6" s="81"/>
      <c r="Y6" s="81"/>
      <c r="Z6" s="81"/>
      <c r="AA6" s="81"/>
      <c r="AB6" s="81"/>
      <c r="AC6" s="81"/>
      <c r="AD6" s="81"/>
      <c r="AE6" s="81"/>
      <c r="AF6" s="81"/>
      <c r="AG6" s="81"/>
      <c r="AH6" s="81"/>
      <c r="AI6" s="81"/>
      <c r="AJ6" s="81"/>
      <c r="AK6" s="81"/>
      <c r="AL6" s="77">
        <f t="shared" si="0"/>
        <v>1923</v>
      </c>
      <c r="AM6" s="77">
        <f t="shared" si="1"/>
        <v>15</v>
      </c>
      <c r="AN6" s="82">
        <f t="shared" si="2"/>
        <v>128.19999999999999</v>
      </c>
    </row>
    <row r="7" spans="1:40" ht="13.5" customHeight="1" x14ac:dyDescent="0.2">
      <c r="A7" s="84" t="s">
        <v>281</v>
      </c>
      <c r="B7" s="81">
        <f>'1'!E27</f>
        <v>346</v>
      </c>
      <c r="C7" s="81"/>
      <c r="D7" s="81"/>
      <c r="E7" s="81"/>
      <c r="F7" s="81">
        <f>'5'!E34</f>
        <v>420</v>
      </c>
      <c r="G7" s="81"/>
      <c r="H7" s="81"/>
      <c r="I7" s="368"/>
      <c r="J7" s="81"/>
      <c r="K7" s="81"/>
      <c r="L7" s="81"/>
      <c r="M7" s="81"/>
      <c r="N7" s="81"/>
      <c r="O7" s="81"/>
      <c r="P7" s="81"/>
      <c r="Q7" s="81"/>
      <c r="R7" s="81"/>
      <c r="T7" s="81"/>
      <c r="U7" s="81"/>
      <c r="V7" s="81"/>
      <c r="W7" s="81"/>
      <c r="X7" s="81"/>
      <c r="Y7" s="81"/>
      <c r="Z7" s="81"/>
      <c r="AA7" s="81"/>
      <c r="AB7" s="81"/>
      <c r="AC7" s="81"/>
      <c r="AD7" s="81"/>
      <c r="AE7" s="81"/>
      <c r="AF7" s="81"/>
      <c r="AG7" s="81"/>
      <c r="AH7" s="81"/>
      <c r="AI7" s="81"/>
      <c r="AJ7" s="81"/>
      <c r="AK7" s="81"/>
      <c r="AL7" s="77">
        <f t="shared" si="0"/>
        <v>766</v>
      </c>
      <c r="AM7" s="77">
        <f t="shared" si="1"/>
        <v>6</v>
      </c>
      <c r="AN7" s="82">
        <f t="shared" si="2"/>
        <v>127.66666666666667</v>
      </c>
    </row>
    <row r="8" spans="1:40" ht="13.5" customHeight="1" x14ac:dyDescent="0.2">
      <c r="A8" s="80" t="s">
        <v>335</v>
      </c>
      <c r="B8" s="81"/>
      <c r="C8" s="81">
        <f>'2'!E27</f>
        <v>357</v>
      </c>
      <c r="D8" s="81">
        <f>'3'!E41</f>
        <v>384</v>
      </c>
      <c r="E8" s="81"/>
      <c r="F8" s="81"/>
      <c r="G8" s="81">
        <f>'6'!E34</f>
        <v>403</v>
      </c>
      <c r="H8" s="81">
        <f>'7'!E34</f>
        <v>387</v>
      </c>
      <c r="I8" s="368"/>
      <c r="J8" s="81"/>
      <c r="K8" s="81"/>
      <c r="L8" s="81"/>
      <c r="M8" s="81"/>
      <c r="N8" s="81"/>
      <c r="O8" s="81"/>
      <c r="P8" s="81"/>
      <c r="Q8" s="81"/>
      <c r="R8" s="81"/>
      <c r="T8" s="81"/>
      <c r="U8" s="81"/>
      <c r="V8" s="81"/>
      <c r="W8" s="81"/>
      <c r="X8" s="81"/>
      <c r="Y8" s="81"/>
      <c r="Z8" s="81"/>
      <c r="AA8" s="81"/>
      <c r="AB8" s="81"/>
      <c r="AC8" s="81"/>
      <c r="AD8" s="81"/>
      <c r="AE8" s="81"/>
      <c r="AF8" s="81"/>
      <c r="AG8" s="81"/>
      <c r="AH8" s="81"/>
      <c r="AI8" s="81"/>
      <c r="AJ8" s="81"/>
      <c r="AK8" s="81"/>
      <c r="AL8" s="77">
        <f t="shared" si="0"/>
        <v>1531</v>
      </c>
      <c r="AM8" s="77">
        <f t="shared" si="1"/>
        <v>12</v>
      </c>
      <c r="AN8" s="82">
        <f t="shared" si="2"/>
        <v>127.58333333333333</v>
      </c>
    </row>
    <row r="9" spans="1:40" ht="13.5" customHeight="1" x14ac:dyDescent="0.2">
      <c r="A9" s="80" t="s">
        <v>211</v>
      </c>
      <c r="B9" s="81">
        <f>'1'!E40</f>
        <v>339</v>
      </c>
      <c r="C9" s="81">
        <f>'2'!E33</f>
        <v>390</v>
      </c>
      <c r="D9" s="81">
        <f>'3'!E47</f>
        <v>380</v>
      </c>
      <c r="E9" s="81"/>
      <c r="F9" s="81">
        <f>'5'!E19</f>
        <v>394</v>
      </c>
      <c r="G9" s="81">
        <f>'6'!E12</f>
        <v>408</v>
      </c>
      <c r="H9" s="81"/>
      <c r="I9" s="368"/>
      <c r="J9" s="81"/>
      <c r="K9" s="81"/>
      <c r="L9" s="81"/>
      <c r="M9" s="81"/>
      <c r="N9" s="81"/>
      <c r="O9" s="81"/>
      <c r="P9" s="81"/>
      <c r="Q9" s="81"/>
      <c r="R9" s="81"/>
      <c r="T9" s="81"/>
      <c r="U9" s="81"/>
      <c r="V9" s="81"/>
      <c r="W9" s="81"/>
      <c r="X9" s="81"/>
      <c r="Y9" s="81"/>
      <c r="Z9" s="81"/>
      <c r="AA9" s="81"/>
      <c r="AB9" s="81"/>
      <c r="AC9" s="81"/>
      <c r="AD9" s="81"/>
      <c r="AE9" s="81"/>
      <c r="AF9" s="81"/>
      <c r="AG9" s="81"/>
      <c r="AH9" s="81"/>
      <c r="AI9" s="81"/>
      <c r="AJ9" s="81"/>
      <c r="AK9" s="81"/>
      <c r="AL9" s="77">
        <f t="shared" si="0"/>
        <v>1911</v>
      </c>
      <c r="AM9" s="77">
        <f t="shared" si="1"/>
        <v>15</v>
      </c>
      <c r="AN9" s="82">
        <f t="shared" si="2"/>
        <v>127.4</v>
      </c>
    </row>
    <row r="10" spans="1:40" ht="13.5" customHeight="1" x14ac:dyDescent="0.2">
      <c r="A10" s="80" t="s">
        <v>216</v>
      </c>
      <c r="B10" s="81">
        <f>'1'!E5</f>
        <v>407</v>
      </c>
      <c r="C10" s="81"/>
      <c r="D10" s="81"/>
      <c r="E10" s="81"/>
      <c r="F10" s="81">
        <f>'5'!E47</f>
        <v>345</v>
      </c>
      <c r="G10" s="81"/>
      <c r="H10" s="81"/>
      <c r="I10" s="368"/>
      <c r="J10" s="81"/>
      <c r="K10" s="81"/>
      <c r="L10" s="81"/>
      <c r="M10" s="81"/>
      <c r="N10" s="81"/>
      <c r="O10" s="81"/>
      <c r="P10" s="81"/>
      <c r="Q10" s="81"/>
      <c r="R10" s="81"/>
      <c r="T10" s="81"/>
      <c r="U10" s="81"/>
      <c r="V10" s="81"/>
      <c r="W10" s="81"/>
      <c r="X10" s="81"/>
      <c r="Y10" s="81"/>
      <c r="Z10" s="81"/>
      <c r="AA10" s="81"/>
      <c r="AB10" s="81"/>
      <c r="AC10" s="81"/>
      <c r="AD10" s="81"/>
      <c r="AE10" s="81"/>
      <c r="AF10" s="81"/>
      <c r="AG10" s="81"/>
      <c r="AH10" s="81"/>
      <c r="AI10" s="81"/>
      <c r="AJ10" s="81"/>
      <c r="AK10" s="81"/>
      <c r="AL10" s="77">
        <f t="shared" si="0"/>
        <v>752</v>
      </c>
      <c r="AM10" s="77">
        <f t="shared" si="1"/>
        <v>6</v>
      </c>
      <c r="AN10" s="82">
        <f t="shared" si="2"/>
        <v>125.33333333333333</v>
      </c>
    </row>
    <row r="11" spans="1:40" ht="13.5" customHeight="1" x14ac:dyDescent="0.2">
      <c r="A11" s="84" t="s">
        <v>334</v>
      </c>
      <c r="B11" s="81">
        <f>'1'!E48</f>
        <v>381</v>
      </c>
      <c r="C11" s="81"/>
      <c r="D11" s="81">
        <f>'3'!E20</f>
        <v>375</v>
      </c>
      <c r="E11" s="81">
        <f>'4'!E34</f>
        <v>368</v>
      </c>
      <c r="F11" s="81"/>
      <c r="G11" s="81"/>
      <c r="H11" s="81">
        <f>'7'!E48</f>
        <v>380</v>
      </c>
      <c r="I11" s="368"/>
      <c r="J11" s="81"/>
      <c r="K11" s="81"/>
      <c r="L11" s="81"/>
      <c r="M11" s="81"/>
      <c r="N11" s="81"/>
      <c r="O11" s="81"/>
      <c r="P11" s="81"/>
      <c r="Q11" s="81"/>
      <c r="R11" s="81"/>
      <c r="T11" s="81"/>
      <c r="U11" s="81"/>
      <c r="V11" s="81"/>
      <c r="W11" s="81"/>
      <c r="X11" s="81"/>
      <c r="Y11" s="81"/>
      <c r="Z11" s="81"/>
      <c r="AA11" s="81"/>
      <c r="AB11" s="81"/>
      <c r="AC11" s="81"/>
      <c r="AD11" s="81"/>
      <c r="AE11" s="81"/>
      <c r="AF11" s="81"/>
      <c r="AG11" s="81"/>
      <c r="AH11" s="81"/>
      <c r="AI11" s="81"/>
      <c r="AJ11" s="81"/>
      <c r="AK11" s="81"/>
      <c r="AL11" s="77">
        <f t="shared" si="0"/>
        <v>1504</v>
      </c>
      <c r="AM11" s="77">
        <f t="shared" si="1"/>
        <v>12</v>
      </c>
      <c r="AN11" s="82">
        <f t="shared" si="2"/>
        <v>125.33333333333333</v>
      </c>
    </row>
    <row r="12" spans="1:40" ht="13.5" customHeight="1" x14ac:dyDescent="0.2">
      <c r="A12" s="80" t="s">
        <v>258</v>
      </c>
      <c r="B12" s="81"/>
      <c r="C12" s="81"/>
      <c r="D12" s="81"/>
      <c r="E12" s="81">
        <f>'4'!E39</f>
        <v>372</v>
      </c>
      <c r="F12" s="81"/>
      <c r="G12" s="81"/>
      <c r="H12" s="81"/>
      <c r="I12" s="368"/>
      <c r="J12" s="81"/>
      <c r="K12" s="81"/>
      <c r="L12" s="81"/>
      <c r="M12" s="81"/>
      <c r="N12" s="81"/>
      <c r="O12" s="81"/>
      <c r="P12" s="81"/>
      <c r="Q12" s="81"/>
      <c r="R12" s="81"/>
      <c r="T12" s="81"/>
      <c r="U12" s="81"/>
      <c r="V12" s="81"/>
      <c r="W12" s="81"/>
      <c r="X12" s="81"/>
      <c r="Y12" s="81"/>
      <c r="Z12" s="81"/>
      <c r="AA12" s="81"/>
      <c r="AB12" s="81"/>
      <c r="AC12" s="81"/>
      <c r="AD12" s="81"/>
      <c r="AE12" s="81"/>
      <c r="AF12" s="81"/>
      <c r="AG12" s="81"/>
      <c r="AH12" s="81"/>
      <c r="AI12" s="81"/>
      <c r="AJ12" s="81"/>
      <c r="AK12" s="81"/>
      <c r="AL12" s="77">
        <f t="shared" si="0"/>
        <v>372</v>
      </c>
      <c r="AM12" s="77">
        <f t="shared" si="1"/>
        <v>3</v>
      </c>
      <c r="AN12" s="82">
        <f t="shared" si="2"/>
        <v>124</v>
      </c>
    </row>
    <row r="13" spans="1:40" ht="13.5" customHeight="1" x14ac:dyDescent="0.2">
      <c r="A13" s="80" t="s">
        <v>276</v>
      </c>
      <c r="B13" s="81">
        <f>'1'!E13</f>
        <v>379</v>
      </c>
      <c r="C13" s="81"/>
      <c r="D13" s="81"/>
      <c r="E13" s="81">
        <f>'4'!E27</f>
        <v>380</v>
      </c>
      <c r="F13" s="81"/>
      <c r="G13" s="81"/>
      <c r="H13" s="81">
        <f>'7'!E41</f>
        <v>346</v>
      </c>
      <c r="I13" s="368"/>
      <c r="J13" s="81"/>
      <c r="K13" s="81"/>
      <c r="L13" s="81"/>
      <c r="M13" s="81"/>
      <c r="N13" s="81"/>
      <c r="O13" s="81"/>
      <c r="P13" s="81"/>
      <c r="Q13" s="81"/>
      <c r="R13" s="81"/>
      <c r="T13" s="81"/>
      <c r="U13" s="81"/>
      <c r="V13" s="81"/>
      <c r="W13" s="81"/>
      <c r="X13" s="81"/>
      <c r="Y13" s="81"/>
      <c r="Z13" s="81"/>
      <c r="AA13" s="81"/>
      <c r="AB13" s="81"/>
      <c r="AC13" s="81"/>
      <c r="AD13" s="81"/>
      <c r="AE13" s="81"/>
      <c r="AF13" s="81"/>
      <c r="AG13" s="81"/>
      <c r="AH13" s="81"/>
      <c r="AI13" s="81"/>
      <c r="AJ13" s="81"/>
      <c r="AK13" s="81"/>
      <c r="AL13" s="77">
        <f t="shared" si="0"/>
        <v>1105</v>
      </c>
      <c r="AM13" s="77">
        <f t="shared" si="1"/>
        <v>9</v>
      </c>
      <c r="AN13" s="82">
        <f t="shared" si="2"/>
        <v>122.77777777777777</v>
      </c>
    </row>
    <row r="14" spans="1:40" ht="13.5" customHeight="1" x14ac:dyDescent="0.2">
      <c r="A14" s="80" t="s">
        <v>215</v>
      </c>
      <c r="B14" s="81">
        <f>'1'!E6</f>
        <v>359</v>
      </c>
      <c r="C14" s="81"/>
      <c r="D14" s="81"/>
      <c r="E14" s="81"/>
      <c r="F14" s="81">
        <f>'5'!E48</f>
        <v>376</v>
      </c>
      <c r="G14" s="81"/>
      <c r="H14" s="81"/>
      <c r="I14" s="368"/>
      <c r="J14" s="81"/>
      <c r="K14" s="81"/>
      <c r="L14" s="81"/>
      <c r="M14" s="81"/>
      <c r="N14" s="81"/>
      <c r="O14" s="81"/>
      <c r="P14" s="81"/>
      <c r="Q14" s="81"/>
      <c r="R14" s="81"/>
      <c r="T14" s="81"/>
      <c r="U14" s="81"/>
      <c r="V14" s="81"/>
      <c r="W14" s="81"/>
      <c r="X14" s="81"/>
      <c r="Y14" s="81"/>
      <c r="Z14" s="81"/>
      <c r="AA14" s="81"/>
      <c r="AB14" s="81"/>
      <c r="AC14" s="81"/>
      <c r="AD14" s="81"/>
      <c r="AE14" s="81"/>
      <c r="AF14" s="81"/>
      <c r="AG14" s="81"/>
      <c r="AH14" s="81"/>
      <c r="AI14" s="81"/>
      <c r="AJ14" s="81"/>
      <c r="AK14" s="81"/>
      <c r="AL14" s="77">
        <f t="shared" si="0"/>
        <v>735</v>
      </c>
      <c r="AM14" s="77">
        <f t="shared" si="1"/>
        <v>6</v>
      </c>
      <c r="AN14" s="82">
        <f t="shared" si="2"/>
        <v>122.5</v>
      </c>
    </row>
    <row r="15" spans="1:40" ht="13.5" customHeight="1" x14ac:dyDescent="0.2">
      <c r="A15" s="80" t="s">
        <v>235</v>
      </c>
      <c r="B15" s="81">
        <f>'1'!E45</f>
        <v>354</v>
      </c>
      <c r="C15" s="81"/>
      <c r="D15" s="81">
        <f>'3'!E17</f>
        <v>388</v>
      </c>
      <c r="E15" s="81">
        <f>'4'!E31</f>
        <v>366</v>
      </c>
      <c r="F15" s="81"/>
      <c r="G15" s="81"/>
      <c r="H15" s="81">
        <f>'7'!E45</f>
        <v>360</v>
      </c>
      <c r="I15" s="368"/>
      <c r="J15" s="81"/>
      <c r="K15" s="81"/>
      <c r="L15" s="81"/>
      <c r="M15" s="81"/>
      <c r="N15" s="81"/>
      <c r="O15" s="81"/>
      <c r="P15" s="81"/>
      <c r="Q15" s="81"/>
      <c r="R15" s="81"/>
      <c r="T15" s="81"/>
      <c r="U15" s="81"/>
      <c r="V15" s="81"/>
      <c r="W15" s="81"/>
      <c r="X15" s="81"/>
      <c r="Y15" s="81"/>
      <c r="Z15" s="81"/>
      <c r="AA15" s="81"/>
      <c r="AB15" s="81"/>
      <c r="AC15" s="81"/>
      <c r="AD15" s="81"/>
      <c r="AE15" s="81"/>
      <c r="AF15" s="81"/>
      <c r="AG15" s="81"/>
      <c r="AH15" s="81"/>
      <c r="AI15" s="81"/>
      <c r="AJ15" s="81"/>
      <c r="AK15" s="81"/>
      <c r="AL15" s="77">
        <f t="shared" si="0"/>
        <v>1468</v>
      </c>
      <c r="AM15" s="77">
        <f t="shared" si="1"/>
        <v>12</v>
      </c>
      <c r="AN15" s="82">
        <f t="shared" si="2"/>
        <v>122.33333333333333</v>
      </c>
    </row>
    <row r="16" spans="1:40" ht="13.5" customHeight="1" x14ac:dyDescent="0.2">
      <c r="A16" s="80" t="s">
        <v>277</v>
      </c>
      <c r="B16" s="81"/>
      <c r="C16" s="81"/>
      <c r="D16" s="81"/>
      <c r="E16" s="81">
        <f>'4'!E23</f>
        <v>341</v>
      </c>
      <c r="F16" s="81"/>
      <c r="G16" s="81"/>
      <c r="H16" s="81">
        <f>'7'!E37</f>
        <v>390</v>
      </c>
      <c r="I16" s="368"/>
      <c r="J16" s="81"/>
      <c r="K16" s="81"/>
      <c r="L16" s="81"/>
      <c r="M16" s="81"/>
      <c r="N16" s="81"/>
      <c r="O16" s="81"/>
      <c r="P16" s="81"/>
      <c r="Q16" s="81"/>
      <c r="R16" s="81"/>
      <c r="T16" s="81"/>
      <c r="U16" s="81"/>
      <c r="V16" s="81"/>
      <c r="W16" s="81"/>
      <c r="X16" s="81"/>
      <c r="Y16" s="81"/>
      <c r="Z16" s="81"/>
      <c r="AA16" s="81"/>
      <c r="AB16" s="81"/>
      <c r="AC16" s="81"/>
      <c r="AD16" s="81"/>
      <c r="AE16" s="81"/>
      <c r="AF16" s="81"/>
      <c r="AG16" s="81"/>
      <c r="AH16" s="81"/>
      <c r="AI16" s="81"/>
      <c r="AJ16" s="81"/>
      <c r="AK16" s="81"/>
      <c r="AL16" s="77">
        <f t="shared" si="0"/>
        <v>731</v>
      </c>
      <c r="AM16" s="77">
        <f t="shared" si="1"/>
        <v>6</v>
      </c>
      <c r="AN16" s="82">
        <f t="shared" si="2"/>
        <v>121.83333333333333</v>
      </c>
    </row>
    <row r="17" spans="1:40" ht="13.5" customHeight="1" x14ac:dyDescent="0.2">
      <c r="A17" s="84" t="s">
        <v>372</v>
      </c>
      <c r="B17" s="81"/>
      <c r="C17" s="81"/>
      <c r="D17" s="81"/>
      <c r="E17" s="81">
        <f>'4'!E40</f>
        <v>365</v>
      </c>
      <c r="F17" s="81"/>
      <c r="G17" s="81"/>
      <c r="H17" s="81"/>
      <c r="I17" s="368"/>
      <c r="J17" s="81"/>
      <c r="K17" s="81"/>
      <c r="L17" s="81"/>
      <c r="M17" s="81"/>
      <c r="N17" s="81"/>
      <c r="O17" s="81"/>
      <c r="P17" s="81"/>
      <c r="Q17" s="81"/>
      <c r="R17" s="81"/>
      <c r="T17" s="81"/>
      <c r="U17" s="81"/>
      <c r="V17" s="81"/>
      <c r="W17" s="81"/>
      <c r="X17" s="81"/>
      <c r="Y17" s="81"/>
      <c r="Z17" s="81"/>
      <c r="AA17" s="81"/>
      <c r="AB17" s="81"/>
      <c r="AC17" s="81"/>
      <c r="AD17" s="81"/>
      <c r="AE17" s="81"/>
      <c r="AF17" s="81"/>
      <c r="AG17" s="81"/>
      <c r="AH17" s="81"/>
      <c r="AI17" s="81"/>
      <c r="AJ17" s="81"/>
      <c r="AK17" s="81"/>
      <c r="AL17" s="77">
        <f t="shared" si="0"/>
        <v>365</v>
      </c>
      <c r="AM17" s="77">
        <f t="shared" si="1"/>
        <v>3</v>
      </c>
      <c r="AN17" s="82">
        <f t="shared" si="2"/>
        <v>121.66666666666667</v>
      </c>
    </row>
    <row r="18" spans="1:40" ht="13.5" customHeight="1" x14ac:dyDescent="0.2">
      <c r="A18" s="80" t="s">
        <v>240</v>
      </c>
      <c r="B18" s="81"/>
      <c r="C18" s="81">
        <f>'2'!E19</f>
        <v>356</v>
      </c>
      <c r="D18" s="81">
        <f>'3'!E5</f>
        <v>353</v>
      </c>
      <c r="E18" s="81"/>
      <c r="F18" s="81">
        <f>'5'!E5</f>
        <v>389</v>
      </c>
      <c r="G18" s="81">
        <f>'6'!E26</f>
        <v>399</v>
      </c>
      <c r="H18" s="81">
        <f>'7'!E26</f>
        <v>325</v>
      </c>
      <c r="I18" s="368"/>
      <c r="J18" s="81"/>
      <c r="K18" s="81"/>
      <c r="L18" s="81"/>
      <c r="M18" s="81"/>
      <c r="N18" s="81"/>
      <c r="O18" s="81"/>
      <c r="P18" s="81"/>
      <c r="Q18" s="81"/>
      <c r="R18" s="81"/>
      <c r="T18" s="81"/>
      <c r="U18" s="81"/>
      <c r="V18" s="81"/>
      <c r="W18" s="81"/>
      <c r="X18" s="81"/>
      <c r="Y18" s="81"/>
      <c r="Z18" s="81"/>
      <c r="AA18" s="81"/>
      <c r="AB18" s="81"/>
      <c r="AC18" s="81"/>
      <c r="AD18" s="81"/>
      <c r="AE18" s="81"/>
      <c r="AF18" s="81"/>
      <c r="AG18" s="81"/>
      <c r="AH18" s="81"/>
      <c r="AI18" s="81"/>
      <c r="AJ18" s="81"/>
      <c r="AK18" s="81"/>
      <c r="AL18" s="77">
        <f t="shared" si="0"/>
        <v>1822</v>
      </c>
      <c r="AM18" s="77">
        <f t="shared" si="1"/>
        <v>15</v>
      </c>
      <c r="AN18" s="82">
        <f t="shared" si="2"/>
        <v>121.46666666666667</v>
      </c>
    </row>
    <row r="19" spans="1:40" ht="13.5" customHeight="1" x14ac:dyDescent="0.2">
      <c r="A19" s="80" t="s">
        <v>283</v>
      </c>
      <c r="B19" s="81">
        <f>'1'!E39</f>
        <v>363</v>
      </c>
      <c r="C19" s="81">
        <f>'2'!E32</f>
        <v>347</v>
      </c>
      <c r="D19" s="81">
        <f>'3'!E46</f>
        <v>352</v>
      </c>
      <c r="E19" s="81"/>
      <c r="F19" s="81">
        <f>'5'!E18</f>
        <v>403</v>
      </c>
      <c r="G19" s="81">
        <f>'6'!E11</f>
        <v>356</v>
      </c>
      <c r="H19" s="81"/>
      <c r="I19" s="368"/>
      <c r="J19" s="81"/>
      <c r="K19" s="81"/>
      <c r="L19" s="81"/>
      <c r="M19" s="81"/>
      <c r="N19" s="81"/>
      <c r="O19" s="81"/>
      <c r="P19" s="81"/>
      <c r="Q19" s="81"/>
      <c r="R19" s="81"/>
      <c r="T19" s="81"/>
      <c r="U19" s="81"/>
      <c r="V19" s="81"/>
      <c r="W19" s="81"/>
      <c r="X19" s="81"/>
      <c r="Y19" s="81"/>
      <c r="Z19" s="81"/>
      <c r="AA19" s="81"/>
      <c r="AB19" s="81"/>
      <c r="AC19" s="81"/>
      <c r="AD19" s="81"/>
      <c r="AE19" s="81"/>
      <c r="AF19" s="81"/>
      <c r="AG19" s="81"/>
      <c r="AH19" s="81"/>
      <c r="AI19" s="81"/>
      <c r="AJ19" s="81"/>
      <c r="AK19" s="81"/>
      <c r="AL19" s="77">
        <f t="shared" si="0"/>
        <v>1821</v>
      </c>
      <c r="AM19" s="77">
        <f t="shared" si="1"/>
        <v>15</v>
      </c>
      <c r="AN19" s="82">
        <f t="shared" si="2"/>
        <v>121.4</v>
      </c>
    </row>
    <row r="20" spans="1:40" ht="13.5" customHeight="1" x14ac:dyDescent="0.2">
      <c r="A20" s="80" t="s">
        <v>40</v>
      </c>
      <c r="B20" s="81"/>
      <c r="C20" s="81">
        <f>'2'!E25</f>
        <v>335</v>
      </c>
      <c r="D20" s="81">
        <f>'3'!E39</f>
        <v>344</v>
      </c>
      <c r="E20" s="81"/>
      <c r="F20" s="81"/>
      <c r="G20" s="81">
        <f>'6'!E32</f>
        <v>401</v>
      </c>
      <c r="H20" s="81">
        <f>'7'!E32</f>
        <v>371</v>
      </c>
      <c r="I20" s="368"/>
      <c r="J20" s="81"/>
      <c r="K20" s="81"/>
      <c r="L20" s="81"/>
      <c r="M20" s="81"/>
      <c r="N20" s="81"/>
      <c r="O20" s="81"/>
      <c r="P20" s="81"/>
      <c r="Q20" s="81"/>
      <c r="R20" s="81"/>
      <c r="T20" s="81"/>
      <c r="U20" s="81"/>
      <c r="V20" s="81"/>
      <c r="W20" s="81"/>
      <c r="X20" s="81"/>
      <c r="Y20" s="81"/>
      <c r="Z20" s="81"/>
      <c r="AA20" s="81"/>
      <c r="AB20" s="81"/>
      <c r="AC20" s="81"/>
      <c r="AD20" s="81"/>
      <c r="AE20" s="81"/>
      <c r="AF20" s="81"/>
      <c r="AG20" s="81"/>
      <c r="AH20" s="81"/>
      <c r="AI20" s="81"/>
      <c r="AJ20" s="81"/>
      <c r="AK20" s="81"/>
      <c r="AL20" s="77">
        <f t="shared" si="0"/>
        <v>1451</v>
      </c>
      <c r="AM20" s="77">
        <f t="shared" si="1"/>
        <v>12</v>
      </c>
      <c r="AN20" s="82">
        <f t="shared" si="2"/>
        <v>120.91666666666667</v>
      </c>
    </row>
    <row r="21" spans="1:40" ht="13.5" customHeight="1" x14ac:dyDescent="0.2">
      <c r="A21" s="80" t="s">
        <v>229</v>
      </c>
      <c r="B21" s="81"/>
      <c r="C21" s="81">
        <f>'2'!E9</f>
        <v>369</v>
      </c>
      <c r="D21" s="81">
        <f>'3'!E30</f>
        <v>364</v>
      </c>
      <c r="E21" s="81"/>
      <c r="F21" s="81"/>
      <c r="G21" s="81">
        <f>'6'!E2</f>
        <v>355</v>
      </c>
      <c r="H21" s="81"/>
      <c r="I21" s="368"/>
      <c r="J21" s="81"/>
      <c r="K21" s="81"/>
      <c r="L21" s="81"/>
      <c r="M21" s="81"/>
      <c r="N21" s="81"/>
      <c r="O21" s="81"/>
      <c r="P21" s="81"/>
      <c r="Q21" s="81"/>
      <c r="R21" s="81"/>
      <c r="T21" s="81"/>
      <c r="U21" s="81"/>
      <c r="V21" s="81"/>
      <c r="W21" s="81"/>
      <c r="X21" s="81"/>
      <c r="Y21" s="81"/>
      <c r="Z21" s="81"/>
      <c r="AA21" s="81"/>
      <c r="AB21" s="81"/>
      <c r="AC21" s="81"/>
      <c r="AD21" s="81"/>
      <c r="AE21" s="81"/>
      <c r="AF21" s="81"/>
      <c r="AG21" s="81"/>
      <c r="AH21" s="81"/>
      <c r="AI21" s="81"/>
      <c r="AJ21" s="81"/>
      <c r="AK21" s="81"/>
      <c r="AL21" s="77">
        <f t="shared" si="0"/>
        <v>1088</v>
      </c>
      <c r="AM21" s="77">
        <f t="shared" si="1"/>
        <v>9</v>
      </c>
      <c r="AN21" s="82">
        <f t="shared" si="2"/>
        <v>120.88888888888889</v>
      </c>
    </row>
    <row r="22" spans="1:40" ht="13.5" customHeight="1" x14ac:dyDescent="0.2">
      <c r="A22" s="84" t="s">
        <v>225</v>
      </c>
      <c r="B22" s="81">
        <f>'1'!E31</f>
        <v>348</v>
      </c>
      <c r="C22" s="81">
        <f>'2'!E38</f>
        <v>381</v>
      </c>
      <c r="D22" s="81"/>
      <c r="E22" s="81">
        <f>'4'!E18</f>
        <v>356</v>
      </c>
      <c r="F22" s="81"/>
      <c r="G22" s="81"/>
      <c r="H22" s="81"/>
      <c r="I22" s="368"/>
      <c r="J22" s="81"/>
      <c r="K22" s="81"/>
      <c r="L22" s="81"/>
      <c r="M22" s="81"/>
      <c r="N22" s="81"/>
      <c r="O22" s="81"/>
      <c r="P22" s="81"/>
      <c r="Q22" s="81"/>
      <c r="R22" s="81"/>
      <c r="T22" s="81"/>
      <c r="U22" s="81"/>
      <c r="V22" s="81"/>
      <c r="W22" s="81"/>
      <c r="X22" s="81"/>
      <c r="Y22" s="81"/>
      <c r="Z22" s="81"/>
      <c r="AA22" s="81"/>
      <c r="AB22" s="81"/>
      <c r="AC22" s="81"/>
      <c r="AD22" s="81"/>
      <c r="AE22" s="81"/>
      <c r="AF22" s="81"/>
      <c r="AG22" s="81"/>
      <c r="AH22" s="81"/>
      <c r="AI22" s="81"/>
      <c r="AJ22" s="81"/>
      <c r="AK22" s="81"/>
      <c r="AL22" s="77">
        <f t="shared" si="0"/>
        <v>1085</v>
      </c>
      <c r="AM22" s="77">
        <f t="shared" si="1"/>
        <v>9</v>
      </c>
      <c r="AN22" s="82">
        <f t="shared" si="2"/>
        <v>120.55555555555556</v>
      </c>
    </row>
    <row r="23" spans="1:40" ht="13.5" customHeight="1" x14ac:dyDescent="0.2">
      <c r="A23" s="80" t="s">
        <v>243</v>
      </c>
      <c r="B23" s="81"/>
      <c r="C23" s="81">
        <f>'2'!E17</f>
        <v>370</v>
      </c>
      <c r="D23" s="81">
        <f>'3'!E3</f>
        <v>361</v>
      </c>
      <c r="E23" s="81"/>
      <c r="F23" s="81">
        <f>'5'!E3</f>
        <v>373</v>
      </c>
      <c r="G23" s="81">
        <f>'6'!E24</f>
        <v>370</v>
      </c>
      <c r="H23" s="81">
        <f>'7'!E24</f>
        <v>333</v>
      </c>
      <c r="I23" s="368"/>
      <c r="J23" s="81"/>
      <c r="K23" s="81"/>
      <c r="L23" s="81"/>
      <c r="M23" s="81"/>
      <c r="N23" s="81"/>
      <c r="O23" s="81"/>
      <c r="P23" s="81"/>
      <c r="Q23" s="81"/>
      <c r="R23" s="81"/>
      <c r="T23" s="81"/>
      <c r="U23" s="81"/>
      <c r="V23" s="81"/>
      <c r="W23" s="81"/>
      <c r="X23" s="81"/>
      <c r="Y23" s="81"/>
      <c r="Z23" s="81"/>
      <c r="AA23" s="81"/>
      <c r="AB23" s="81"/>
      <c r="AC23" s="81"/>
      <c r="AD23" s="81"/>
      <c r="AE23" s="81"/>
      <c r="AF23" s="81"/>
      <c r="AG23" s="81"/>
      <c r="AH23" s="81"/>
      <c r="AI23" s="81"/>
      <c r="AJ23" s="81"/>
      <c r="AK23" s="81"/>
      <c r="AL23" s="77">
        <f t="shared" si="0"/>
        <v>1807</v>
      </c>
      <c r="AM23" s="77">
        <f t="shared" si="1"/>
        <v>15</v>
      </c>
      <c r="AN23" s="82">
        <f t="shared" si="2"/>
        <v>120.46666666666667</v>
      </c>
    </row>
    <row r="24" spans="1:40" ht="13.5" customHeight="1" x14ac:dyDescent="0.2">
      <c r="A24" s="80" t="s">
        <v>237</v>
      </c>
      <c r="B24" s="81">
        <f>'1'!E25</f>
        <v>362</v>
      </c>
      <c r="C24" s="81"/>
      <c r="D24" s="81"/>
      <c r="E24" s="81"/>
      <c r="F24" s="81">
        <f>'5'!E32</f>
        <v>360</v>
      </c>
      <c r="G24" s="81"/>
      <c r="H24" s="81"/>
      <c r="I24" s="368"/>
      <c r="J24" s="81"/>
      <c r="K24" s="81"/>
      <c r="L24" s="81"/>
      <c r="M24" s="81"/>
      <c r="N24" s="81"/>
      <c r="O24" s="81"/>
      <c r="P24" s="81"/>
      <c r="Q24" s="81"/>
      <c r="R24" s="81"/>
      <c r="T24" s="81"/>
      <c r="U24" s="81"/>
      <c r="V24" s="81"/>
      <c r="W24" s="81"/>
      <c r="X24" s="81"/>
      <c r="Y24" s="81"/>
      <c r="Z24" s="81"/>
      <c r="AA24" s="81"/>
      <c r="AB24" s="81"/>
      <c r="AC24" s="81"/>
      <c r="AD24" s="81"/>
      <c r="AE24" s="81"/>
      <c r="AF24" s="81"/>
      <c r="AG24" s="81"/>
      <c r="AH24" s="81"/>
      <c r="AI24" s="81"/>
      <c r="AJ24" s="81"/>
      <c r="AK24" s="81"/>
      <c r="AL24" s="77">
        <f t="shared" si="0"/>
        <v>722</v>
      </c>
      <c r="AM24" s="77">
        <f t="shared" si="1"/>
        <v>6</v>
      </c>
      <c r="AN24" s="82">
        <f t="shared" si="2"/>
        <v>120.33333333333333</v>
      </c>
    </row>
    <row r="25" spans="1:40" ht="13.5" customHeight="1" x14ac:dyDescent="0.2">
      <c r="A25" s="84" t="s">
        <v>361</v>
      </c>
      <c r="B25" s="81">
        <f>'1'!E46</f>
        <v>335</v>
      </c>
      <c r="C25" s="81"/>
      <c r="D25" s="81">
        <f>'3'!E18</f>
        <v>385</v>
      </c>
      <c r="E25" s="81">
        <f>'4'!E32</f>
        <v>373</v>
      </c>
      <c r="F25" s="81"/>
      <c r="G25" s="81"/>
      <c r="H25" s="81">
        <f>'7'!E44</f>
        <v>346</v>
      </c>
      <c r="I25" s="368"/>
      <c r="J25" s="81"/>
      <c r="K25" s="81"/>
      <c r="L25" s="81"/>
      <c r="M25" s="81"/>
      <c r="N25" s="81"/>
      <c r="O25" s="81"/>
      <c r="P25" s="81"/>
      <c r="Q25" s="81"/>
      <c r="R25" s="81"/>
      <c r="T25" s="81"/>
      <c r="U25" s="81"/>
      <c r="V25" s="81"/>
      <c r="W25" s="81"/>
      <c r="X25" s="81"/>
      <c r="Y25" s="81"/>
      <c r="Z25" s="81"/>
      <c r="AA25" s="81"/>
      <c r="AB25" s="81"/>
      <c r="AC25" s="81"/>
      <c r="AD25" s="81"/>
      <c r="AE25" s="81"/>
      <c r="AF25" s="81"/>
      <c r="AG25" s="81"/>
      <c r="AH25" s="81"/>
      <c r="AI25" s="81"/>
      <c r="AJ25" s="81"/>
      <c r="AK25" s="81"/>
      <c r="AL25" s="77">
        <f t="shared" si="0"/>
        <v>1439</v>
      </c>
      <c r="AM25" s="77">
        <f t="shared" si="1"/>
        <v>12</v>
      </c>
      <c r="AN25" s="82">
        <f t="shared" si="2"/>
        <v>119.91666666666667</v>
      </c>
    </row>
    <row r="26" spans="1:40" ht="13.5" customHeight="1" x14ac:dyDescent="0.2">
      <c r="A26" s="80" t="s">
        <v>278</v>
      </c>
      <c r="B26" s="81">
        <f>'1'!E12</f>
        <v>345</v>
      </c>
      <c r="C26" s="81"/>
      <c r="D26" s="81"/>
      <c r="E26" s="81">
        <f>'4'!E26</f>
        <v>377</v>
      </c>
      <c r="F26" s="81"/>
      <c r="G26" s="81"/>
      <c r="H26" s="81">
        <f>'7'!E40</f>
        <v>354</v>
      </c>
      <c r="I26" s="368"/>
      <c r="J26" s="81"/>
      <c r="K26" s="81"/>
      <c r="L26" s="81"/>
      <c r="M26" s="81"/>
      <c r="N26" s="81"/>
      <c r="O26" s="81"/>
      <c r="P26" s="81"/>
      <c r="Q26" s="81"/>
      <c r="R26" s="81"/>
      <c r="T26" s="81"/>
      <c r="U26" s="81"/>
      <c r="V26" s="81"/>
      <c r="W26" s="81"/>
      <c r="X26" s="81"/>
      <c r="Y26" s="81"/>
      <c r="Z26" s="81"/>
      <c r="AA26" s="81"/>
      <c r="AB26" s="81"/>
      <c r="AC26" s="81"/>
      <c r="AD26" s="81"/>
      <c r="AE26" s="81"/>
      <c r="AF26" s="81"/>
      <c r="AG26" s="81"/>
      <c r="AH26" s="81"/>
      <c r="AI26" s="81"/>
      <c r="AJ26" s="81"/>
      <c r="AK26" s="81"/>
      <c r="AL26" s="77">
        <f t="shared" si="0"/>
        <v>1076</v>
      </c>
      <c r="AM26" s="77">
        <f t="shared" si="1"/>
        <v>9</v>
      </c>
      <c r="AN26" s="82">
        <f t="shared" si="2"/>
        <v>119.55555555555556</v>
      </c>
    </row>
    <row r="27" spans="1:40" ht="13.5" customHeight="1" x14ac:dyDescent="0.2">
      <c r="A27" s="166" t="s">
        <v>228</v>
      </c>
      <c r="B27" s="81"/>
      <c r="C27" s="81">
        <f>'2'!E13</f>
        <v>310</v>
      </c>
      <c r="D27" s="81">
        <f>'3'!E32</f>
        <v>351</v>
      </c>
      <c r="E27" s="81"/>
      <c r="F27" s="81"/>
      <c r="G27" s="81">
        <f>'6'!E4</f>
        <v>415</v>
      </c>
      <c r="H27" s="81"/>
      <c r="I27" s="368"/>
      <c r="J27" s="81"/>
      <c r="K27" s="81"/>
      <c r="L27" s="81"/>
      <c r="M27" s="81"/>
      <c r="N27" s="81"/>
      <c r="O27" s="81"/>
      <c r="P27" s="81"/>
      <c r="Q27" s="81"/>
      <c r="R27" s="81"/>
      <c r="T27" s="81"/>
      <c r="U27" s="81"/>
      <c r="V27" s="81"/>
      <c r="W27" s="81"/>
      <c r="X27" s="81"/>
      <c r="Y27" s="81"/>
      <c r="Z27" s="81"/>
      <c r="AA27" s="81"/>
      <c r="AB27" s="81"/>
      <c r="AC27" s="81"/>
      <c r="AD27" s="81"/>
      <c r="AE27" s="81"/>
      <c r="AF27" s="81"/>
      <c r="AG27" s="81"/>
      <c r="AH27" s="81"/>
      <c r="AI27" s="81"/>
      <c r="AJ27" s="81"/>
      <c r="AK27" s="81"/>
      <c r="AL27" s="77">
        <f t="shared" si="0"/>
        <v>1076</v>
      </c>
      <c r="AM27" s="77">
        <f t="shared" si="1"/>
        <v>9</v>
      </c>
      <c r="AN27" s="82">
        <f t="shared" si="2"/>
        <v>119.55555555555556</v>
      </c>
    </row>
    <row r="28" spans="1:40" ht="13.5" customHeight="1" x14ac:dyDescent="0.2">
      <c r="A28" s="166" t="s">
        <v>362</v>
      </c>
      <c r="B28" s="81">
        <f>'1'!E47</f>
        <v>311</v>
      </c>
      <c r="C28" s="81"/>
      <c r="D28" s="81">
        <f>'3'!E19</f>
        <v>350</v>
      </c>
      <c r="E28" s="81">
        <f>'4'!E33</f>
        <v>355</v>
      </c>
      <c r="F28" s="81"/>
      <c r="G28" s="81"/>
      <c r="H28" s="81">
        <f>'7'!E46</f>
        <v>415</v>
      </c>
      <c r="I28" s="368"/>
      <c r="J28" s="81"/>
      <c r="K28" s="81"/>
      <c r="L28" s="81"/>
      <c r="M28" s="81"/>
      <c r="N28" s="81"/>
      <c r="O28" s="81"/>
      <c r="P28" s="81"/>
      <c r="Q28" s="81"/>
      <c r="R28" s="81"/>
      <c r="T28" s="81"/>
      <c r="U28" s="81"/>
      <c r="V28" s="81"/>
      <c r="W28" s="81"/>
      <c r="X28" s="81"/>
      <c r="Y28" s="81"/>
      <c r="Z28" s="81"/>
      <c r="AA28" s="81"/>
      <c r="AB28" s="81"/>
      <c r="AC28" s="81"/>
      <c r="AD28" s="81"/>
      <c r="AE28" s="81"/>
      <c r="AF28" s="81"/>
      <c r="AG28" s="81"/>
      <c r="AH28" s="81"/>
      <c r="AI28" s="81"/>
      <c r="AJ28" s="81"/>
      <c r="AK28" s="81"/>
      <c r="AL28" s="77">
        <f t="shared" si="0"/>
        <v>1431</v>
      </c>
      <c r="AM28" s="77">
        <f t="shared" si="1"/>
        <v>12</v>
      </c>
      <c r="AN28" s="82">
        <f t="shared" si="2"/>
        <v>119.25</v>
      </c>
    </row>
    <row r="29" spans="1:40" ht="13.5" customHeight="1" x14ac:dyDescent="0.2">
      <c r="A29" s="166" t="s">
        <v>279</v>
      </c>
      <c r="B29" s="81">
        <f>'1'!E10</f>
        <v>366</v>
      </c>
      <c r="C29" s="81"/>
      <c r="D29" s="81"/>
      <c r="E29" s="81">
        <f>'4'!E24</f>
        <v>321</v>
      </c>
      <c r="F29" s="81"/>
      <c r="G29" s="81"/>
      <c r="H29" s="81">
        <f>'7'!E38</f>
        <v>382</v>
      </c>
      <c r="I29" s="368"/>
      <c r="J29" s="81"/>
      <c r="K29" s="81"/>
      <c r="L29" s="81"/>
      <c r="M29" s="81"/>
      <c r="N29" s="81"/>
      <c r="O29" s="81"/>
      <c r="P29" s="81"/>
      <c r="Q29" s="81"/>
      <c r="R29" s="81"/>
      <c r="T29" s="81"/>
      <c r="U29" s="81"/>
      <c r="V29" s="81"/>
      <c r="W29" s="81"/>
      <c r="X29" s="81"/>
      <c r="Y29" s="81"/>
      <c r="Z29" s="81"/>
      <c r="AA29" s="81"/>
      <c r="AB29" s="81"/>
      <c r="AC29" s="81"/>
      <c r="AD29" s="81"/>
      <c r="AE29" s="81"/>
      <c r="AF29" s="81"/>
      <c r="AG29" s="81"/>
      <c r="AH29" s="81"/>
      <c r="AI29" s="81"/>
      <c r="AJ29" s="81"/>
      <c r="AK29" s="81"/>
      <c r="AL29" s="77">
        <f t="shared" si="0"/>
        <v>1069</v>
      </c>
      <c r="AM29" s="77">
        <f t="shared" si="1"/>
        <v>9</v>
      </c>
      <c r="AN29" s="82">
        <f t="shared" si="2"/>
        <v>118.77777777777777</v>
      </c>
    </row>
    <row r="30" spans="1:40" ht="13.5" customHeight="1" x14ac:dyDescent="0.2">
      <c r="A30" s="166" t="s">
        <v>234</v>
      </c>
      <c r="B30" s="81">
        <f>'1'!E44</f>
        <v>397</v>
      </c>
      <c r="C30" s="81"/>
      <c r="D30" s="81">
        <f>'3'!E16</f>
        <v>311</v>
      </c>
      <c r="E30" s="81">
        <f>'4'!E30</f>
        <v>393</v>
      </c>
      <c r="F30" s="81"/>
      <c r="G30" s="81"/>
      <c r="H30" s="81">
        <f>'7'!E47</f>
        <v>324</v>
      </c>
      <c r="I30" s="368"/>
      <c r="J30" s="81"/>
      <c r="K30" s="81"/>
      <c r="L30" s="81"/>
      <c r="M30" s="81"/>
      <c r="N30" s="81"/>
      <c r="O30" s="81"/>
      <c r="P30" s="81"/>
      <c r="Q30" s="81"/>
      <c r="R30" s="81"/>
      <c r="T30" s="81"/>
      <c r="U30" s="81"/>
      <c r="V30" s="81"/>
      <c r="W30" s="81"/>
      <c r="X30" s="81"/>
      <c r="Y30" s="81"/>
      <c r="Z30" s="81"/>
      <c r="AA30" s="81"/>
      <c r="AB30" s="81"/>
      <c r="AC30" s="81"/>
      <c r="AD30" s="81"/>
      <c r="AE30" s="81"/>
      <c r="AF30" s="81"/>
      <c r="AG30" s="81"/>
      <c r="AH30" s="81"/>
      <c r="AI30" s="81"/>
      <c r="AJ30" s="81"/>
      <c r="AK30" s="81"/>
      <c r="AL30" s="77">
        <f t="shared" si="0"/>
        <v>1425</v>
      </c>
      <c r="AM30" s="77">
        <f t="shared" si="1"/>
        <v>12</v>
      </c>
      <c r="AN30" s="82">
        <f t="shared" si="2"/>
        <v>118.75</v>
      </c>
    </row>
    <row r="31" spans="1:40" ht="13.5" customHeight="1" x14ac:dyDescent="0.2">
      <c r="A31" s="165" t="s">
        <v>488</v>
      </c>
      <c r="B31" s="81">
        <f>'1'!E41</f>
        <v>365</v>
      </c>
      <c r="C31" s="81">
        <f>'2'!E34</f>
        <v>336</v>
      </c>
      <c r="D31" s="81">
        <f>'3'!E48</f>
        <v>368</v>
      </c>
      <c r="E31" s="81"/>
      <c r="F31" s="81">
        <f>'5'!E20</f>
        <v>359</v>
      </c>
      <c r="G31" s="81">
        <f>'6'!E13</f>
        <v>343</v>
      </c>
      <c r="H31" s="81"/>
      <c r="I31" s="368"/>
      <c r="J31" s="81"/>
      <c r="K31" s="81"/>
      <c r="L31" s="81"/>
      <c r="M31" s="81"/>
      <c r="N31" s="81"/>
      <c r="O31" s="81"/>
      <c r="P31" s="81"/>
      <c r="Q31" s="81"/>
      <c r="R31" s="81"/>
      <c r="T31" s="81"/>
      <c r="U31" s="81"/>
      <c r="V31" s="81"/>
      <c r="W31" s="81"/>
      <c r="X31" s="81"/>
      <c r="Y31" s="81"/>
      <c r="Z31" s="81"/>
      <c r="AA31" s="81"/>
      <c r="AB31" s="81"/>
      <c r="AC31" s="81"/>
      <c r="AD31" s="81"/>
      <c r="AE31" s="81"/>
      <c r="AF31" s="81"/>
      <c r="AG31" s="81"/>
      <c r="AH31" s="81"/>
      <c r="AI31" s="81"/>
      <c r="AJ31" s="81"/>
      <c r="AK31" s="81"/>
      <c r="AL31" s="77">
        <f t="shared" si="0"/>
        <v>1771</v>
      </c>
      <c r="AM31" s="77">
        <f t="shared" si="1"/>
        <v>15</v>
      </c>
      <c r="AN31" s="82">
        <f t="shared" si="2"/>
        <v>118.06666666666666</v>
      </c>
    </row>
    <row r="32" spans="1:40" ht="13.5" customHeight="1" x14ac:dyDescent="0.2">
      <c r="A32" s="165" t="s">
        <v>252</v>
      </c>
      <c r="B32" s="81">
        <f>'1'!E3</f>
        <v>374</v>
      </c>
      <c r="C32" s="81"/>
      <c r="D32" s="81"/>
      <c r="E32" s="81"/>
      <c r="F32" s="81">
        <f>'5'!E45</f>
        <v>333</v>
      </c>
      <c r="G32" s="81"/>
      <c r="H32" s="81"/>
      <c r="I32" s="368"/>
      <c r="J32" s="81"/>
      <c r="K32" s="81"/>
      <c r="L32" s="81"/>
      <c r="M32" s="81"/>
      <c r="N32" s="81"/>
      <c r="O32" s="81"/>
      <c r="P32" s="81"/>
      <c r="Q32" s="81"/>
      <c r="R32" s="81"/>
      <c r="T32" s="81"/>
      <c r="U32" s="81"/>
      <c r="V32" s="81"/>
      <c r="W32" s="81"/>
      <c r="X32" s="81"/>
      <c r="Y32" s="81"/>
      <c r="Z32" s="81"/>
      <c r="AA32" s="81"/>
      <c r="AB32" s="81"/>
      <c r="AC32" s="81"/>
      <c r="AD32" s="81"/>
      <c r="AE32" s="81"/>
      <c r="AF32" s="81"/>
      <c r="AG32" s="81"/>
      <c r="AH32" s="81"/>
      <c r="AI32" s="81"/>
      <c r="AJ32" s="81"/>
      <c r="AK32" s="81"/>
      <c r="AL32" s="77">
        <f t="shared" si="0"/>
        <v>707</v>
      </c>
      <c r="AM32" s="77">
        <f t="shared" si="1"/>
        <v>6</v>
      </c>
      <c r="AN32" s="82">
        <f t="shared" si="2"/>
        <v>117.83333333333333</v>
      </c>
    </row>
    <row r="33" spans="1:40" ht="13.5" customHeight="1" x14ac:dyDescent="0.2">
      <c r="A33" s="165" t="s">
        <v>351</v>
      </c>
      <c r="B33" s="81">
        <f>'1'!E23</f>
        <v>349</v>
      </c>
      <c r="C33" s="81"/>
      <c r="D33" s="81"/>
      <c r="E33" s="81"/>
      <c r="F33" s="81">
        <f>'5'!E30</f>
        <v>353</v>
      </c>
      <c r="G33" s="81"/>
      <c r="H33" s="81"/>
      <c r="I33" s="368"/>
      <c r="J33" s="81"/>
      <c r="K33" s="81"/>
      <c r="L33" s="81"/>
      <c r="M33" s="81"/>
      <c r="N33" s="81"/>
      <c r="O33" s="81"/>
      <c r="P33" s="81"/>
      <c r="Q33" s="81"/>
      <c r="R33" s="81"/>
      <c r="T33" s="81"/>
      <c r="U33" s="81"/>
      <c r="V33" s="81"/>
      <c r="W33" s="81"/>
      <c r="X33" s="81"/>
      <c r="Y33" s="81"/>
      <c r="Z33" s="81"/>
      <c r="AA33" s="81"/>
      <c r="AB33" s="81"/>
      <c r="AC33" s="81"/>
      <c r="AD33" s="81"/>
      <c r="AE33" s="81"/>
      <c r="AF33" s="81"/>
      <c r="AG33" s="81"/>
      <c r="AH33" s="81"/>
      <c r="AI33" s="81"/>
      <c r="AJ33" s="81"/>
      <c r="AK33" s="81"/>
      <c r="AL33" s="77">
        <f t="shared" si="0"/>
        <v>702</v>
      </c>
      <c r="AM33" s="77">
        <f t="shared" si="1"/>
        <v>6</v>
      </c>
      <c r="AN33" s="82">
        <f t="shared" si="2"/>
        <v>117</v>
      </c>
    </row>
    <row r="34" spans="1:40" ht="13.5" customHeight="1" x14ac:dyDescent="0.2">
      <c r="A34" s="165" t="s">
        <v>41</v>
      </c>
      <c r="B34" s="81"/>
      <c r="C34" s="81">
        <f>'2'!E24</f>
        <v>351</v>
      </c>
      <c r="D34" s="81">
        <f>'3'!E38</f>
        <v>355</v>
      </c>
      <c r="E34" s="81"/>
      <c r="F34" s="81"/>
      <c r="G34" s="81">
        <f>'6'!E31</f>
        <v>344</v>
      </c>
      <c r="H34" s="81">
        <f>'7'!E31</f>
        <v>354</v>
      </c>
      <c r="I34" s="368"/>
      <c r="J34" s="81"/>
      <c r="K34" s="81"/>
      <c r="L34" s="81"/>
      <c r="M34" s="81"/>
      <c r="N34" s="81"/>
      <c r="O34" s="81"/>
      <c r="P34" s="81"/>
      <c r="Q34" s="81"/>
      <c r="R34" s="81"/>
      <c r="T34" s="81"/>
      <c r="U34" s="81"/>
      <c r="V34" s="81"/>
      <c r="W34" s="81"/>
      <c r="X34" s="81"/>
      <c r="Y34" s="81"/>
      <c r="Z34" s="81"/>
      <c r="AA34" s="81"/>
      <c r="AB34" s="81"/>
      <c r="AC34" s="81"/>
      <c r="AD34" s="81"/>
      <c r="AE34" s="81"/>
      <c r="AF34" s="81"/>
      <c r="AG34" s="81"/>
      <c r="AH34" s="81"/>
      <c r="AI34" s="81"/>
      <c r="AJ34" s="81"/>
      <c r="AK34" s="81"/>
      <c r="AL34" s="77">
        <f t="shared" ref="AL34:AL65" si="3">SUM(B34:AK34)</f>
        <v>1404</v>
      </c>
      <c r="AM34" s="77">
        <f t="shared" ref="AM34:AM65" si="4">COUNTA(B34:AK34)*3</f>
        <v>12</v>
      </c>
      <c r="AN34" s="82">
        <f t="shared" ref="AN34:AN65" si="5">AL34/AM34</f>
        <v>117</v>
      </c>
    </row>
    <row r="35" spans="1:40" ht="13.5" customHeight="1" x14ac:dyDescent="0.2">
      <c r="A35" s="165" t="s">
        <v>348</v>
      </c>
      <c r="B35" s="81"/>
      <c r="C35" s="81"/>
      <c r="D35" s="81">
        <f>'3'!E27</f>
        <v>359</v>
      </c>
      <c r="E35" s="81"/>
      <c r="F35" s="81">
        <f>'5'!E13</f>
        <v>368</v>
      </c>
      <c r="G35" s="81">
        <f>'6'!E48</f>
        <v>304</v>
      </c>
      <c r="H35" s="81">
        <f>'7'!E6</f>
        <v>373</v>
      </c>
      <c r="I35" s="368"/>
      <c r="J35" s="81"/>
      <c r="K35" s="81"/>
      <c r="L35" s="81"/>
      <c r="M35" s="81"/>
      <c r="N35" s="81"/>
      <c r="O35" s="81"/>
      <c r="P35" s="81"/>
      <c r="Q35" s="81"/>
      <c r="R35" s="81"/>
      <c r="T35" s="81"/>
      <c r="U35" s="81"/>
      <c r="V35" s="81"/>
      <c r="W35" s="81"/>
      <c r="X35" s="81"/>
      <c r="Y35" s="81"/>
      <c r="Z35" s="81"/>
      <c r="AA35" s="81"/>
      <c r="AB35" s="81"/>
      <c r="AC35" s="81"/>
      <c r="AD35" s="81"/>
      <c r="AE35" s="81"/>
      <c r="AF35" s="81"/>
      <c r="AG35" s="81"/>
      <c r="AH35" s="81"/>
      <c r="AI35" s="81"/>
      <c r="AJ35" s="81"/>
      <c r="AK35" s="81"/>
      <c r="AL35" s="77">
        <f t="shared" si="3"/>
        <v>1404</v>
      </c>
      <c r="AM35" s="77">
        <f t="shared" si="4"/>
        <v>12</v>
      </c>
      <c r="AN35" s="82">
        <f t="shared" si="5"/>
        <v>117</v>
      </c>
    </row>
    <row r="36" spans="1:40" ht="13.5" customHeight="1" x14ac:dyDescent="0.2">
      <c r="A36" s="166" t="s">
        <v>360</v>
      </c>
      <c r="B36" s="81"/>
      <c r="C36" s="81">
        <f>'2'!E49</f>
        <v>326</v>
      </c>
      <c r="D36" s="81"/>
      <c r="E36" s="81">
        <f>'4'!E13</f>
        <v>355</v>
      </c>
      <c r="F36" s="81">
        <f>'5'!E37</f>
        <v>348</v>
      </c>
      <c r="G36" s="81"/>
      <c r="H36" s="81">
        <f>'7'!E9</f>
        <v>370</v>
      </c>
      <c r="I36" s="368"/>
      <c r="J36" s="81"/>
      <c r="K36" s="81"/>
      <c r="L36" s="81"/>
      <c r="M36" s="81"/>
      <c r="N36" s="81"/>
      <c r="O36" s="81"/>
      <c r="P36" s="81"/>
      <c r="Q36" s="81"/>
      <c r="R36" s="81"/>
      <c r="T36" s="81"/>
      <c r="U36" s="81"/>
      <c r="V36" s="81"/>
      <c r="W36" s="81"/>
      <c r="X36" s="81"/>
      <c r="Y36" s="81"/>
      <c r="Z36" s="81"/>
      <c r="AA36" s="81"/>
      <c r="AB36" s="81"/>
      <c r="AC36" s="81"/>
      <c r="AD36" s="81"/>
      <c r="AE36" s="81"/>
      <c r="AF36" s="81"/>
      <c r="AG36" s="81"/>
      <c r="AH36" s="81"/>
      <c r="AI36" s="81"/>
      <c r="AJ36" s="81"/>
      <c r="AK36" s="81"/>
      <c r="AL36" s="77">
        <f t="shared" si="3"/>
        <v>1399</v>
      </c>
      <c r="AM36" s="77">
        <f t="shared" si="4"/>
        <v>12</v>
      </c>
      <c r="AN36" s="82">
        <f t="shared" si="5"/>
        <v>116.58333333333333</v>
      </c>
    </row>
    <row r="37" spans="1:40" ht="13.5" customHeight="1" x14ac:dyDescent="0.2">
      <c r="A37" s="165" t="s">
        <v>356</v>
      </c>
      <c r="B37" s="81"/>
      <c r="C37" s="81">
        <f>'2'!E2</f>
        <v>372</v>
      </c>
      <c r="D37" s="81"/>
      <c r="E37" s="81"/>
      <c r="F37" s="81"/>
      <c r="G37" s="81"/>
      <c r="H37" s="81">
        <f>'7'!E16</f>
        <v>326</v>
      </c>
      <c r="I37" s="368"/>
      <c r="J37" s="81"/>
      <c r="K37" s="81"/>
      <c r="L37" s="81"/>
      <c r="M37" s="81"/>
      <c r="N37" s="81"/>
      <c r="O37" s="81"/>
      <c r="P37" s="81"/>
      <c r="Q37" s="81"/>
      <c r="R37" s="81"/>
      <c r="T37" s="81"/>
      <c r="U37" s="81"/>
      <c r="V37" s="81"/>
      <c r="W37" s="81"/>
      <c r="X37" s="81"/>
      <c r="Y37" s="81"/>
      <c r="Z37" s="81"/>
      <c r="AA37" s="81"/>
      <c r="AB37" s="81"/>
      <c r="AC37" s="81"/>
      <c r="AD37" s="81"/>
      <c r="AE37" s="81"/>
      <c r="AF37" s="81"/>
      <c r="AG37" s="81"/>
      <c r="AH37" s="81"/>
      <c r="AI37" s="81"/>
      <c r="AJ37" s="81"/>
      <c r="AK37" s="81"/>
      <c r="AL37" s="77">
        <f t="shared" si="3"/>
        <v>698</v>
      </c>
      <c r="AM37" s="77">
        <f t="shared" si="4"/>
        <v>6</v>
      </c>
      <c r="AN37" s="82">
        <f t="shared" si="5"/>
        <v>116.33333333333333</v>
      </c>
    </row>
    <row r="38" spans="1:40" ht="13.5" customHeight="1" x14ac:dyDescent="0.2">
      <c r="A38" s="166" t="s">
        <v>269</v>
      </c>
      <c r="B38" s="81"/>
      <c r="C38" s="81">
        <f>'2'!E48</f>
        <v>302</v>
      </c>
      <c r="D38" s="81"/>
      <c r="E38" s="81">
        <f>'4'!E9</f>
        <v>326</v>
      </c>
      <c r="F38" s="81">
        <f>'5'!E41</f>
        <v>410</v>
      </c>
      <c r="G38" s="81"/>
      <c r="H38" s="81">
        <f>'7'!E13</f>
        <v>356</v>
      </c>
      <c r="I38" s="368"/>
      <c r="J38" s="81"/>
      <c r="K38" s="81"/>
      <c r="L38" s="81"/>
      <c r="M38" s="81"/>
      <c r="N38" s="81"/>
      <c r="O38" s="81"/>
      <c r="P38" s="81"/>
      <c r="Q38" s="81"/>
      <c r="R38" s="81"/>
      <c r="T38" s="81"/>
      <c r="U38" s="81"/>
      <c r="V38" s="81"/>
      <c r="W38" s="81"/>
      <c r="X38" s="81"/>
      <c r="Y38" s="81"/>
      <c r="Z38" s="81"/>
      <c r="AA38" s="81"/>
      <c r="AB38" s="81"/>
      <c r="AC38" s="81"/>
      <c r="AD38" s="81"/>
      <c r="AE38" s="81"/>
      <c r="AF38" s="81"/>
      <c r="AG38" s="81"/>
      <c r="AH38" s="81"/>
      <c r="AI38" s="81"/>
      <c r="AJ38" s="81"/>
      <c r="AK38" s="81"/>
      <c r="AL38" s="77">
        <f t="shared" si="3"/>
        <v>1394</v>
      </c>
      <c r="AM38" s="77">
        <f t="shared" si="4"/>
        <v>12</v>
      </c>
      <c r="AN38" s="82">
        <f t="shared" si="5"/>
        <v>116.16666666666667</v>
      </c>
    </row>
    <row r="39" spans="1:40" ht="13.5" customHeight="1" x14ac:dyDescent="0.2">
      <c r="A39" s="165" t="s">
        <v>523</v>
      </c>
      <c r="B39" s="81"/>
      <c r="C39" s="81"/>
      <c r="D39" s="81">
        <f>'3'!E24</f>
        <v>327</v>
      </c>
      <c r="E39" s="81"/>
      <c r="F39" s="81">
        <f>'5'!E9</f>
        <v>397</v>
      </c>
      <c r="G39" s="81">
        <f>'6'!E45</f>
        <v>333</v>
      </c>
      <c r="H39" s="81">
        <f>'7'!E3</f>
        <v>328</v>
      </c>
      <c r="I39" s="368"/>
      <c r="J39" s="81"/>
      <c r="K39" s="81"/>
      <c r="L39" s="81"/>
      <c r="M39" s="81"/>
      <c r="N39" s="81"/>
      <c r="O39" s="81"/>
      <c r="P39" s="81"/>
      <c r="Q39" s="81"/>
      <c r="R39" s="81"/>
      <c r="T39" s="81"/>
      <c r="U39" s="81"/>
      <c r="V39" s="81"/>
      <c r="W39" s="81"/>
      <c r="X39" s="81"/>
      <c r="Y39" s="81"/>
      <c r="Z39" s="81"/>
      <c r="AA39" s="81"/>
      <c r="AB39" s="81"/>
      <c r="AC39" s="81"/>
      <c r="AD39" s="81"/>
      <c r="AE39" s="81"/>
      <c r="AF39" s="81"/>
      <c r="AG39" s="81"/>
      <c r="AH39" s="81"/>
      <c r="AI39" s="81"/>
      <c r="AJ39" s="81"/>
      <c r="AK39" s="81"/>
      <c r="AL39" s="77">
        <f t="shared" si="3"/>
        <v>1385</v>
      </c>
      <c r="AM39" s="77">
        <f t="shared" si="4"/>
        <v>12</v>
      </c>
      <c r="AN39" s="82">
        <f t="shared" si="5"/>
        <v>115.41666666666667</v>
      </c>
    </row>
    <row r="40" spans="1:40" ht="13.5" customHeight="1" x14ac:dyDescent="0.2">
      <c r="A40" s="166" t="s">
        <v>223</v>
      </c>
      <c r="B40" s="81">
        <f>'1'!E33</f>
        <v>378</v>
      </c>
      <c r="C40" s="81">
        <f>'2'!E40</f>
        <v>337</v>
      </c>
      <c r="D40" s="81"/>
      <c r="E40" s="81">
        <f>'4'!E20</f>
        <v>317</v>
      </c>
      <c r="F40" s="81"/>
      <c r="G40" s="81"/>
      <c r="H40" s="81"/>
      <c r="I40" s="368"/>
      <c r="J40" s="81"/>
      <c r="K40" s="81"/>
      <c r="L40" s="81"/>
      <c r="M40" s="81"/>
      <c r="N40" s="81"/>
      <c r="O40" s="81"/>
      <c r="P40" s="81"/>
      <c r="Q40" s="81"/>
      <c r="R40" s="81"/>
      <c r="T40" s="81"/>
      <c r="U40" s="81"/>
      <c r="V40" s="81"/>
      <c r="W40" s="81"/>
      <c r="X40" s="81"/>
      <c r="Y40" s="81"/>
      <c r="Z40" s="81"/>
      <c r="AA40" s="81"/>
      <c r="AB40" s="81"/>
      <c r="AC40" s="81"/>
      <c r="AD40" s="81"/>
      <c r="AE40" s="81"/>
      <c r="AF40" s="81"/>
      <c r="AG40" s="81"/>
      <c r="AH40" s="81"/>
      <c r="AI40" s="81"/>
      <c r="AJ40" s="81"/>
      <c r="AK40" s="81"/>
      <c r="AL40" s="77">
        <f t="shared" si="3"/>
        <v>1032</v>
      </c>
      <c r="AM40" s="77">
        <f t="shared" si="4"/>
        <v>9</v>
      </c>
      <c r="AN40" s="82">
        <f t="shared" si="5"/>
        <v>114.66666666666667</v>
      </c>
    </row>
    <row r="41" spans="1:40" ht="13.5" customHeight="1" x14ac:dyDescent="0.2">
      <c r="A41" s="165" t="s">
        <v>448</v>
      </c>
      <c r="B41" s="81"/>
      <c r="C41" s="81"/>
      <c r="D41" s="81">
        <f>'3'!E23</f>
        <v>378</v>
      </c>
      <c r="E41" s="81"/>
      <c r="F41" s="81"/>
      <c r="G41" s="81">
        <f>'6'!E44</f>
        <v>310</v>
      </c>
      <c r="H41" s="81">
        <f>'7'!E2</f>
        <v>342</v>
      </c>
      <c r="I41" s="368"/>
      <c r="J41" s="81"/>
      <c r="K41" s="81"/>
      <c r="L41" s="81"/>
      <c r="M41" s="81"/>
      <c r="N41" s="81"/>
      <c r="O41" s="81"/>
      <c r="P41" s="81"/>
      <c r="Q41" s="81"/>
      <c r="R41" s="81"/>
      <c r="T41" s="81"/>
      <c r="U41" s="81"/>
      <c r="V41" s="81"/>
      <c r="W41" s="81"/>
      <c r="X41" s="81"/>
      <c r="Y41" s="81"/>
      <c r="Z41" s="81"/>
      <c r="AA41" s="81"/>
      <c r="AB41" s="81"/>
      <c r="AC41" s="81"/>
      <c r="AD41" s="81"/>
      <c r="AE41" s="81"/>
      <c r="AF41" s="81"/>
      <c r="AG41" s="81"/>
      <c r="AH41" s="81"/>
      <c r="AI41" s="81"/>
      <c r="AJ41" s="81"/>
      <c r="AK41" s="81"/>
      <c r="AL41" s="77">
        <f t="shared" si="3"/>
        <v>1030</v>
      </c>
      <c r="AM41" s="77">
        <f t="shared" si="4"/>
        <v>9</v>
      </c>
      <c r="AN41" s="82">
        <f t="shared" si="5"/>
        <v>114.44444444444444</v>
      </c>
    </row>
    <row r="42" spans="1:40" ht="13.5" customHeight="1" x14ac:dyDescent="0.2">
      <c r="A42" s="166" t="s">
        <v>227</v>
      </c>
      <c r="B42" s="81"/>
      <c r="C42" s="81">
        <f>'2'!E12</f>
        <v>315</v>
      </c>
      <c r="D42" s="81">
        <f>'3'!E33</f>
        <v>341</v>
      </c>
      <c r="E42" s="81"/>
      <c r="F42" s="81"/>
      <c r="G42" s="81">
        <f>'6'!E5</f>
        <v>374</v>
      </c>
      <c r="H42" s="81"/>
      <c r="I42" s="368"/>
      <c r="J42" s="81"/>
      <c r="K42" s="81"/>
      <c r="L42" s="81"/>
      <c r="M42" s="81"/>
      <c r="N42" s="81"/>
      <c r="O42" s="81"/>
      <c r="P42" s="81"/>
      <c r="Q42" s="81"/>
      <c r="R42" s="81"/>
      <c r="T42" s="81"/>
      <c r="U42" s="81"/>
      <c r="V42" s="81"/>
      <c r="W42" s="81"/>
      <c r="X42" s="81"/>
      <c r="Y42" s="81"/>
      <c r="Z42" s="81"/>
      <c r="AA42" s="81"/>
      <c r="AB42" s="81"/>
      <c r="AC42" s="81"/>
      <c r="AD42" s="81"/>
      <c r="AE42" s="81"/>
      <c r="AF42" s="81"/>
      <c r="AG42" s="81"/>
      <c r="AH42" s="81"/>
      <c r="AI42" s="81"/>
      <c r="AJ42" s="81"/>
      <c r="AK42" s="81"/>
      <c r="AL42" s="77">
        <f t="shared" si="3"/>
        <v>1030</v>
      </c>
      <c r="AM42" s="77">
        <f t="shared" si="4"/>
        <v>9</v>
      </c>
      <c r="AN42" s="82">
        <f t="shared" si="5"/>
        <v>114.44444444444444</v>
      </c>
    </row>
    <row r="43" spans="1:40" ht="13.5" customHeight="1" x14ac:dyDescent="0.2">
      <c r="A43" s="165" t="s">
        <v>257</v>
      </c>
      <c r="B43" s="81">
        <f>'1'!E26</f>
        <v>357</v>
      </c>
      <c r="C43" s="81"/>
      <c r="D43" s="81"/>
      <c r="E43" s="81"/>
      <c r="F43" s="81">
        <f>'5'!E33</f>
        <v>329</v>
      </c>
      <c r="G43" s="81"/>
      <c r="H43" s="81"/>
      <c r="I43" s="368"/>
      <c r="J43" s="81"/>
      <c r="K43" s="81"/>
      <c r="L43" s="81"/>
      <c r="M43" s="81"/>
      <c r="N43" s="81"/>
      <c r="O43" s="81"/>
      <c r="P43" s="81"/>
      <c r="Q43" s="81"/>
      <c r="R43" s="81"/>
      <c r="T43" s="81"/>
      <c r="U43" s="81"/>
      <c r="V43" s="81"/>
      <c r="W43" s="81"/>
      <c r="X43" s="81"/>
      <c r="Y43" s="81"/>
      <c r="Z43" s="81"/>
      <c r="AA43" s="81"/>
      <c r="AB43" s="81"/>
      <c r="AC43" s="81"/>
      <c r="AD43" s="81"/>
      <c r="AE43" s="81"/>
      <c r="AF43" s="81"/>
      <c r="AG43" s="81"/>
      <c r="AH43" s="81"/>
      <c r="AI43" s="81"/>
      <c r="AJ43" s="81"/>
      <c r="AK43" s="81"/>
      <c r="AL43" s="77">
        <f t="shared" si="3"/>
        <v>686</v>
      </c>
      <c r="AM43" s="77">
        <f t="shared" si="4"/>
        <v>6</v>
      </c>
      <c r="AN43" s="82">
        <f t="shared" si="5"/>
        <v>114.33333333333333</v>
      </c>
    </row>
    <row r="44" spans="1:40" ht="13.5" customHeight="1" x14ac:dyDescent="0.2">
      <c r="A44" s="165" t="s">
        <v>248</v>
      </c>
      <c r="B44" s="81"/>
      <c r="C44" s="81">
        <f>'2'!E6</f>
        <v>312</v>
      </c>
      <c r="D44" s="81"/>
      <c r="E44" s="81"/>
      <c r="F44" s="81"/>
      <c r="G44" s="81"/>
      <c r="H44" s="81">
        <f>'7'!E19</f>
        <v>373</v>
      </c>
      <c r="I44" s="368"/>
      <c r="J44" s="81"/>
      <c r="K44" s="81"/>
      <c r="L44" s="81"/>
      <c r="M44" s="81"/>
      <c r="N44" s="81"/>
      <c r="O44" s="81"/>
      <c r="P44" s="81"/>
      <c r="Q44" s="81"/>
      <c r="R44" s="81"/>
      <c r="T44" s="81"/>
      <c r="U44" s="81"/>
      <c r="V44" s="81"/>
      <c r="W44" s="81"/>
      <c r="X44" s="81"/>
      <c r="Y44" s="81"/>
      <c r="Z44" s="81"/>
      <c r="AA44" s="81"/>
      <c r="AB44" s="81"/>
      <c r="AC44" s="81"/>
      <c r="AD44" s="81"/>
      <c r="AE44" s="81"/>
      <c r="AF44" s="81"/>
      <c r="AG44" s="81"/>
      <c r="AH44" s="81"/>
      <c r="AI44" s="81"/>
      <c r="AJ44" s="81"/>
      <c r="AK44" s="81"/>
      <c r="AL44" s="77">
        <f t="shared" si="3"/>
        <v>685</v>
      </c>
      <c r="AM44" s="77">
        <f t="shared" si="4"/>
        <v>6</v>
      </c>
      <c r="AN44" s="82">
        <f t="shared" si="5"/>
        <v>114.16666666666667</v>
      </c>
    </row>
    <row r="45" spans="1:40" ht="13.5" customHeight="1" x14ac:dyDescent="0.2">
      <c r="A45" s="165" t="s">
        <v>267</v>
      </c>
      <c r="B45" s="81"/>
      <c r="C45" s="81"/>
      <c r="D45" s="81">
        <f>'3'!E9</f>
        <v>347</v>
      </c>
      <c r="E45" s="81">
        <f>'4'!E2</f>
        <v>367</v>
      </c>
      <c r="F45" s="81"/>
      <c r="G45" s="81">
        <f>'6'!E16</f>
        <v>308</v>
      </c>
      <c r="H45" s="81"/>
      <c r="I45" s="368"/>
      <c r="J45" s="81"/>
      <c r="K45" s="81"/>
      <c r="L45" s="81"/>
      <c r="M45" s="81"/>
      <c r="N45" s="81"/>
      <c r="O45" s="81"/>
      <c r="P45" s="81"/>
      <c r="Q45" s="81"/>
      <c r="R45" s="81"/>
      <c r="T45" s="81"/>
      <c r="U45" s="81"/>
      <c r="V45" s="81"/>
      <c r="W45" s="81"/>
      <c r="X45" s="81"/>
      <c r="Y45" s="81"/>
      <c r="Z45" s="81"/>
      <c r="AA45" s="81"/>
      <c r="AB45" s="81"/>
      <c r="AC45" s="81"/>
      <c r="AD45" s="81"/>
      <c r="AE45" s="81"/>
      <c r="AF45" s="81"/>
      <c r="AG45" s="81"/>
      <c r="AH45" s="81"/>
      <c r="AI45" s="81"/>
      <c r="AJ45" s="81"/>
      <c r="AK45" s="81"/>
      <c r="AL45" s="77">
        <f t="shared" si="3"/>
        <v>1022</v>
      </c>
      <c r="AM45" s="77">
        <f t="shared" si="4"/>
        <v>9</v>
      </c>
      <c r="AN45" s="82">
        <f t="shared" si="5"/>
        <v>113.55555555555556</v>
      </c>
    </row>
    <row r="46" spans="1:40" ht="13.5" customHeight="1" x14ac:dyDescent="0.2">
      <c r="A46" s="165" t="s">
        <v>378</v>
      </c>
      <c r="B46" s="81"/>
      <c r="C46" s="81"/>
      <c r="D46" s="81">
        <f>'3'!E25</f>
        <v>339</v>
      </c>
      <c r="E46" s="81"/>
      <c r="F46" s="81"/>
      <c r="G46" s="81">
        <f>'6'!E46</f>
        <v>321</v>
      </c>
      <c r="H46" s="81">
        <f>'7'!E4</f>
        <v>362</v>
      </c>
      <c r="I46" s="368"/>
      <c r="J46" s="81"/>
      <c r="K46" s="81"/>
      <c r="L46" s="81"/>
      <c r="M46" s="81"/>
      <c r="N46" s="81"/>
      <c r="O46" s="81"/>
      <c r="P46" s="81"/>
      <c r="Q46" s="81"/>
      <c r="R46" s="81"/>
      <c r="T46" s="81"/>
      <c r="U46" s="81"/>
      <c r="V46" s="81"/>
      <c r="W46" s="81"/>
      <c r="X46" s="81"/>
      <c r="Y46" s="81"/>
      <c r="Z46" s="81"/>
      <c r="AA46" s="81"/>
      <c r="AB46" s="81"/>
      <c r="AC46" s="81"/>
      <c r="AD46" s="81"/>
      <c r="AE46" s="81"/>
      <c r="AF46" s="81"/>
      <c r="AG46" s="81"/>
      <c r="AH46" s="81"/>
      <c r="AI46" s="81"/>
      <c r="AJ46" s="81"/>
      <c r="AK46" s="81"/>
      <c r="AL46" s="77">
        <f t="shared" si="3"/>
        <v>1022</v>
      </c>
      <c r="AM46" s="77">
        <f t="shared" si="4"/>
        <v>9</v>
      </c>
      <c r="AN46" s="82">
        <f t="shared" si="5"/>
        <v>113.55555555555556</v>
      </c>
    </row>
    <row r="47" spans="1:40" ht="13.5" customHeight="1" x14ac:dyDescent="0.2">
      <c r="A47" s="166" t="s">
        <v>352</v>
      </c>
      <c r="B47" s="81"/>
      <c r="C47" s="81">
        <f>'2'!E18</f>
        <v>304</v>
      </c>
      <c r="D47" s="81">
        <f>'3'!E4</f>
        <v>318</v>
      </c>
      <c r="E47" s="81"/>
      <c r="F47" s="81">
        <f>'5'!E4</f>
        <v>339</v>
      </c>
      <c r="G47" s="81">
        <f>'6'!E25</f>
        <v>356</v>
      </c>
      <c r="H47" s="81">
        <f>'7'!E25</f>
        <v>384</v>
      </c>
      <c r="I47" s="368"/>
      <c r="J47" s="81"/>
      <c r="K47" s="81"/>
      <c r="L47" s="81"/>
      <c r="M47" s="81"/>
      <c r="N47" s="81"/>
      <c r="O47" s="81"/>
      <c r="P47" s="81"/>
      <c r="Q47" s="81"/>
      <c r="R47" s="81"/>
      <c r="T47" s="81"/>
      <c r="U47" s="81"/>
      <c r="V47" s="81"/>
      <c r="W47" s="81"/>
      <c r="X47" s="81"/>
      <c r="Y47" s="81"/>
      <c r="Z47" s="81"/>
      <c r="AA47" s="81"/>
      <c r="AB47" s="81"/>
      <c r="AC47" s="81"/>
      <c r="AD47" s="81"/>
      <c r="AE47" s="81"/>
      <c r="AF47" s="81"/>
      <c r="AG47" s="81"/>
      <c r="AH47" s="81"/>
      <c r="AI47" s="81"/>
      <c r="AJ47" s="81"/>
      <c r="AK47" s="81"/>
      <c r="AL47" s="77">
        <f t="shared" si="3"/>
        <v>1701</v>
      </c>
      <c r="AM47" s="77">
        <f t="shared" si="4"/>
        <v>15</v>
      </c>
      <c r="AN47" s="82">
        <f t="shared" si="5"/>
        <v>113.4</v>
      </c>
    </row>
    <row r="48" spans="1:40" ht="13.5" customHeight="1" x14ac:dyDescent="0.2">
      <c r="A48" s="166" t="s">
        <v>286</v>
      </c>
      <c r="B48" s="81"/>
      <c r="C48" s="81"/>
      <c r="D48" s="81"/>
      <c r="E48" s="81">
        <f>'4'!E38</f>
        <v>340</v>
      </c>
      <c r="F48" s="81"/>
      <c r="G48" s="81"/>
      <c r="H48" s="81"/>
      <c r="I48" s="368"/>
      <c r="J48" s="81"/>
      <c r="K48" s="81"/>
      <c r="L48" s="81"/>
      <c r="M48" s="81"/>
      <c r="N48" s="81"/>
      <c r="O48" s="81"/>
      <c r="P48" s="81"/>
      <c r="Q48" s="81"/>
      <c r="R48" s="81"/>
      <c r="T48" s="81"/>
      <c r="U48" s="81"/>
      <c r="V48" s="81"/>
      <c r="W48" s="81"/>
      <c r="X48" s="81"/>
      <c r="Y48" s="81"/>
      <c r="Z48" s="81"/>
      <c r="AA48" s="81"/>
      <c r="AB48" s="81"/>
      <c r="AC48" s="81"/>
      <c r="AD48" s="81"/>
      <c r="AE48" s="81"/>
      <c r="AF48" s="81"/>
      <c r="AG48" s="81"/>
      <c r="AH48" s="81"/>
      <c r="AI48" s="81"/>
      <c r="AJ48" s="81"/>
      <c r="AK48" s="81"/>
      <c r="AL48" s="77">
        <f t="shared" si="3"/>
        <v>340</v>
      </c>
      <c r="AM48" s="77">
        <f t="shared" si="4"/>
        <v>3</v>
      </c>
      <c r="AN48" s="82">
        <f t="shared" si="5"/>
        <v>113.33333333333333</v>
      </c>
    </row>
    <row r="49" spans="1:40" ht="13.5" customHeight="1" x14ac:dyDescent="0.2">
      <c r="A49" s="165" t="s">
        <v>287</v>
      </c>
      <c r="B49" s="81">
        <f>'1'!E37</f>
        <v>352</v>
      </c>
      <c r="C49" s="81">
        <f>'2'!E30</f>
        <v>298</v>
      </c>
      <c r="D49" s="81">
        <f>'3'!E44</f>
        <v>356</v>
      </c>
      <c r="E49" s="81"/>
      <c r="F49" s="81">
        <f>'5'!E16</f>
        <v>344</v>
      </c>
      <c r="G49" s="81">
        <f>'6'!E9</f>
        <v>350</v>
      </c>
      <c r="H49" s="81"/>
      <c r="I49" s="368"/>
      <c r="J49" s="81"/>
      <c r="K49" s="81"/>
      <c r="L49" s="81"/>
      <c r="M49" s="81"/>
      <c r="N49" s="81"/>
      <c r="O49" s="81"/>
      <c r="P49" s="81"/>
      <c r="Q49" s="81"/>
      <c r="R49" s="81"/>
      <c r="T49" s="81"/>
      <c r="U49" s="81"/>
      <c r="V49" s="81"/>
      <c r="W49" s="81"/>
      <c r="X49" s="81"/>
      <c r="Y49" s="81"/>
      <c r="Z49" s="81"/>
      <c r="AA49" s="81"/>
      <c r="AB49" s="81"/>
      <c r="AC49" s="81"/>
      <c r="AD49" s="81"/>
      <c r="AE49" s="81"/>
      <c r="AF49" s="81"/>
      <c r="AG49" s="81"/>
      <c r="AH49" s="81"/>
      <c r="AI49" s="81"/>
      <c r="AJ49" s="81"/>
      <c r="AK49" s="81"/>
      <c r="AL49" s="77">
        <f t="shared" si="3"/>
        <v>1700</v>
      </c>
      <c r="AM49" s="77">
        <f t="shared" si="4"/>
        <v>15</v>
      </c>
      <c r="AN49" s="82">
        <f t="shared" si="5"/>
        <v>113.33333333333333</v>
      </c>
    </row>
    <row r="50" spans="1:40" ht="13.5" customHeight="1" x14ac:dyDescent="0.2">
      <c r="A50" s="165" t="s">
        <v>247</v>
      </c>
      <c r="B50" s="81"/>
      <c r="C50" s="81">
        <f>'2'!E5</f>
        <v>332</v>
      </c>
      <c r="D50" s="81"/>
      <c r="E50" s="81"/>
      <c r="F50" s="81"/>
      <c r="G50" s="81"/>
      <c r="H50" s="81">
        <f>'7'!E20</f>
        <v>348</v>
      </c>
      <c r="I50" s="368"/>
      <c r="J50" s="81"/>
      <c r="K50" s="81"/>
      <c r="L50" s="81"/>
      <c r="M50" s="81"/>
      <c r="N50" s="81"/>
      <c r="O50" s="81"/>
      <c r="P50" s="81"/>
      <c r="Q50" s="81"/>
      <c r="R50" s="81"/>
      <c r="T50" s="81"/>
      <c r="U50" s="81"/>
      <c r="V50" s="81"/>
      <c r="W50" s="81"/>
      <c r="X50" s="81"/>
      <c r="Y50" s="81"/>
      <c r="Z50" s="81"/>
      <c r="AA50" s="81"/>
      <c r="AB50" s="81"/>
      <c r="AC50" s="81"/>
      <c r="AD50" s="81"/>
      <c r="AE50" s="81"/>
      <c r="AF50" s="81"/>
      <c r="AG50" s="81"/>
      <c r="AH50" s="81"/>
      <c r="AI50" s="81"/>
      <c r="AJ50" s="81"/>
      <c r="AK50" s="81"/>
      <c r="AL50" s="77">
        <f t="shared" si="3"/>
        <v>680</v>
      </c>
      <c r="AM50" s="77">
        <f t="shared" si="4"/>
        <v>6</v>
      </c>
      <c r="AN50" s="82">
        <f t="shared" si="5"/>
        <v>113.33333333333333</v>
      </c>
    </row>
    <row r="51" spans="1:40" ht="13.5" customHeight="1" x14ac:dyDescent="0.2">
      <c r="A51" s="165" t="s">
        <v>407</v>
      </c>
      <c r="B51" s="81"/>
      <c r="C51" s="81">
        <f>'2'!E11</f>
        <v>301</v>
      </c>
      <c r="D51" s="81">
        <f>'3'!E31</f>
        <v>379</v>
      </c>
      <c r="E51" s="81"/>
      <c r="F51" s="81"/>
      <c r="G51" s="81">
        <f>'6'!E3</f>
        <v>339</v>
      </c>
      <c r="H51" s="81"/>
      <c r="I51" s="368"/>
      <c r="J51" s="81"/>
      <c r="K51" s="81"/>
      <c r="L51" s="81"/>
      <c r="M51" s="81"/>
      <c r="N51" s="81"/>
      <c r="O51" s="81"/>
      <c r="P51" s="81"/>
      <c r="Q51" s="81"/>
      <c r="R51" s="81"/>
      <c r="T51" s="81"/>
      <c r="U51" s="81"/>
      <c r="V51" s="81"/>
      <c r="W51" s="81"/>
      <c r="X51" s="81"/>
      <c r="Y51" s="81"/>
      <c r="Z51" s="81"/>
      <c r="AA51" s="81"/>
      <c r="AB51" s="81"/>
      <c r="AC51" s="81"/>
      <c r="AD51" s="81"/>
      <c r="AE51" s="81"/>
      <c r="AF51" s="81"/>
      <c r="AG51" s="81"/>
      <c r="AH51" s="81"/>
      <c r="AI51" s="81"/>
      <c r="AJ51" s="81"/>
      <c r="AK51" s="81"/>
      <c r="AL51" s="77">
        <f t="shared" si="3"/>
        <v>1019</v>
      </c>
      <c r="AM51" s="77">
        <f t="shared" si="4"/>
        <v>9</v>
      </c>
      <c r="AN51" s="82">
        <f t="shared" si="5"/>
        <v>113.22222222222223</v>
      </c>
    </row>
    <row r="52" spans="1:40" ht="13.5" customHeight="1" x14ac:dyDescent="0.2">
      <c r="A52" s="166" t="s">
        <v>358</v>
      </c>
      <c r="B52" s="81">
        <f>'1'!E19</f>
        <v>328</v>
      </c>
      <c r="C52" s="81"/>
      <c r="D52" s="81"/>
      <c r="E52" s="81">
        <f>'4'!E48</f>
        <v>398</v>
      </c>
      <c r="F52" s="81">
        <f>'5'!E27</f>
        <v>331</v>
      </c>
      <c r="G52" s="81">
        <f>'6'!E41</f>
        <v>296</v>
      </c>
      <c r="H52" s="81"/>
      <c r="I52" s="368"/>
      <c r="J52" s="81"/>
      <c r="K52" s="81"/>
      <c r="L52" s="81"/>
      <c r="M52" s="81"/>
      <c r="N52" s="81"/>
      <c r="O52" s="81"/>
      <c r="P52" s="81"/>
      <c r="Q52" s="81"/>
      <c r="R52" s="81"/>
      <c r="T52" s="81"/>
      <c r="U52" s="81"/>
      <c r="V52" s="81"/>
      <c r="W52" s="81"/>
      <c r="X52" s="81"/>
      <c r="Y52" s="81"/>
      <c r="Z52" s="81"/>
      <c r="AA52" s="81"/>
      <c r="AB52" s="81"/>
      <c r="AC52" s="81"/>
      <c r="AD52" s="81"/>
      <c r="AE52" s="81"/>
      <c r="AF52" s="81"/>
      <c r="AG52" s="81"/>
      <c r="AH52" s="81"/>
      <c r="AI52" s="81"/>
      <c r="AJ52" s="81"/>
      <c r="AK52" s="81"/>
      <c r="AL52" s="77">
        <f t="shared" si="3"/>
        <v>1353</v>
      </c>
      <c r="AM52" s="77">
        <f t="shared" si="4"/>
        <v>12</v>
      </c>
      <c r="AN52" s="82">
        <f t="shared" si="5"/>
        <v>112.75</v>
      </c>
    </row>
    <row r="53" spans="1:40" ht="13.5" customHeight="1" x14ac:dyDescent="0.2">
      <c r="A53" s="165" t="s">
        <v>442</v>
      </c>
      <c r="B53" s="81"/>
      <c r="C53" s="81"/>
      <c r="D53" s="81">
        <f>'3'!E11</f>
        <v>323</v>
      </c>
      <c r="E53" s="81">
        <f>'4'!E3</f>
        <v>345</v>
      </c>
      <c r="F53" s="81"/>
      <c r="G53" s="81">
        <f>'6'!E17</f>
        <v>346</v>
      </c>
      <c r="H53" s="81"/>
      <c r="I53" s="368"/>
      <c r="J53" s="81"/>
      <c r="K53" s="81"/>
      <c r="L53" s="81"/>
      <c r="M53" s="81"/>
      <c r="N53" s="81"/>
      <c r="O53" s="81"/>
      <c r="P53" s="81"/>
      <c r="Q53" s="81"/>
      <c r="R53" s="81"/>
      <c r="T53" s="81"/>
      <c r="U53" s="81"/>
      <c r="V53" s="81"/>
      <c r="W53" s="81"/>
      <c r="X53" s="81"/>
      <c r="Y53" s="81"/>
      <c r="Z53" s="81"/>
      <c r="AA53" s="81"/>
      <c r="AB53" s="81"/>
      <c r="AC53" s="81"/>
      <c r="AD53" s="81"/>
      <c r="AE53" s="81"/>
      <c r="AF53" s="81"/>
      <c r="AG53" s="81"/>
      <c r="AH53" s="81"/>
      <c r="AI53" s="81"/>
      <c r="AJ53" s="81"/>
      <c r="AK53" s="81"/>
      <c r="AL53" s="77">
        <f t="shared" si="3"/>
        <v>1014</v>
      </c>
      <c r="AM53" s="77">
        <f t="shared" si="4"/>
        <v>9</v>
      </c>
      <c r="AN53" s="82">
        <f t="shared" si="5"/>
        <v>112.66666666666667</v>
      </c>
    </row>
    <row r="54" spans="1:40" ht="13.5" customHeight="1" x14ac:dyDescent="0.2">
      <c r="A54" s="165" t="s">
        <v>476</v>
      </c>
      <c r="B54" s="81">
        <f>'1'!E17</f>
        <v>289</v>
      </c>
      <c r="C54" s="81"/>
      <c r="D54" s="81"/>
      <c r="E54" s="81">
        <f>'4'!E44</f>
        <v>338</v>
      </c>
      <c r="F54" s="81">
        <f>'5'!E23</f>
        <v>380</v>
      </c>
      <c r="G54" s="81">
        <f>'6'!E37</f>
        <v>343</v>
      </c>
      <c r="H54" s="81"/>
      <c r="I54" s="368"/>
      <c r="J54" s="81"/>
      <c r="K54" s="81"/>
      <c r="L54" s="81"/>
      <c r="M54" s="81"/>
      <c r="N54" s="81"/>
      <c r="O54" s="81"/>
      <c r="P54" s="81"/>
      <c r="Q54" s="81"/>
      <c r="R54" s="81"/>
      <c r="T54" s="81"/>
      <c r="U54" s="81"/>
      <c r="V54" s="81"/>
      <c r="W54" s="81"/>
      <c r="X54" s="81"/>
      <c r="Y54" s="81"/>
      <c r="Z54" s="81"/>
      <c r="AA54" s="81"/>
      <c r="AB54" s="81"/>
      <c r="AC54" s="81"/>
      <c r="AD54" s="81"/>
      <c r="AE54" s="81"/>
      <c r="AF54" s="81"/>
      <c r="AG54" s="81"/>
      <c r="AH54" s="81"/>
      <c r="AI54" s="81"/>
      <c r="AJ54" s="81"/>
      <c r="AK54" s="81"/>
      <c r="AL54" s="77">
        <f t="shared" si="3"/>
        <v>1350</v>
      </c>
      <c r="AM54" s="77">
        <f t="shared" si="4"/>
        <v>12</v>
      </c>
      <c r="AN54" s="82">
        <f t="shared" si="5"/>
        <v>112.5</v>
      </c>
    </row>
    <row r="55" spans="1:40" ht="13.5" customHeight="1" x14ac:dyDescent="0.2">
      <c r="A55" s="166" t="s">
        <v>262</v>
      </c>
      <c r="B55" s="81">
        <f>'1'!E38</f>
        <v>338</v>
      </c>
      <c r="C55" s="81">
        <f>'2'!E31</f>
        <v>308</v>
      </c>
      <c r="D55" s="81">
        <f>'3'!E45</f>
        <v>346</v>
      </c>
      <c r="E55" s="81"/>
      <c r="F55" s="81">
        <f>'5'!E17</f>
        <v>336</v>
      </c>
      <c r="G55" s="81">
        <f>'6'!E10</f>
        <v>355</v>
      </c>
      <c r="H55" s="81"/>
      <c r="I55" s="368"/>
      <c r="J55" s="81"/>
      <c r="K55" s="81"/>
      <c r="L55" s="81"/>
      <c r="M55" s="81"/>
      <c r="N55" s="81"/>
      <c r="O55" s="81"/>
      <c r="P55" s="81"/>
      <c r="Q55" s="81"/>
      <c r="R55" s="81"/>
      <c r="T55" s="81"/>
      <c r="U55" s="81"/>
      <c r="V55" s="81"/>
      <c r="W55" s="81"/>
      <c r="X55" s="81"/>
      <c r="Y55" s="81"/>
      <c r="Z55" s="81"/>
      <c r="AA55" s="81"/>
      <c r="AB55" s="81"/>
      <c r="AC55" s="81"/>
      <c r="AD55" s="81"/>
      <c r="AE55" s="81"/>
      <c r="AF55" s="81"/>
      <c r="AG55" s="81"/>
      <c r="AH55" s="81"/>
      <c r="AI55" s="81"/>
      <c r="AJ55" s="81"/>
      <c r="AK55" s="81"/>
      <c r="AL55" s="77">
        <f t="shared" si="3"/>
        <v>1683</v>
      </c>
      <c r="AM55" s="77">
        <f t="shared" si="4"/>
        <v>15</v>
      </c>
      <c r="AN55" s="82">
        <f t="shared" si="5"/>
        <v>112.2</v>
      </c>
    </row>
    <row r="56" spans="1:40" ht="13.5" customHeight="1" x14ac:dyDescent="0.2">
      <c r="A56" s="165" t="s">
        <v>271</v>
      </c>
      <c r="B56" s="81"/>
      <c r="C56" s="81">
        <f>'2'!E47</f>
        <v>314</v>
      </c>
      <c r="D56" s="81"/>
      <c r="E56" s="81">
        <f>'4'!E11</f>
        <v>347</v>
      </c>
      <c r="F56" s="81">
        <f>'5'!E39</f>
        <v>346</v>
      </c>
      <c r="G56" s="81"/>
      <c r="H56" s="81">
        <f>'7'!E11</f>
        <v>338</v>
      </c>
      <c r="I56" s="368"/>
      <c r="J56" s="81"/>
      <c r="K56" s="81"/>
      <c r="L56" s="81"/>
      <c r="M56" s="81"/>
      <c r="N56" s="81"/>
      <c r="O56" s="81"/>
      <c r="P56" s="81"/>
      <c r="Q56" s="81"/>
      <c r="R56" s="81"/>
      <c r="T56" s="81"/>
      <c r="U56" s="81"/>
      <c r="V56" s="81"/>
      <c r="W56" s="81"/>
      <c r="X56" s="81"/>
      <c r="Y56" s="81"/>
      <c r="Z56" s="81"/>
      <c r="AA56" s="81"/>
      <c r="AB56" s="81"/>
      <c r="AC56" s="81"/>
      <c r="AD56" s="81"/>
      <c r="AE56" s="81"/>
      <c r="AF56" s="81"/>
      <c r="AG56" s="81"/>
      <c r="AH56" s="81"/>
      <c r="AI56" s="81"/>
      <c r="AJ56" s="81"/>
      <c r="AK56" s="81"/>
      <c r="AL56" s="77">
        <f t="shared" si="3"/>
        <v>1345</v>
      </c>
      <c r="AM56" s="77">
        <f t="shared" si="4"/>
        <v>12</v>
      </c>
      <c r="AN56" s="82">
        <f t="shared" si="5"/>
        <v>112.08333333333333</v>
      </c>
    </row>
    <row r="57" spans="1:40" ht="13.5" customHeight="1" x14ac:dyDescent="0.2">
      <c r="A57" s="166" t="s">
        <v>266</v>
      </c>
      <c r="B57" s="81">
        <f>'1'!E20</f>
        <v>352</v>
      </c>
      <c r="C57" s="81"/>
      <c r="D57" s="81"/>
      <c r="E57" s="81">
        <f>'4'!E47</f>
        <v>359</v>
      </c>
      <c r="F57" s="81">
        <f>'5'!E26</f>
        <v>327</v>
      </c>
      <c r="G57" s="81">
        <f>'6'!E40</f>
        <v>297</v>
      </c>
      <c r="H57" s="81"/>
      <c r="I57" s="368"/>
      <c r="J57" s="81"/>
      <c r="K57" s="81"/>
      <c r="L57" s="81"/>
      <c r="M57" s="81"/>
      <c r="N57" s="81"/>
      <c r="O57" s="81"/>
      <c r="P57" s="81"/>
      <c r="Q57" s="81"/>
      <c r="R57" s="81"/>
      <c r="T57" s="81"/>
      <c r="U57" s="81"/>
      <c r="V57" s="81"/>
      <c r="W57" s="81"/>
      <c r="X57" s="81"/>
      <c r="Y57" s="81"/>
      <c r="Z57" s="81"/>
      <c r="AA57" s="81"/>
      <c r="AB57" s="81"/>
      <c r="AC57" s="81"/>
      <c r="AD57" s="81"/>
      <c r="AE57" s="81"/>
      <c r="AF57" s="81"/>
      <c r="AG57" s="81"/>
      <c r="AH57" s="81"/>
      <c r="AI57" s="81"/>
      <c r="AJ57" s="81"/>
      <c r="AK57" s="81"/>
      <c r="AL57" s="77">
        <f t="shared" si="3"/>
        <v>1335</v>
      </c>
      <c r="AM57" s="77">
        <f t="shared" si="4"/>
        <v>12</v>
      </c>
      <c r="AN57" s="82">
        <f t="shared" si="5"/>
        <v>111.25</v>
      </c>
    </row>
    <row r="58" spans="1:40" ht="13.5" customHeight="1" x14ac:dyDescent="0.2">
      <c r="A58" s="165" t="s">
        <v>260</v>
      </c>
      <c r="B58" s="81"/>
      <c r="C58" s="81"/>
      <c r="D58" s="81">
        <f>'3'!E13</f>
        <v>346</v>
      </c>
      <c r="E58" s="81">
        <f>'4'!E4</f>
        <v>341</v>
      </c>
      <c r="F58" s="81"/>
      <c r="G58" s="81">
        <f>'6'!E18</f>
        <v>313</v>
      </c>
      <c r="H58" s="81"/>
      <c r="I58" s="368"/>
      <c r="J58" s="81"/>
      <c r="K58" s="81"/>
      <c r="L58" s="81"/>
      <c r="M58" s="81"/>
      <c r="N58" s="81"/>
      <c r="O58" s="81"/>
      <c r="P58" s="81"/>
      <c r="Q58" s="81"/>
      <c r="R58" s="81"/>
      <c r="T58" s="81"/>
      <c r="U58" s="81"/>
      <c r="V58" s="81"/>
      <c r="W58" s="81"/>
      <c r="X58" s="81"/>
      <c r="Y58" s="81"/>
      <c r="Z58" s="81"/>
      <c r="AA58" s="81"/>
      <c r="AB58" s="81"/>
      <c r="AC58" s="81"/>
      <c r="AD58" s="81"/>
      <c r="AE58" s="81"/>
      <c r="AF58" s="81"/>
      <c r="AG58" s="81"/>
      <c r="AH58" s="81"/>
      <c r="AI58" s="81"/>
      <c r="AJ58" s="81"/>
      <c r="AK58" s="81"/>
      <c r="AL58" s="77">
        <f t="shared" si="3"/>
        <v>1000</v>
      </c>
      <c r="AM58" s="77">
        <f t="shared" si="4"/>
        <v>9</v>
      </c>
      <c r="AN58" s="82">
        <f t="shared" si="5"/>
        <v>111.11111111111111</v>
      </c>
    </row>
    <row r="59" spans="1:40" ht="13.5" customHeight="1" x14ac:dyDescent="0.2">
      <c r="A59" s="166" t="s">
        <v>242</v>
      </c>
      <c r="B59" s="81"/>
      <c r="C59" s="81">
        <f>'2'!E16</f>
        <v>342</v>
      </c>
      <c r="D59" s="81">
        <f>'3'!E2</f>
        <v>320</v>
      </c>
      <c r="E59" s="81"/>
      <c r="F59" s="81">
        <f>'5'!E2</f>
        <v>331</v>
      </c>
      <c r="G59" s="81">
        <f>'6'!E23</f>
        <v>349</v>
      </c>
      <c r="H59" s="81">
        <f>'7'!E23</f>
        <v>313</v>
      </c>
      <c r="I59" s="368"/>
      <c r="J59" s="81"/>
      <c r="K59" s="81"/>
      <c r="L59" s="81"/>
      <c r="M59" s="81"/>
      <c r="N59" s="81"/>
      <c r="O59" s="81"/>
      <c r="P59" s="81"/>
      <c r="Q59" s="81"/>
      <c r="R59" s="81"/>
      <c r="T59" s="81"/>
      <c r="U59" s="81"/>
      <c r="V59" s="81"/>
      <c r="W59" s="81"/>
      <c r="X59" s="81"/>
      <c r="Y59" s="81"/>
      <c r="Z59" s="81"/>
      <c r="AA59" s="81"/>
      <c r="AB59" s="81"/>
      <c r="AC59" s="81"/>
      <c r="AD59" s="81"/>
      <c r="AE59" s="81"/>
      <c r="AF59" s="81"/>
      <c r="AG59" s="81"/>
      <c r="AH59" s="81"/>
      <c r="AI59" s="81"/>
      <c r="AJ59" s="81"/>
      <c r="AK59" s="81"/>
      <c r="AL59" s="77">
        <f t="shared" si="3"/>
        <v>1655</v>
      </c>
      <c r="AM59" s="77">
        <f t="shared" si="4"/>
        <v>15</v>
      </c>
      <c r="AN59" s="82">
        <f t="shared" si="5"/>
        <v>110.33333333333333</v>
      </c>
    </row>
    <row r="60" spans="1:40" ht="13.5" customHeight="1" x14ac:dyDescent="0.2">
      <c r="A60" s="166" t="s">
        <v>249</v>
      </c>
      <c r="B60" s="81">
        <f>'1'!E18</f>
        <v>291</v>
      </c>
      <c r="C60" s="81"/>
      <c r="D60" s="81"/>
      <c r="E60" s="81">
        <f>'4'!E46</f>
        <v>364</v>
      </c>
      <c r="F60" s="81">
        <f>'5'!E25</f>
        <v>318</v>
      </c>
      <c r="G60" s="81">
        <f>'6'!E39</f>
        <v>350</v>
      </c>
      <c r="H60" s="81"/>
      <c r="I60" s="368"/>
      <c r="J60" s="81"/>
      <c r="K60" s="81"/>
      <c r="L60" s="81"/>
      <c r="M60" s="81"/>
      <c r="N60" s="81"/>
      <c r="O60" s="81"/>
      <c r="P60" s="81"/>
      <c r="Q60" s="81"/>
      <c r="R60" s="81"/>
      <c r="T60" s="81"/>
      <c r="U60" s="81"/>
      <c r="V60" s="81"/>
      <c r="W60" s="81"/>
      <c r="X60" s="81"/>
      <c r="Y60" s="81"/>
      <c r="Z60" s="81"/>
      <c r="AA60" s="81"/>
      <c r="AB60" s="81"/>
      <c r="AC60" s="81"/>
      <c r="AD60" s="81"/>
      <c r="AE60" s="81"/>
      <c r="AF60" s="81"/>
      <c r="AG60" s="81"/>
      <c r="AH60" s="81"/>
      <c r="AI60" s="81"/>
      <c r="AJ60" s="81"/>
      <c r="AK60" s="81"/>
      <c r="AL60" s="77">
        <f t="shared" si="3"/>
        <v>1323</v>
      </c>
      <c r="AM60" s="77">
        <f t="shared" si="4"/>
        <v>12</v>
      </c>
      <c r="AN60" s="82">
        <f t="shared" si="5"/>
        <v>110.25</v>
      </c>
    </row>
    <row r="61" spans="1:40" ht="13.5" customHeight="1" x14ac:dyDescent="0.2">
      <c r="A61" s="165" t="s">
        <v>354</v>
      </c>
      <c r="B61" s="81"/>
      <c r="C61" s="81"/>
      <c r="D61" s="81"/>
      <c r="E61" s="81">
        <f>'4'!E37</f>
        <v>329</v>
      </c>
      <c r="F61" s="81"/>
      <c r="G61" s="81"/>
      <c r="H61" s="81"/>
      <c r="I61" s="368"/>
      <c r="J61" s="81"/>
      <c r="K61" s="81"/>
      <c r="L61" s="81"/>
      <c r="M61" s="81"/>
      <c r="N61" s="81"/>
      <c r="O61" s="81"/>
      <c r="P61" s="81"/>
      <c r="Q61" s="81"/>
      <c r="R61" s="81"/>
      <c r="T61" s="81"/>
      <c r="U61" s="81"/>
      <c r="V61" s="81"/>
      <c r="W61" s="81"/>
      <c r="X61" s="81"/>
      <c r="Y61" s="81"/>
      <c r="Z61" s="81"/>
      <c r="AA61" s="81"/>
      <c r="AB61" s="81"/>
      <c r="AC61" s="81"/>
      <c r="AD61" s="81"/>
      <c r="AE61" s="81"/>
      <c r="AF61" s="81"/>
      <c r="AG61" s="81"/>
      <c r="AH61" s="81"/>
      <c r="AI61" s="81"/>
      <c r="AJ61" s="81"/>
      <c r="AK61" s="81"/>
      <c r="AL61" s="77">
        <f t="shared" si="3"/>
        <v>329</v>
      </c>
      <c r="AM61" s="77">
        <f t="shared" si="4"/>
        <v>3</v>
      </c>
      <c r="AN61" s="82">
        <f t="shared" si="5"/>
        <v>109.66666666666667</v>
      </c>
    </row>
    <row r="62" spans="1:40" ht="13.5" customHeight="1" x14ac:dyDescent="0.2">
      <c r="A62" s="165" t="s">
        <v>272</v>
      </c>
      <c r="B62" s="81"/>
      <c r="C62" s="81">
        <f>'2'!E46</f>
        <v>351</v>
      </c>
      <c r="D62" s="81"/>
      <c r="E62" s="81">
        <f>'4'!E12</f>
        <v>308</v>
      </c>
      <c r="F62" s="81">
        <f>'5'!E38</f>
        <v>354</v>
      </c>
      <c r="G62" s="81"/>
      <c r="H62" s="81">
        <f>'7'!E10</f>
        <v>299</v>
      </c>
      <c r="I62" s="368"/>
      <c r="J62" s="81"/>
      <c r="K62" s="81"/>
      <c r="L62" s="81"/>
      <c r="M62" s="81"/>
      <c r="N62" s="81"/>
      <c r="O62" s="81"/>
      <c r="P62" s="81"/>
      <c r="Q62" s="81"/>
      <c r="R62" s="81"/>
      <c r="T62" s="81"/>
      <c r="U62" s="81"/>
      <c r="V62" s="81"/>
      <c r="W62" s="81"/>
      <c r="X62" s="81"/>
      <c r="Y62" s="81"/>
      <c r="Z62" s="81"/>
      <c r="AA62" s="81"/>
      <c r="AB62" s="81"/>
      <c r="AC62" s="81"/>
      <c r="AD62" s="81"/>
      <c r="AE62" s="81"/>
      <c r="AF62" s="81"/>
      <c r="AG62" s="81"/>
      <c r="AH62" s="81"/>
      <c r="AI62" s="81"/>
      <c r="AJ62" s="81"/>
      <c r="AK62" s="81"/>
      <c r="AL62" s="77">
        <f t="shared" si="3"/>
        <v>1312</v>
      </c>
      <c r="AM62" s="77">
        <f t="shared" si="4"/>
        <v>12</v>
      </c>
      <c r="AN62" s="82">
        <f t="shared" si="5"/>
        <v>109.33333333333333</v>
      </c>
    </row>
    <row r="63" spans="1:40" ht="13.5" customHeight="1" x14ac:dyDescent="0.2">
      <c r="A63" s="165" t="s">
        <v>270</v>
      </c>
      <c r="B63" s="81"/>
      <c r="C63" s="81">
        <f>'2'!E45</f>
        <v>321</v>
      </c>
      <c r="D63" s="81"/>
      <c r="E63" s="81">
        <f>'4'!E10</f>
        <v>309</v>
      </c>
      <c r="F63" s="81">
        <f>'5'!E40</f>
        <v>332</v>
      </c>
      <c r="G63" s="81"/>
      <c r="H63" s="81">
        <f>'7'!E12</f>
        <v>348</v>
      </c>
      <c r="I63" s="368"/>
      <c r="J63" s="81"/>
      <c r="K63" s="81"/>
      <c r="L63" s="81"/>
      <c r="M63" s="81"/>
      <c r="N63" s="81"/>
      <c r="O63" s="81"/>
      <c r="P63" s="81"/>
      <c r="Q63" s="81"/>
      <c r="R63" s="81"/>
      <c r="T63" s="81"/>
      <c r="U63" s="81"/>
      <c r="V63" s="81"/>
      <c r="W63" s="81"/>
      <c r="X63" s="81"/>
      <c r="Y63" s="81"/>
      <c r="Z63" s="81"/>
      <c r="AA63" s="81"/>
      <c r="AB63" s="81"/>
      <c r="AC63" s="81"/>
      <c r="AD63" s="81"/>
      <c r="AE63" s="81"/>
      <c r="AF63" s="81"/>
      <c r="AG63" s="81"/>
      <c r="AH63" s="81"/>
      <c r="AI63" s="81"/>
      <c r="AJ63" s="81"/>
      <c r="AK63" s="81"/>
      <c r="AL63" s="77">
        <f t="shared" si="3"/>
        <v>1310</v>
      </c>
      <c r="AM63" s="77">
        <f t="shared" si="4"/>
        <v>12</v>
      </c>
      <c r="AN63" s="82">
        <f t="shared" si="5"/>
        <v>109.16666666666667</v>
      </c>
    </row>
    <row r="64" spans="1:40" ht="13.5" customHeight="1" x14ac:dyDescent="0.2">
      <c r="A64" s="165" t="s">
        <v>447</v>
      </c>
      <c r="B64" s="81"/>
      <c r="C64" s="81"/>
      <c r="D64" s="81"/>
      <c r="E64" s="81"/>
      <c r="F64" s="81">
        <f>'5'!E12</f>
        <v>319</v>
      </c>
      <c r="G64" s="81">
        <f>'6'!E47</f>
        <v>346</v>
      </c>
      <c r="H64" s="81">
        <f>'7'!E5</f>
        <v>316</v>
      </c>
      <c r="I64" s="368"/>
      <c r="J64" s="81"/>
      <c r="K64" s="81"/>
      <c r="L64" s="81"/>
      <c r="M64" s="81"/>
      <c r="N64" s="81"/>
      <c r="O64" s="81"/>
      <c r="P64" s="81"/>
      <c r="Q64" s="81"/>
      <c r="R64" s="81"/>
      <c r="T64" s="81"/>
      <c r="U64" s="81"/>
      <c r="V64" s="81"/>
      <c r="W64" s="81"/>
      <c r="X64" s="81"/>
      <c r="Y64" s="81"/>
      <c r="Z64" s="81"/>
      <c r="AA64" s="81"/>
      <c r="AB64" s="81"/>
      <c r="AC64" s="81"/>
      <c r="AD64" s="81"/>
      <c r="AE64" s="81"/>
      <c r="AF64" s="81"/>
      <c r="AG64" s="81"/>
      <c r="AH64" s="81"/>
      <c r="AI64" s="81"/>
      <c r="AJ64" s="81"/>
      <c r="AK64" s="81"/>
      <c r="AL64" s="77">
        <f t="shared" si="3"/>
        <v>981</v>
      </c>
      <c r="AM64" s="77">
        <f t="shared" si="4"/>
        <v>9</v>
      </c>
      <c r="AN64" s="82">
        <f t="shared" si="5"/>
        <v>109</v>
      </c>
    </row>
    <row r="65" spans="1:40" ht="13.5" customHeight="1" x14ac:dyDescent="0.2">
      <c r="A65" s="166" t="s">
        <v>368</v>
      </c>
      <c r="B65" s="81"/>
      <c r="C65" s="81"/>
      <c r="D65" s="81"/>
      <c r="E65" s="81">
        <f>'4'!E5</f>
        <v>346</v>
      </c>
      <c r="F65" s="81"/>
      <c r="G65" s="81">
        <f>'6'!E19</f>
        <v>307</v>
      </c>
      <c r="H65" s="81"/>
      <c r="I65" s="368"/>
      <c r="J65" s="81"/>
      <c r="K65" s="81"/>
      <c r="L65" s="81"/>
      <c r="M65" s="81"/>
      <c r="N65" s="81"/>
      <c r="O65" s="81"/>
      <c r="P65" s="81"/>
      <c r="Q65" s="81"/>
      <c r="R65" s="81"/>
      <c r="T65" s="81"/>
      <c r="U65" s="81"/>
      <c r="V65" s="81"/>
      <c r="W65" s="81"/>
      <c r="X65" s="81"/>
      <c r="Y65" s="81"/>
      <c r="Z65" s="81"/>
      <c r="AA65" s="81"/>
      <c r="AB65" s="81"/>
      <c r="AC65" s="81"/>
      <c r="AD65" s="81"/>
      <c r="AE65" s="81"/>
      <c r="AF65" s="81"/>
      <c r="AG65" s="81"/>
      <c r="AH65" s="81"/>
      <c r="AI65" s="81"/>
      <c r="AJ65" s="81"/>
      <c r="AK65" s="81"/>
      <c r="AL65" s="77">
        <f t="shared" si="3"/>
        <v>653</v>
      </c>
      <c r="AM65" s="77">
        <f t="shared" si="4"/>
        <v>6</v>
      </c>
      <c r="AN65" s="82">
        <f t="shared" si="5"/>
        <v>108.83333333333333</v>
      </c>
    </row>
    <row r="66" spans="1:40" ht="13.5" customHeight="1" x14ac:dyDescent="0.2">
      <c r="A66" s="165" t="s">
        <v>495</v>
      </c>
      <c r="B66" s="81">
        <f>'1'!E24</f>
        <v>307</v>
      </c>
      <c r="C66" s="81"/>
      <c r="D66" s="81"/>
      <c r="E66" s="81"/>
      <c r="F66" s="81">
        <f>'5'!E31</f>
        <v>341</v>
      </c>
      <c r="G66" s="81"/>
      <c r="H66" s="81"/>
      <c r="I66" s="368"/>
      <c r="J66" s="81"/>
      <c r="K66" s="81"/>
      <c r="L66" s="81"/>
      <c r="M66" s="81"/>
      <c r="N66" s="81"/>
      <c r="O66" s="81"/>
      <c r="P66" s="81"/>
      <c r="Q66" s="81"/>
      <c r="R66" s="81"/>
      <c r="T66" s="81"/>
      <c r="U66" s="81"/>
      <c r="V66" s="81"/>
      <c r="W66" s="81"/>
      <c r="X66" s="81"/>
      <c r="Y66" s="81"/>
      <c r="Z66" s="81"/>
      <c r="AA66" s="81"/>
      <c r="AB66" s="81"/>
      <c r="AC66" s="81"/>
      <c r="AD66" s="81"/>
      <c r="AE66" s="81"/>
      <c r="AF66" s="81"/>
      <c r="AG66" s="81"/>
      <c r="AH66" s="81"/>
      <c r="AI66" s="81"/>
      <c r="AJ66" s="81"/>
      <c r="AK66" s="81"/>
      <c r="AL66" s="77">
        <f t="shared" ref="AL66:AL75" si="6">SUM(B66:AK66)</f>
        <v>648</v>
      </c>
      <c r="AM66" s="77">
        <f t="shared" ref="AM66:AM75" si="7">COUNTA(B66:AK66)*3</f>
        <v>6</v>
      </c>
      <c r="AN66" s="82">
        <f t="shared" ref="AN66:AN75" si="8">AL66/AM66</f>
        <v>108</v>
      </c>
    </row>
    <row r="67" spans="1:40" ht="13.5" customHeight="1" x14ac:dyDescent="0.2">
      <c r="A67" s="165" t="s">
        <v>353</v>
      </c>
      <c r="B67" s="81">
        <f>'1'!E4</f>
        <v>322</v>
      </c>
      <c r="C67" s="81"/>
      <c r="D67" s="81"/>
      <c r="E67" s="81"/>
      <c r="F67" s="81"/>
      <c r="G67" s="81"/>
      <c r="H67" s="81"/>
      <c r="I67" s="368"/>
      <c r="J67" s="81"/>
      <c r="K67" s="81"/>
      <c r="L67" s="81"/>
      <c r="M67" s="81"/>
      <c r="N67" s="81"/>
      <c r="O67" s="81"/>
      <c r="P67" s="81"/>
      <c r="Q67" s="81"/>
      <c r="R67" s="81"/>
      <c r="T67" s="81"/>
      <c r="U67" s="81"/>
      <c r="V67" s="81"/>
      <c r="W67" s="81"/>
      <c r="X67" s="81"/>
      <c r="Y67" s="81"/>
      <c r="Z67" s="81"/>
      <c r="AA67" s="81"/>
      <c r="AB67" s="81"/>
      <c r="AC67" s="81"/>
      <c r="AD67" s="81"/>
      <c r="AE67" s="81"/>
      <c r="AF67" s="81"/>
      <c r="AG67" s="81"/>
      <c r="AH67" s="81"/>
      <c r="AI67" s="81"/>
      <c r="AJ67" s="81"/>
      <c r="AK67" s="81"/>
      <c r="AL67" s="77">
        <f t="shared" si="6"/>
        <v>322</v>
      </c>
      <c r="AM67" s="77">
        <f t="shared" si="7"/>
        <v>3</v>
      </c>
      <c r="AN67" s="82">
        <f t="shared" si="8"/>
        <v>107.33333333333333</v>
      </c>
    </row>
    <row r="68" spans="1:40" ht="13.5" customHeight="1" x14ac:dyDescent="0.2">
      <c r="A68" s="165" t="s">
        <v>491</v>
      </c>
      <c r="B68" s="81"/>
      <c r="C68" s="81">
        <f>'2'!E4</f>
        <v>317</v>
      </c>
      <c r="D68" s="81"/>
      <c r="E68" s="81"/>
      <c r="F68" s="81"/>
      <c r="G68" s="81"/>
      <c r="H68" s="81">
        <f>'7'!E18</f>
        <v>327</v>
      </c>
      <c r="I68" s="368"/>
      <c r="J68" s="81"/>
      <c r="K68" s="81"/>
      <c r="L68" s="81"/>
      <c r="M68" s="81"/>
      <c r="N68" s="81"/>
      <c r="O68" s="81"/>
      <c r="P68" s="81"/>
      <c r="Q68" s="81"/>
      <c r="R68" s="81"/>
      <c r="T68" s="81"/>
      <c r="U68" s="81"/>
      <c r="V68" s="81"/>
      <c r="W68" s="81"/>
      <c r="X68" s="81"/>
      <c r="Y68" s="81"/>
      <c r="Z68" s="81"/>
      <c r="AA68" s="81"/>
      <c r="AB68" s="81"/>
      <c r="AC68" s="81"/>
      <c r="AD68" s="81"/>
      <c r="AE68" s="81"/>
      <c r="AF68" s="81"/>
      <c r="AG68" s="81"/>
      <c r="AH68" s="81"/>
      <c r="AI68" s="81"/>
      <c r="AJ68" s="81"/>
      <c r="AK68" s="81"/>
      <c r="AL68" s="77">
        <f t="shared" si="6"/>
        <v>644</v>
      </c>
      <c r="AM68" s="77">
        <f t="shared" si="7"/>
        <v>6</v>
      </c>
      <c r="AN68" s="82">
        <f t="shared" si="8"/>
        <v>107.33333333333333</v>
      </c>
    </row>
    <row r="69" spans="1:40" ht="13.5" customHeight="1" x14ac:dyDescent="0.2">
      <c r="A69" s="166" t="s">
        <v>359</v>
      </c>
      <c r="B69" s="81">
        <f>'1'!E16</f>
        <v>275</v>
      </c>
      <c r="C69" s="81"/>
      <c r="D69" s="81"/>
      <c r="E69" s="81">
        <f>'4'!E45</f>
        <v>328</v>
      </c>
      <c r="F69" s="81">
        <f>'5'!E24</f>
        <v>354</v>
      </c>
      <c r="G69" s="81">
        <f>'6'!E38</f>
        <v>322</v>
      </c>
      <c r="H69" s="81"/>
      <c r="I69" s="368"/>
      <c r="J69" s="81"/>
      <c r="K69" s="81"/>
      <c r="L69" s="81"/>
      <c r="M69" s="81"/>
      <c r="N69" s="81"/>
      <c r="O69" s="81"/>
      <c r="P69" s="81"/>
      <c r="Q69" s="81"/>
      <c r="R69" s="81"/>
      <c r="T69" s="81"/>
      <c r="U69" s="81"/>
      <c r="V69" s="81"/>
      <c r="W69" s="81"/>
      <c r="X69" s="81"/>
      <c r="Y69" s="81"/>
      <c r="Z69" s="81"/>
      <c r="AA69" s="81"/>
      <c r="AB69" s="81"/>
      <c r="AC69" s="81"/>
      <c r="AD69" s="81"/>
      <c r="AE69" s="81"/>
      <c r="AF69" s="81"/>
      <c r="AG69" s="81"/>
      <c r="AH69" s="81"/>
      <c r="AI69" s="81"/>
      <c r="AJ69" s="81"/>
      <c r="AK69" s="81"/>
      <c r="AL69" s="77">
        <f t="shared" si="6"/>
        <v>1279</v>
      </c>
      <c r="AM69" s="77">
        <f t="shared" si="7"/>
        <v>12</v>
      </c>
      <c r="AN69" s="82">
        <f t="shared" si="8"/>
        <v>106.58333333333333</v>
      </c>
    </row>
    <row r="70" spans="1:40" ht="13.5" customHeight="1" x14ac:dyDescent="0.2">
      <c r="A70" s="166" t="s">
        <v>222</v>
      </c>
      <c r="B70" s="81">
        <f>'1'!E32</f>
        <v>324</v>
      </c>
      <c r="C70" s="81">
        <f>'2'!E39</f>
        <v>346</v>
      </c>
      <c r="D70" s="81"/>
      <c r="E70" s="81">
        <f>'4'!E16</f>
        <v>286</v>
      </c>
      <c r="F70" s="81"/>
      <c r="G70" s="81"/>
      <c r="H70" s="81"/>
      <c r="I70" s="368"/>
      <c r="J70" s="81"/>
      <c r="K70" s="81"/>
      <c r="L70" s="81"/>
      <c r="M70" s="81"/>
      <c r="N70" s="81"/>
      <c r="O70" s="81"/>
      <c r="P70" s="81"/>
      <c r="Q70" s="81"/>
      <c r="R70" s="81"/>
      <c r="T70" s="81"/>
      <c r="U70" s="81"/>
      <c r="V70" s="81"/>
      <c r="W70" s="81"/>
      <c r="X70" s="81"/>
      <c r="Y70" s="81"/>
      <c r="Z70" s="81"/>
      <c r="AA70" s="81"/>
      <c r="AB70" s="81"/>
      <c r="AC70" s="81"/>
      <c r="AD70" s="81"/>
      <c r="AE70" s="81"/>
      <c r="AF70" s="81"/>
      <c r="AG70" s="81"/>
      <c r="AH70" s="81"/>
      <c r="AI70" s="81"/>
      <c r="AJ70" s="81"/>
      <c r="AK70" s="81"/>
      <c r="AL70" s="77">
        <f t="shared" si="6"/>
        <v>956</v>
      </c>
      <c r="AM70" s="77">
        <f t="shared" si="7"/>
        <v>9</v>
      </c>
      <c r="AN70" s="82">
        <f t="shared" si="8"/>
        <v>106.22222222222223</v>
      </c>
    </row>
    <row r="71" spans="1:40" ht="13.5" customHeight="1" x14ac:dyDescent="0.2">
      <c r="A71" s="165" t="s">
        <v>355</v>
      </c>
      <c r="B71" s="81">
        <f>'1'!E34</f>
        <v>364</v>
      </c>
      <c r="C71" s="81">
        <f>'2'!E41</f>
        <v>270</v>
      </c>
      <c r="D71" s="81"/>
      <c r="E71" s="81"/>
      <c r="F71" s="81"/>
      <c r="G71" s="81"/>
      <c r="H71" s="81"/>
      <c r="I71" s="368"/>
      <c r="J71" s="81"/>
      <c r="K71" s="81"/>
      <c r="L71" s="81"/>
      <c r="M71" s="81"/>
      <c r="N71" s="81"/>
      <c r="O71" s="81"/>
      <c r="P71" s="81"/>
      <c r="Q71" s="81"/>
      <c r="R71" s="81"/>
      <c r="T71" s="81"/>
      <c r="U71" s="81"/>
      <c r="V71" s="81"/>
      <c r="W71" s="81"/>
      <c r="X71" s="81"/>
      <c r="Y71" s="81"/>
      <c r="Z71" s="81"/>
      <c r="AA71" s="81"/>
      <c r="AB71" s="81"/>
      <c r="AC71" s="81"/>
      <c r="AD71" s="81"/>
      <c r="AE71" s="81"/>
      <c r="AF71" s="81"/>
      <c r="AG71" s="81"/>
      <c r="AH71" s="81"/>
      <c r="AI71" s="81"/>
      <c r="AJ71" s="81"/>
      <c r="AK71" s="81"/>
      <c r="AL71" s="77">
        <f t="shared" si="6"/>
        <v>634</v>
      </c>
      <c r="AM71" s="77">
        <f t="shared" si="7"/>
        <v>6</v>
      </c>
      <c r="AN71" s="82">
        <f t="shared" si="8"/>
        <v>105.66666666666667</v>
      </c>
    </row>
    <row r="72" spans="1:40" ht="13.5" customHeight="1" x14ac:dyDescent="0.2">
      <c r="A72" s="166" t="s">
        <v>224</v>
      </c>
      <c r="B72" s="81">
        <f>'1'!E30</f>
        <v>335</v>
      </c>
      <c r="C72" s="81">
        <f>'2'!E37</f>
        <v>288</v>
      </c>
      <c r="D72" s="81"/>
      <c r="E72" s="81">
        <f>'4'!E17</f>
        <v>328</v>
      </c>
      <c r="F72" s="81"/>
      <c r="G72" s="81"/>
      <c r="H72" s="81"/>
      <c r="I72" s="368"/>
      <c r="J72" s="81"/>
      <c r="K72" s="81"/>
      <c r="L72" s="81"/>
      <c r="M72" s="81"/>
      <c r="N72" s="81"/>
      <c r="O72" s="81"/>
      <c r="P72" s="81"/>
      <c r="Q72" s="81"/>
      <c r="R72" s="81"/>
      <c r="T72" s="81"/>
      <c r="U72" s="81"/>
      <c r="V72" s="81"/>
      <c r="W72" s="81"/>
      <c r="X72" s="81"/>
      <c r="Y72" s="81"/>
      <c r="Z72" s="81"/>
      <c r="AA72" s="81"/>
      <c r="AB72" s="81"/>
      <c r="AC72" s="81"/>
      <c r="AD72" s="81"/>
      <c r="AE72" s="81"/>
      <c r="AF72" s="81"/>
      <c r="AG72" s="81"/>
      <c r="AH72" s="81"/>
      <c r="AI72" s="81"/>
      <c r="AJ72" s="81"/>
      <c r="AK72" s="81"/>
      <c r="AL72" s="77">
        <f t="shared" si="6"/>
        <v>951</v>
      </c>
      <c r="AM72" s="77">
        <f t="shared" si="7"/>
        <v>9</v>
      </c>
      <c r="AN72" s="82">
        <f t="shared" si="8"/>
        <v>105.66666666666667</v>
      </c>
    </row>
    <row r="73" spans="1:40" ht="13.5" customHeight="1" x14ac:dyDescent="0.2">
      <c r="A73" s="165" t="s">
        <v>255</v>
      </c>
      <c r="B73" s="81">
        <f>'1'!E2</f>
        <v>312</v>
      </c>
      <c r="C73" s="81"/>
      <c r="D73" s="81"/>
      <c r="E73" s="81"/>
      <c r="F73" s="81">
        <f>'5'!E44</f>
        <v>305</v>
      </c>
      <c r="G73" s="81"/>
      <c r="H73" s="81"/>
      <c r="I73" s="368"/>
      <c r="J73" s="81"/>
      <c r="K73" s="81"/>
      <c r="L73" s="81"/>
      <c r="M73" s="81"/>
      <c r="N73" s="81"/>
      <c r="O73" s="81"/>
      <c r="P73" s="81"/>
      <c r="Q73" s="81"/>
      <c r="R73" s="81"/>
      <c r="T73" s="81"/>
      <c r="U73" s="81"/>
      <c r="V73" s="81"/>
      <c r="W73" s="81"/>
      <c r="X73" s="81"/>
      <c r="Y73" s="81"/>
      <c r="Z73" s="81"/>
      <c r="AA73" s="81"/>
      <c r="AB73" s="81"/>
      <c r="AC73" s="81"/>
      <c r="AD73" s="81"/>
      <c r="AE73" s="81"/>
      <c r="AF73" s="81"/>
      <c r="AG73" s="81"/>
      <c r="AH73" s="81"/>
      <c r="AI73" s="81"/>
      <c r="AJ73" s="81"/>
      <c r="AK73" s="81"/>
      <c r="AL73" s="77">
        <f t="shared" si="6"/>
        <v>617</v>
      </c>
      <c r="AM73" s="77">
        <f t="shared" si="7"/>
        <v>6</v>
      </c>
      <c r="AN73" s="82">
        <f t="shared" si="8"/>
        <v>102.83333333333333</v>
      </c>
    </row>
    <row r="74" spans="1:40" ht="13.5" customHeight="1" x14ac:dyDescent="0.2">
      <c r="A74" s="165" t="s">
        <v>264</v>
      </c>
      <c r="B74" s="81"/>
      <c r="C74" s="81"/>
      <c r="D74" s="81"/>
      <c r="E74" s="81">
        <f>'4'!E6</f>
        <v>293</v>
      </c>
      <c r="F74" s="81"/>
      <c r="G74" s="81">
        <f>'6'!E20</f>
        <v>321</v>
      </c>
      <c r="H74" s="81"/>
      <c r="I74" s="368"/>
      <c r="J74" s="81"/>
      <c r="K74" s="81"/>
      <c r="L74" s="81"/>
      <c r="M74" s="81"/>
      <c r="N74" s="81"/>
      <c r="O74" s="81"/>
      <c r="P74" s="81"/>
      <c r="Q74" s="81"/>
      <c r="R74" s="81"/>
      <c r="T74" s="81"/>
      <c r="U74" s="81"/>
      <c r="V74" s="81"/>
      <c r="W74" s="81"/>
      <c r="X74" s="81"/>
      <c r="Y74" s="81"/>
      <c r="Z74" s="81"/>
      <c r="AA74" s="81"/>
      <c r="AB74" s="81"/>
      <c r="AC74" s="81"/>
      <c r="AD74" s="81"/>
      <c r="AE74" s="81"/>
      <c r="AF74" s="81"/>
      <c r="AG74" s="81"/>
      <c r="AH74" s="81"/>
      <c r="AI74" s="81"/>
      <c r="AJ74" s="81"/>
      <c r="AK74" s="81"/>
      <c r="AL74" s="77">
        <f t="shared" si="6"/>
        <v>614</v>
      </c>
      <c r="AM74" s="77">
        <f t="shared" si="7"/>
        <v>6</v>
      </c>
      <c r="AN74" s="82">
        <f t="shared" si="8"/>
        <v>102.33333333333333</v>
      </c>
    </row>
    <row r="75" spans="1:40" ht="13.5" customHeight="1" x14ac:dyDescent="0.2">
      <c r="A75" s="165" t="s">
        <v>251</v>
      </c>
      <c r="B75" s="81"/>
      <c r="C75" s="81">
        <f>'2'!E3</f>
        <v>288</v>
      </c>
      <c r="D75" s="81"/>
      <c r="E75" s="81"/>
      <c r="F75" s="81"/>
      <c r="G75" s="81"/>
      <c r="H75" s="81">
        <f>'7'!E17</f>
        <v>308</v>
      </c>
      <c r="I75" s="368"/>
      <c r="J75" s="81"/>
      <c r="K75" s="81"/>
      <c r="L75" s="81"/>
      <c r="M75" s="81"/>
      <c r="N75" s="81"/>
      <c r="O75" s="81"/>
      <c r="P75" s="81"/>
      <c r="Q75" s="81"/>
      <c r="R75" s="81"/>
      <c r="T75" s="81"/>
      <c r="U75" s="81"/>
      <c r="V75" s="81"/>
      <c r="W75" s="81"/>
      <c r="X75" s="81"/>
      <c r="Y75" s="81"/>
      <c r="Z75" s="81"/>
      <c r="AA75" s="81"/>
      <c r="AB75" s="81"/>
      <c r="AC75" s="81"/>
      <c r="AD75" s="81"/>
      <c r="AE75" s="81"/>
      <c r="AF75" s="81"/>
      <c r="AG75" s="81"/>
      <c r="AH75" s="81"/>
      <c r="AI75" s="81"/>
      <c r="AJ75" s="81"/>
      <c r="AK75" s="81"/>
      <c r="AL75" s="77">
        <f t="shared" si="6"/>
        <v>596</v>
      </c>
      <c r="AM75" s="77">
        <f t="shared" si="7"/>
        <v>6</v>
      </c>
      <c r="AN75" s="82">
        <f t="shared" si="8"/>
        <v>99.333333333333329</v>
      </c>
    </row>
  </sheetData>
  <sortState ref="A2:AN75">
    <sortCondition descending="1" ref="AN75"/>
  </sortState>
  <phoneticPr fontId="20" type="noConversion"/>
  <conditionalFormatting sqref="S7">
    <cfRule type="cellIs" dxfId="351" priority="35" stopIfTrue="1" operator="equal">
      <formula>#REF!</formula>
    </cfRule>
  </conditionalFormatting>
  <conditionalFormatting sqref="AE7:AJ7 AC7">
    <cfRule type="cellIs" dxfId="350" priority="31" stopIfTrue="1" operator="equal">
      <formula>#REF!</formula>
    </cfRule>
  </conditionalFormatting>
  <conditionalFormatting sqref="B2:H75 T2:AJ75 J2:R75">
    <cfRule type="containsBlanks" dxfId="349" priority="36">
      <formula>LEN(TRIM(B2))=0</formula>
    </cfRule>
  </conditionalFormatting>
  <conditionalFormatting sqref="AD7 B7:H7 T7:AB7 J7:R7">
    <cfRule type="cellIs" dxfId="348" priority="9" stopIfTrue="1" operator="equal">
      <formula>#REF!</formula>
    </cfRule>
  </conditionalFormatting>
  <printOptions horizontalCentered="1"/>
  <pageMargins left="0.45" right="0.45" top="1.25" bottom="0.75" header="0.3" footer="0.3"/>
  <pageSetup scale="95" fitToHeight="2" orientation="landscape" r:id="rId1"/>
  <headerFooter>
    <oddHeader>&amp;C&amp;"Euphemia,Bold"&amp;20Away Averages&amp;12
2014 - 2015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187"/>
  <sheetViews>
    <sheetView showGridLines="0" zoomScaleNormal="100" workbookViewId="0">
      <pane xSplit="1" topLeftCell="B1" activePane="topRight" state="frozen"/>
      <selection pane="topRight" activeCell="L191" sqref="L191"/>
    </sheetView>
  </sheetViews>
  <sheetFormatPr defaultRowHeight="15" customHeight="1" x14ac:dyDescent="0.2"/>
  <cols>
    <col min="1" max="1" width="21.42578125" style="79" bestFit="1" customWidth="1"/>
    <col min="2" max="18" width="5" style="86" customWidth="1"/>
    <col min="19" max="19" width="2.140625" style="101" customWidth="1"/>
    <col min="20" max="25" width="5" style="86" hidden="1" customWidth="1"/>
    <col min="26" max="36" width="4.85546875" style="86" hidden="1" customWidth="1"/>
    <col min="37" max="37" width="2" style="83" hidden="1" customWidth="1"/>
    <col min="38" max="38" width="8.140625" style="86" bestFit="1" customWidth="1"/>
    <col min="39" max="39" width="5.42578125" style="86" customWidth="1"/>
    <col min="40" max="40" width="5.85546875" style="87" bestFit="1" customWidth="1"/>
    <col min="41" max="41" width="6.5703125" style="87" bestFit="1" customWidth="1"/>
    <col min="42" max="42" width="5.42578125" style="91" bestFit="1" customWidth="1"/>
    <col min="43" max="16384" width="9.140625" style="83"/>
  </cols>
  <sheetData>
    <row r="1" spans="1:42" s="79" customFormat="1" ht="15" customHeight="1" x14ac:dyDescent="0.2">
      <c r="A1" s="88" t="s">
        <v>295</v>
      </c>
      <c r="B1" s="89">
        <v>1</v>
      </c>
      <c r="C1" s="89">
        <v>2</v>
      </c>
      <c r="D1" s="89">
        <v>3</v>
      </c>
      <c r="E1" s="89">
        <v>4</v>
      </c>
      <c r="F1" s="89">
        <v>5</v>
      </c>
      <c r="G1" s="89">
        <v>6</v>
      </c>
      <c r="H1" s="89">
        <v>7</v>
      </c>
      <c r="I1" s="89">
        <v>8</v>
      </c>
      <c r="J1" s="89">
        <v>9</v>
      </c>
      <c r="K1" s="89">
        <v>10</v>
      </c>
      <c r="L1" s="89">
        <v>11</v>
      </c>
      <c r="M1" s="89">
        <v>12</v>
      </c>
      <c r="N1" s="89">
        <v>13</v>
      </c>
      <c r="O1" s="89">
        <v>14</v>
      </c>
      <c r="P1" s="89">
        <v>15</v>
      </c>
      <c r="Q1" s="89">
        <v>16</v>
      </c>
      <c r="R1" s="89">
        <v>17</v>
      </c>
      <c r="S1" s="89"/>
      <c r="T1" s="89">
        <v>18</v>
      </c>
      <c r="U1" s="89">
        <v>19</v>
      </c>
      <c r="V1" s="89">
        <v>20</v>
      </c>
      <c r="W1" s="89">
        <v>21</v>
      </c>
      <c r="X1" s="89">
        <v>22</v>
      </c>
      <c r="Y1" s="89">
        <v>23</v>
      </c>
      <c r="Z1" s="89">
        <v>24</v>
      </c>
      <c r="AA1" s="89">
        <v>25</v>
      </c>
      <c r="AB1" s="89">
        <v>26</v>
      </c>
      <c r="AC1" s="89">
        <v>27</v>
      </c>
      <c r="AD1" s="89">
        <v>28</v>
      </c>
      <c r="AE1" s="89">
        <v>29</v>
      </c>
      <c r="AF1" s="89">
        <v>30</v>
      </c>
      <c r="AG1" s="89">
        <v>31</v>
      </c>
      <c r="AH1" s="89">
        <v>32</v>
      </c>
      <c r="AI1" s="89">
        <v>33</v>
      </c>
      <c r="AJ1" s="89">
        <v>34</v>
      </c>
      <c r="AL1" s="89" t="s">
        <v>39</v>
      </c>
      <c r="AM1" s="89" t="s">
        <v>326</v>
      </c>
      <c r="AN1" s="90" t="s">
        <v>325</v>
      </c>
      <c r="AO1" s="90" t="s">
        <v>312</v>
      </c>
      <c r="AP1" s="91" t="s">
        <v>82</v>
      </c>
    </row>
    <row r="2" spans="1:42" ht="15" customHeight="1" x14ac:dyDescent="0.2">
      <c r="A2" s="92" t="s">
        <v>179</v>
      </c>
      <c r="B2" s="135">
        <f>'1'!E5</f>
        <v>407</v>
      </c>
      <c r="C2" s="155"/>
      <c r="D2" s="93">
        <f>'3'!K19</f>
        <v>403</v>
      </c>
      <c r="E2" s="93">
        <f>'4'!K47</f>
        <v>379</v>
      </c>
      <c r="F2" s="93">
        <f>'5'!E47</f>
        <v>345</v>
      </c>
      <c r="G2" s="93"/>
      <c r="H2" s="93"/>
      <c r="I2" s="93">
        <f>'8'!E18</f>
        <v>342</v>
      </c>
      <c r="J2" s="93"/>
      <c r="K2" s="93"/>
      <c r="L2" s="93"/>
      <c r="M2" s="94"/>
      <c r="N2" s="93"/>
      <c r="O2" s="135"/>
      <c r="P2" s="155"/>
      <c r="Q2" s="93"/>
      <c r="R2" s="93"/>
      <c r="S2" s="89"/>
      <c r="T2" s="93"/>
      <c r="U2" s="93"/>
      <c r="V2" s="93"/>
      <c r="W2" s="93"/>
      <c r="X2" s="93"/>
      <c r="Y2" s="93"/>
      <c r="Z2" s="93"/>
      <c r="AA2" s="94"/>
      <c r="AB2" s="93"/>
      <c r="AC2" s="93"/>
      <c r="AD2" s="93"/>
      <c r="AE2" s="93"/>
      <c r="AF2" s="93"/>
      <c r="AG2" s="93"/>
      <c r="AH2" s="93"/>
      <c r="AI2" s="93"/>
      <c r="AJ2" s="93"/>
      <c r="AL2" s="97">
        <f>AO2/AN2</f>
        <v>125.06666666666666</v>
      </c>
      <c r="AM2" s="93">
        <f t="shared" ref="AM2:AM7" si="0">MAX(B2:AJ2)</f>
        <v>407</v>
      </c>
      <c r="AN2" s="93">
        <f t="shared" ref="AN2:AN7" si="1">COUNTA(B2:AJ2)*3</f>
        <v>15</v>
      </c>
      <c r="AO2" s="98">
        <f t="shared" ref="AO2:AO7" si="2">SUM(B2:AJ2)</f>
        <v>1876</v>
      </c>
      <c r="AP2" s="93">
        <f t="shared" ref="AP2:AP7" si="3">COUNTIF(B2:AJ2,"&gt;399")</f>
        <v>2</v>
      </c>
    </row>
    <row r="3" spans="1:42" ht="15" customHeight="1" x14ac:dyDescent="0.2">
      <c r="A3" s="92" t="s">
        <v>180</v>
      </c>
      <c r="B3" s="135">
        <f>'1'!E4</f>
        <v>322</v>
      </c>
      <c r="C3" s="155"/>
      <c r="D3" s="93">
        <f>'3'!K18</f>
        <v>348</v>
      </c>
      <c r="E3" s="93">
        <f>'4'!K46</f>
        <v>387</v>
      </c>
      <c r="F3" s="93"/>
      <c r="G3" s="93">
        <f>'6'!K12</f>
        <v>316</v>
      </c>
      <c r="H3" s="93">
        <f>'7'!K26</f>
        <v>426</v>
      </c>
      <c r="I3" s="93">
        <f>'8'!E19</f>
        <v>317</v>
      </c>
      <c r="J3" s="93"/>
      <c r="K3" s="93"/>
      <c r="L3" s="93"/>
      <c r="M3" s="94"/>
      <c r="N3" s="93"/>
      <c r="O3" s="135"/>
      <c r="P3" s="155"/>
      <c r="Q3" s="93"/>
      <c r="R3" s="93"/>
      <c r="S3" s="89"/>
      <c r="T3" s="93"/>
      <c r="U3" s="93"/>
      <c r="V3" s="93"/>
      <c r="W3" s="93"/>
      <c r="X3" s="93"/>
      <c r="Y3" s="93"/>
      <c r="Z3" s="93"/>
      <c r="AA3" s="94"/>
      <c r="AB3" s="93"/>
      <c r="AC3" s="93"/>
      <c r="AD3" s="93"/>
      <c r="AE3" s="93"/>
      <c r="AF3" s="93"/>
      <c r="AG3" s="93"/>
      <c r="AH3" s="93"/>
      <c r="AI3" s="93"/>
      <c r="AJ3" s="93"/>
      <c r="AL3" s="97">
        <f>AO3/AN3</f>
        <v>117.55555555555556</v>
      </c>
      <c r="AM3" s="93">
        <f t="shared" si="0"/>
        <v>426</v>
      </c>
      <c r="AN3" s="93">
        <f t="shared" si="1"/>
        <v>18</v>
      </c>
      <c r="AO3" s="98">
        <f t="shared" si="2"/>
        <v>2116</v>
      </c>
      <c r="AP3" s="93">
        <f t="shared" si="3"/>
        <v>1</v>
      </c>
    </row>
    <row r="4" spans="1:42" ht="15" customHeight="1" x14ac:dyDescent="0.2">
      <c r="A4" s="92" t="s">
        <v>309</v>
      </c>
      <c r="B4" s="135">
        <f>'1'!E6</f>
        <v>359</v>
      </c>
      <c r="C4" s="155"/>
      <c r="D4" s="93">
        <f>'3'!K20</f>
        <v>349</v>
      </c>
      <c r="E4" s="93">
        <f>'4'!K48</f>
        <v>344</v>
      </c>
      <c r="F4" s="93">
        <f>'5'!E48</f>
        <v>376</v>
      </c>
      <c r="G4" s="93"/>
      <c r="H4" s="93">
        <f>'7'!K27</f>
        <v>328</v>
      </c>
      <c r="I4" s="93">
        <f>'8'!E20</f>
        <v>328</v>
      </c>
      <c r="J4" s="93"/>
      <c r="K4" s="93"/>
      <c r="L4" s="93"/>
      <c r="M4" s="94"/>
      <c r="N4" s="93"/>
      <c r="O4" s="135"/>
      <c r="P4" s="155"/>
      <c r="Q4" s="93"/>
      <c r="R4" s="93"/>
      <c r="S4" s="89"/>
      <c r="T4" s="93"/>
      <c r="U4" s="93"/>
      <c r="V4" s="93"/>
      <c r="W4" s="93"/>
      <c r="X4" s="93"/>
      <c r="Y4" s="93"/>
      <c r="Z4" s="93"/>
      <c r="AA4" s="94"/>
      <c r="AB4" s="93"/>
      <c r="AC4" s="93"/>
      <c r="AD4" s="93"/>
      <c r="AE4" s="93"/>
      <c r="AF4" s="93"/>
      <c r="AG4" s="93"/>
      <c r="AH4" s="93"/>
      <c r="AI4" s="93"/>
      <c r="AJ4" s="93"/>
      <c r="AL4" s="97">
        <f>AO4/AN4</f>
        <v>115.77777777777777</v>
      </c>
      <c r="AM4" s="93">
        <f t="shared" si="0"/>
        <v>376</v>
      </c>
      <c r="AN4" s="93">
        <f t="shared" si="1"/>
        <v>18</v>
      </c>
      <c r="AO4" s="98">
        <f t="shared" si="2"/>
        <v>2084</v>
      </c>
      <c r="AP4" s="93">
        <f t="shared" si="3"/>
        <v>0</v>
      </c>
    </row>
    <row r="5" spans="1:42" ht="15" customHeight="1" x14ac:dyDescent="0.2">
      <c r="A5" s="92" t="s">
        <v>177</v>
      </c>
      <c r="B5" s="135">
        <f>'1'!E2</f>
        <v>312</v>
      </c>
      <c r="C5" s="155"/>
      <c r="D5" s="93"/>
      <c r="E5" s="93">
        <f>'4'!K44</f>
        <v>344</v>
      </c>
      <c r="F5" s="93">
        <f>'5'!E44</f>
        <v>305</v>
      </c>
      <c r="G5" s="93">
        <f>'6'!K11</f>
        <v>324</v>
      </c>
      <c r="H5" s="93">
        <f>'7'!K24</f>
        <v>368</v>
      </c>
      <c r="I5" s="93">
        <f>'8'!E17</f>
        <v>313</v>
      </c>
      <c r="J5" s="93"/>
      <c r="K5" s="93"/>
      <c r="L5" s="93"/>
      <c r="M5" s="94"/>
      <c r="N5" s="93"/>
      <c r="O5" s="135"/>
      <c r="P5" s="155"/>
      <c r="Q5" s="93"/>
      <c r="R5" s="93"/>
      <c r="S5" s="89"/>
      <c r="T5" s="93"/>
      <c r="U5" s="93"/>
      <c r="V5" s="93"/>
      <c r="W5" s="93"/>
      <c r="X5" s="93"/>
      <c r="Y5" s="93"/>
      <c r="Z5" s="93"/>
      <c r="AA5" s="94"/>
      <c r="AB5" s="93"/>
      <c r="AC5" s="93"/>
      <c r="AD5" s="93"/>
      <c r="AE5" s="93"/>
      <c r="AF5" s="93"/>
      <c r="AG5" s="93"/>
      <c r="AH5" s="93"/>
      <c r="AI5" s="93"/>
      <c r="AJ5" s="93"/>
      <c r="AL5" s="97">
        <f>AO5/AN5</f>
        <v>109.22222222222223</v>
      </c>
      <c r="AM5" s="93">
        <f t="shared" si="0"/>
        <v>368</v>
      </c>
      <c r="AN5" s="93">
        <f t="shared" si="1"/>
        <v>18</v>
      </c>
      <c r="AO5" s="98">
        <f t="shared" si="2"/>
        <v>1966</v>
      </c>
      <c r="AP5" s="93">
        <f t="shared" si="3"/>
        <v>0</v>
      </c>
    </row>
    <row r="6" spans="1:42" ht="15" customHeight="1" x14ac:dyDescent="0.2">
      <c r="A6" s="92" t="s">
        <v>182</v>
      </c>
      <c r="B6" s="135"/>
      <c r="C6" s="155"/>
      <c r="D6" s="93"/>
      <c r="E6" s="93"/>
      <c r="F6" s="93"/>
      <c r="G6" s="93"/>
      <c r="H6" s="93"/>
      <c r="I6" s="93"/>
      <c r="J6" s="93"/>
      <c r="K6" s="93"/>
      <c r="L6" s="93"/>
      <c r="M6" s="94"/>
      <c r="N6" s="93"/>
      <c r="O6" s="135"/>
      <c r="P6" s="155"/>
      <c r="Q6" s="93"/>
      <c r="R6" s="93"/>
      <c r="S6" s="89"/>
      <c r="T6" s="93"/>
      <c r="U6" s="93"/>
      <c r="V6" s="93"/>
      <c r="W6" s="93"/>
      <c r="X6" s="93"/>
      <c r="Y6" s="93"/>
      <c r="Z6" s="93"/>
      <c r="AA6" s="94"/>
      <c r="AB6" s="93"/>
      <c r="AC6" s="93"/>
      <c r="AD6" s="93"/>
      <c r="AE6" s="93"/>
      <c r="AF6" s="93"/>
      <c r="AG6" s="93"/>
      <c r="AH6" s="93"/>
      <c r="AI6" s="93"/>
      <c r="AJ6" s="93"/>
      <c r="AL6" s="97">
        <v>0</v>
      </c>
      <c r="AM6" s="93">
        <f t="shared" si="0"/>
        <v>0</v>
      </c>
      <c r="AN6" s="93">
        <f t="shared" si="1"/>
        <v>0</v>
      </c>
      <c r="AO6" s="98">
        <f t="shared" si="2"/>
        <v>0</v>
      </c>
      <c r="AP6" s="93">
        <f t="shared" si="3"/>
        <v>0</v>
      </c>
    </row>
    <row r="7" spans="1:42" ht="15" customHeight="1" x14ac:dyDescent="0.2">
      <c r="A7" s="99" t="s">
        <v>620</v>
      </c>
      <c r="B7" s="77"/>
      <c r="C7" s="95"/>
      <c r="D7" s="77"/>
      <c r="E7" s="77"/>
      <c r="F7" s="77"/>
      <c r="G7" s="77"/>
      <c r="H7" s="77">
        <f>'7'!K25</f>
        <v>353</v>
      </c>
      <c r="I7" s="77"/>
      <c r="J7" s="77"/>
      <c r="K7" s="77"/>
      <c r="L7" s="77"/>
      <c r="M7" s="96"/>
      <c r="N7" s="77"/>
      <c r="O7" s="77"/>
      <c r="P7" s="95"/>
      <c r="Q7" s="77"/>
      <c r="R7" s="77"/>
      <c r="S7" s="89"/>
      <c r="T7" s="77"/>
      <c r="U7" s="77"/>
      <c r="V7" s="77"/>
      <c r="W7" s="77"/>
      <c r="X7" s="77"/>
      <c r="Y7" s="77"/>
      <c r="Z7" s="77"/>
      <c r="AA7" s="96"/>
      <c r="AB7" s="77"/>
      <c r="AC7" s="77"/>
      <c r="AD7" s="77"/>
      <c r="AE7" s="77"/>
      <c r="AF7" s="77"/>
      <c r="AG7" s="77"/>
      <c r="AH7" s="77"/>
      <c r="AI7" s="77"/>
      <c r="AJ7" s="77"/>
      <c r="AL7" s="103">
        <f>AO7/AN7</f>
        <v>117.66666666666667</v>
      </c>
      <c r="AM7" s="77">
        <f t="shared" si="0"/>
        <v>353</v>
      </c>
      <c r="AN7" s="77">
        <f t="shared" si="1"/>
        <v>3</v>
      </c>
      <c r="AO7" s="100">
        <f t="shared" si="2"/>
        <v>353</v>
      </c>
      <c r="AP7" s="77">
        <f t="shared" si="3"/>
        <v>0</v>
      </c>
    </row>
    <row r="8" spans="1:42" ht="15" customHeight="1" x14ac:dyDescent="0.2">
      <c r="A8" s="99" t="s">
        <v>183</v>
      </c>
      <c r="B8" s="77">
        <f>'1'!E3</f>
        <v>374</v>
      </c>
      <c r="C8" s="95"/>
      <c r="D8" s="77">
        <f>'3'!K16</f>
        <v>350</v>
      </c>
      <c r="E8" s="77">
        <f>'4'!K45</f>
        <v>369</v>
      </c>
      <c r="F8" s="77">
        <f>'5'!E45</f>
        <v>333</v>
      </c>
      <c r="G8" s="77">
        <f>'6'!K9</f>
        <v>372</v>
      </c>
      <c r="H8" s="77">
        <f>'7'!K23</f>
        <v>294</v>
      </c>
      <c r="I8" s="77">
        <f>'8'!E16</f>
        <v>331</v>
      </c>
      <c r="J8" s="77"/>
      <c r="K8" s="77"/>
      <c r="L8" s="77"/>
      <c r="M8" s="96"/>
      <c r="N8" s="77"/>
      <c r="O8" s="77"/>
      <c r="P8" s="95"/>
      <c r="Q8" s="77"/>
      <c r="R8" s="77"/>
      <c r="S8" s="89"/>
      <c r="T8" s="77"/>
      <c r="U8" s="77"/>
      <c r="V8" s="77"/>
      <c r="W8" s="77"/>
      <c r="X8" s="77"/>
      <c r="Y8" s="77"/>
      <c r="Z8" s="77"/>
      <c r="AA8" s="96"/>
      <c r="AB8" s="77"/>
      <c r="AC8" s="77"/>
      <c r="AD8" s="77"/>
      <c r="AE8" s="77"/>
      <c r="AF8" s="77"/>
      <c r="AG8" s="77"/>
      <c r="AH8" s="77"/>
      <c r="AI8" s="77"/>
      <c r="AJ8" s="77"/>
      <c r="AL8" s="103">
        <f>AO8/AN8</f>
        <v>115.38095238095238</v>
      </c>
      <c r="AM8" s="77">
        <f t="shared" ref="AM8" si="4">MAX(B8:AJ8)</f>
        <v>374</v>
      </c>
      <c r="AN8" s="77">
        <f t="shared" ref="AN8" si="5">COUNTA(B8:AJ8)*3</f>
        <v>21</v>
      </c>
      <c r="AO8" s="100">
        <f t="shared" ref="AO8" si="6">SUM(B8:AJ8)</f>
        <v>2423</v>
      </c>
      <c r="AP8" s="77">
        <f t="shared" ref="AP8" si="7">COUNTIF(B8:AJ8,"&gt;399")</f>
        <v>0</v>
      </c>
    </row>
    <row r="9" spans="1:42" ht="15" customHeight="1" x14ac:dyDescent="0.2">
      <c r="A9" s="99" t="s">
        <v>590</v>
      </c>
      <c r="B9" s="77"/>
      <c r="C9" s="95"/>
      <c r="D9" s="77"/>
      <c r="E9" s="77"/>
      <c r="F9" s="77">
        <f>'5'!E46</f>
        <v>347</v>
      </c>
      <c r="G9" s="77">
        <f>'6'!K13</f>
        <v>335</v>
      </c>
      <c r="H9" s="77"/>
      <c r="I9" s="77"/>
      <c r="J9" s="77"/>
      <c r="K9" s="77"/>
      <c r="L9" s="77"/>
      <c r="M9" s="96"/>
      <c r="N9" s="77"/>
      <c r="O9" s="77"/>
      <c r="P9" s="95"/>
      <c r="Q9" s="77"/>
      <c r="R9" s="77"/>
      <c r="S9" s="89"/>
      <c r="T9" s="77"/>
      <c r="U9" s="77"/>
      <c r="V9" s="77"/>
      <c r="W9" s="77"/>
      <c r="X9" s="77"/>
      <c r="Y9" s="77"/>
      <c r="Z9" s="77"/>
      <c r="AA9" s="96"/>
      <c r="AB9" s="77"/>
      <c r="AC9" s="77"/>
      <c r="AD9" s="77"/>
      <c r="AE9" s="77"/>
      <c r="AF9" s="77"/>
      <c r="AG9" s="77"/>
      <c r="AH9" s="77"/>
      <c r="AI9" s="77"/>
      <c r="AJ9" s="77"/>
      <c r="AL9" s="103">
        <f>AO9/AN9</f>
        <v>113.66666666666667</v>
      </c>
      <c r="AM9" s="77">
        <f t="shared" ref="AM9" si="8">MAX(B9:AJ9)</f>
        <v>347</v>
      </c>
      <c r="AN9" s="77">
        <f t="shared" ref="AN9" si="9">COUNTA(B9:AJ9)*3</f>
        <v>6</v>
      </c>
      <c r="AO9" s="100">
        <f t="shared" ref="AO9" si="10">SUM(B9:AJ9)</f>
        <v>682</v>
      </c>
      <c r="AP9" s="77">
        <f t="shared" ref="AP9" si="11">COUNTIF(B9:AJ9,"&gt;399")</f>
        <v>0</v>
      </c>
    </row>
    <row r="10" spans="1:42" ht="15" customHeight="1" x14ac:dyDescent="0.2">
      <c r="A10" s="99" t="s">
        <v>556</v>
      </c>
      <c r="B10" s="77"/>
      <c r="C10" s="95"/>
      <c r="D10" s="77">
        <f>'3'!K17</f>
        <v>352</v>
      </c>
      <c r="E10" s="77"/>
      <c r="F10" s="77"/>
      <c r="G10" s="77">
        <f>'6'!K10</f>
        <v>321</v>
      </c>
      <c r="H10" s="77"/>
      <c r="I10" s="77"/>
      <c r="J10" s="77"/>
      <c r="K10" s="77"/>
      <c r="L10" s="77"/>
      <c r="M10" s="96"/>
      <c r="N10" s="77"/>
      <c r="O10" s="77"/>
      <c r="P10" s="95"/>
      <c r="Q10" s="77"/>
      <c r="R10" s="77"/>
      <c r="S10" s="89"/>
      <c r="T10" s="77"/>
      <c r="U10" s="77"/>
      <c r="V10" s="77"/>
      <c r="W10" s="77"/>
      <c r="X10" s="77"/>
      <c r="Y10" s="77"/>
      <c r="Z10" s="77"/>
      <c r="AA10" s="96"/>
      <c r="AB10" s="77"/>
      <c r="AC10" s="77"/>
      <c r="AD10" s="77"/>
      <c r="AE10" s="77"/>
      <c r="AF10" s="77"/>
      <c r="AG10" s="77"/>
      <c r="AH10" s="77"/>
      <c r="AI10" s="77"/>
      <c r="AJ10" s="77"/>
      <c r="AL10" s="103">
        <f>AO10/AN10</f>
        <v>112.16666666666667</v>
      </c>
      <c r="AM10" s="77">
        <f>MAX(B10:AJ10)</f>
        <v>352</v>
      </c>
      <c r="AN10" s="77">
        <f>COUNTA(B10:AJ10)*3</f>
        <v>6</v>
      </c>
      <c r="AO10" s="100">
        <f>SUM(B10:AJ10)</f>
        <v>673</v>
      </c>
      <c r="AP10" s="77">
        <f>COUNTIF(B10:AJ10,"&gt;399")</f>
        <v>0</v>
      </c>
    </row>
    <row r="11" spans="1:42" ht="15" hidden="1" customHeight="1" x14ac:dyDescent="0.2">
      <c r="A11" s="99"/>
      <c r="B11" s="77"/>
      <c r="C11" s="95"/>
      <c r="D11" s="77"/>
      <c r="E11" s="77"/>
      <c r="F11" s="77"/>
      <c r="G11" s="77"/>
      <c r="H11" s="77"/>
      <c r="I11" s="77"/>
      <c r="J11" s="77"/>
      <c r="K11" s="77"/>
      <c r="L11" s="77"/>
      <c r="M11" s="96"/>
      <c r="N11" s="77"/>
      <c r="O11" s="77"/>
      <c r="P11" s="95"/>
      <c r="Q11" s="77"/>
      <c r="R11" s="77"/>
      <c r="S11" s="89"/>
      <c r="T11" s="77"/>
      <c r="U11" s="77"/>
      <c r="V11" s="77"/>
      <c r="W11" s="77"/>
      <c r="X11" s="77"/>
      <c r="Y11" s="77"/>
      <c r="Z11" s="77"/>
      <c r="AA11" s="96"/>
      <c r="AB11" s="77"/>
      <c r="AC11" s="77"/>
      <c r="AD11" s="77"/>
      <c r="AE11" s="77"/>
      <c r="AF11" s="77"/>
      <c r="AG11" s="77"/>
      <c r="AH11" s="77"/>
      <c r="AI11" s="77"/>
      <c r="AJ11" s="77"/>
      <c r="AL11" s="103" t="e">
        <f t="shared" ref="AL11" si="12">AO11/AN11</f>
        <v>#DIV/0!</v>
      </c>
      <c r="AM11" s="77">
        <f>MAX(B11:AJ11)</f>
        <v>0</v>
      </c>
      <c r="AN11" s="77">
        <f>COUNTA(B11:AJ11)*3</f>
        <v>0</v>
      </c>
      <c r="AO11" s="100">
        <f>SUM(B11:AJ11)</f>
        <v>0</v>
      </c>
      <c r="AP11" s="77">
        <f>COUNTIF(B11:AJ11,"&gt;399")</f>
        <v>0</v>
      </c>
    </row>
    <row r="12" spans="1:42" ht="15" hidden="1" customHeight="1" x14ac:dyDescent="0.2">
      <c r="A12" s="88"/>
      <c r="B12" s="89">
        <f t="shared" ref="B12:N12" si="13">SUM(B6:B11)</f>
        <v>374</v>
      </c>
      <c r="C12" s="89">
        <f t="shared" si="13"/>
        <v>0</v>
      </c>
      <c r="D12" s="89">
        <f t="shared" si="13"/>
        <v>702</v>
      </c>
      <c r="E12" s="89">
        <f t="shared" si="13"/>
        <v>369</v>
      </c>
      <c r="F12" s="89">
        <f t="shared" si="13"/>
        <v>680</v>
      </c>
      <c r="G12" s="89">
        <f t="shared" si="13"/>
        <v>1028</v>
      </c>
      <c r="H12" s="89">
        <f t="shared" si="13"/>
        <v>647</v>
      </c>
      <c r="I12" s="89">
        <f t="shared" si="13"/>
        <v>331</v>
      </c>
      <c r="J12" s="89">
        <f t="shared" si="13"/>
        <v>0</v>
      </c>
      <c r="K12" s="89">
        <f t="shared" si="13"/>
        <v>0</v>
      </c>
      <c r="L12" s="89">
        <f t="shared" si="13"/>
        <v>0</v>
      </c>
      <c r="M12" s="89">
        <f t="shared" si="13"/>
        <v>0</v>
      </c>
      <c r="N12" s="89">
        <f t="shared" si="13"/>
        <v>0</v>
      </c>
      <c r="O12" s="89"/>
      <c r="P12" s="89"/>
      <c r="Q12" s="89"/>
      <c r="R12" s="89"/>
      <c r="S12" s="89"/>
      <c r="T12" s="89"/>
      <c r="U12" s="89"/>
      <c r="V12" s="89"/>
      <c r="W12" s="89"/>
      <c r="X12" s="89"/>
      <c r="Y12" s="89"/>
      <c r="Z12" s="89"/>
      <c r="AA12" s="89"/>
      <c r="AB12" s="89"/>
      <c r="AC12" s="89"/>
      <c r="AD12" s="89"/>
      <c r="AE12" s="89"/>
      <c r="AF12" s="89"/>
      <c r="AG12" s="89"/>
      <c r="AH12" s="89"/>
      <c r="AI12" s="89"/>
      <c r="AJ12" s="89"/>
      <c r="AL12" s="89"/>
      <c r="AM12" s="89"/>
      <c r="AN12" s="90"/>
      <c r="AO12" s="90"/>
    </row>
    <row r="13" spans="1:42" ht="15" customHeight="1" x14ac:dyDescent="0.2">
      <c r="A13" s="88"/>
      <c r="B13" s="101"/>
      <c r="C13" s="101"/>
      <c r="D13" s="101"/>
      <c r="E13" s="101"/>
      <c r="F13" s="101"/>
      <c r="G13" s="101"/>
      <c r="H13" s="101"/>
      <c r="I13" s="101"/>
      <c r="J13" s="101"/>
      <c r="K13" s="101"/>
      <c r="L13" s="101"/>
      <c r="M13" s="101"/>
      <c r="N13" s="101"/>
      <c r="O13" s="101"/>
      <c r="P13" s="101"/>
      <c r="Q13" s="101"/>
      <c r="R13" s="101"/>
      <c r="T13" s="101"/>
      <c r="U13" s="101"/>
      <c r="V13" s="101"/>
      <c r="W13" s="101"/>
      <c r="X13" s="101"/>
      <c r="Y13" s="101"/>
      <c r="Z13" s="101"/>
      <c r="AA13" s="101"/>
      <c r="AB13" s="101"/>
      <c r="AC13" s="101"/>
      <c r="AD13" s="101"/>
      <c r="AE13" s="101"/>
      <c r="AF13" s="101"/>
      <c r="AG13" s="101"/>
      <c r="AH13" s="101"/>
      <c r="AI13" s="101"/>
      <c r="AJ13" s="101"/>
      <c r="AL13" s="102"/>
      <c r="AM13" s="102"/>
      <c r="AN13" s="102"/>
      <c r="AO13" s="102"/>
      <c r="AP13" s="89"/>
    </row>
    <row r="14" spans="1:42" ht="15" customHeight="1" x14ac:dyDescent="0.2">
      <c r="A14" s="88" t="s">
        <v>486</v>
      </c>
      <c r="B14" s="89">
        <v>1</v>
      </c>
      <c r="C14" s="89">
        <v>2</v>
      </c>
      <c r="D14" s="89">
        <v>3</v>
      </c>
      <c r="E14" s="89">
        <v>4</v>
      </c>
      <c r="F14" s="89">
        <v>5</v>
      </c>
      <c r="G14" s="89">
        <v>6</v>
      </c>
      <c r="H14" s="89">
        <v>7</v>
      </c>
      <c r="I14" s="89">
        <v>8</v>
      </c>
      <c r="J14" s="89">
        <v>9</v>
      </c>
      <c r="K14" s="89">
        <v>10</v>
      </c>
      <c r="L14" s="89">
        <v>11</v>
      </c>
      <c r="M14" s="89">
        <v>12</v>
      </c>
      <c r="N14" s="89">
        <v>13</v>
      </c>
      <c r="O14" s="89">
        <v>14</v>
      </c>
      <c r="P14" s="89">
        <v>15</v>
      </c>
      <c r="Q14" s="89">
        <v>16</v>
      </c>
      <c r="R14" s="89">
        <v>17</v>
      </c>
      <c r="S14" s="89"/>
      <c r="T14" s="89">
        <v>18</v>
      </c>
      <c r="U14" s="89">
        <v>19</v>
      </c>
      <c r="V14" s="89">
        <v>20</v>
      </c>
      <c r="W14" s="89">
        <v>21</v>
      </c>
      <c r="X14" s="89">
        <v>22</v>
      </c>
      <c r="Y14" s="89">
        <v>23</v>
      </c>
      <c r="Z14" s="89">
        <v>24</v>
      </c>
      <c r="AA14" s="89">
        <v>25</v>
      </c>
      <c r="AB14" s="89">
        <v>26</v>
      </c>
      <c r="AC14" s="89">
        <v>27</v>
      </c>
      <c r="AD14" s="89">
        <v>28</v>
      </c>
      <c r="AE14" s="89">
        <v>29</v>
      </c>
      <c r="AF14" s="89">
        <v>30</v>
      </c>
      <c r="AG14" s="89">
        <v>31</v>
      </c>
      <c r="AH14" s="89">
        <v>32</v>
      </c>
      <c r="AI14" s="89">
        <v>33</v>
      </c>
      <c r="AJ14" s="89">
        <v>34</v>
      </c>
      <c r="AL14" s="89" t="s">
        <v>39</v>
      </c>
      <c r="AM14" s="89" t="s">
        <v>326</v>
      </c>
      <c r="AN14" s="90" t="s">
        <v>325</v>
      </c>
      <c r="AO14" s="90" t="s">
        <v>312</v>
      </c>
      <c r="AP14" s="91" t="s">
        <v>82</v>
      </c>
    </row>
    <row r="15" spans="1:42" ht="15" customHeight="1" x14ac:dyDescent="0.2">
      <c r="A15" s="92" t="s">
        <v>314</v>
      </c>
      <c r="B15" s="135">
        <f>'1'!K4</f>
        <v>371</v>
      </c>
      <c r="C15" s="155">
        <f>'2'!K39</f>
        <v>349</v>
      </c>
      <c r="D15" s="93">
        <f>'3'!E13</f>
        <v>346</v>
      </c>
      <c r="E15" s="93">
        <f>'4'!E4</f>
        <v>341</v>
      </c>
      <c r="F15" s="93">
        <f>'5'!K25</f>
        <v>363</v>
      </c>
      <c r="G15" s="93">
        <f>'6'!E18</f>
        <v>313</v>
      </c>
      <c r="H15" s="93">
        <f>'7'!K39</f>
        <v>338</v>
      </c>
      <c r="I15" s="93">
        <f>'8'!K46</f>
        <v>369</v>
      </c>
      <c r="J15" s="93"/>
      <c r="K15" s="93"/>
      <c r="L15" s="93"/>
      <c r="M15" s="94"/>
      <c r="N15" s="93"/>
      <c r="O15" s="135"/>
      <c r="P15" s="155"/>
      <c r="Q15" s="93"/>
      <c r="R15" s="93"/>
      <c r="S15" s="89"/>
      <c r="T15" s="93"/>
      <c r="U15" s="93"/>
      <c r="V15" s="93"/>
      <c r="W15" s="93"/>
      <c r="X15" s="93"/>
      <c r="Y15" s="93"/>
      <c r="Z15" s="93"/>
      <c r="AA15" s="94"/>
      <c r="AB15" s="93"/>
      <c r="AC15" s="93"/>
      <c r="AD15" s="93"/>
      <c r="AE15" s="93"/>
      <c r="AF15" s="93"/>
      <c r="AG15" s="93"/>
      <c r="AH15" s="93"/>
      <c r="AI15" s="93"/>
      <c r="AJ15" s="93"/>
      <c r="AL15" s="97">
        <f>AO15/AN15</f>
        <v>116.25</v>
      </c>
      <c r="AM15" s="93">
        <f t="shared" ref="AM15:AM23" si="14">MAX(B15:AJ15)</f>
        <v>371</v>
      </c>
      <c r="AN15" s="93">
        <f t="shared" ref="AN15:AN23" si="15">COUNTA(B15:AJ15)*3</f>
        <v>24</v>
      </c>
      <c r="AO15" s="98">
        <f t="shared" ref="AO15:AO23" si="16">SUM(B15:AJ15)</f>
        <v>2790</v>
      </c>
      <c r="AP15" s="93">
        <f t="shared" ref="AP15:AP23" si="17">COUNTIF(B15:AJ15,"&gt;399")</f>
        <v>0</v>
      </c>
    </row>
    <row r="16" spans="1:42" ht="15" customHeight="1" x14ac:dyDescent="0.2">
      <c r="A16" s="92" t="s">
        <v>369</v>
      </c>
      <c r="B16" s="135">
        <f>'1'!K5</f>
        <v>342</v>
      </c>
      <c r="C16" s="155">
        <f>'2'!K40</f>
        <v>231</v>
      </c>
      <c r="D16" s="93"/>
      <c r="E16" s="93">
        <f>'4'!E5</f>
        <v>346</v>
      </c>
      <c r="F16" s="93">
        <f>'5'!K26</f>
        <v>387</v>
      </c>
      <c r="G16" s="93">
        <f>'6'!E19</f>
        <v>307</v>
      </c>
      <c r="H16" s="93">
        <f>'7'!K40</f>
        <v>342</v>
      </c>
      <c r="I16" s="93">
        <f>'8'!K47</f>
        <v>333</v>
      </c>
      <c r="J16" s="93"/>
      <c r="K16" s="93"/>
      <c r="L16" s="93"/>
      <c r="M16" s="94"/>
      <c r="N16" s="93"/>
      <c r="O16" s="135"/>
      <c r="P16" s="155"/>
      <c r="Q16" s="93"/>
      <c r="R16" s="93"/>
      <c r="S16" s="89"/>
      <c r="T16" s="93"/>
      <c r="U16" s="93"/>
      <c r="V16" s="93"/>
      <c r="W16" s="93"/>
      <c r="X16" s="93"/>
      <c r="Y16" s="93"/>
      <c r="Z16" s="93"/>
      <c r="AA16" s="94"/>
      <c r="AB16" s="93"/>
      <c r="AC16" s="93"/>
      <c r="AD16" s="93"/>
      <c r="AE16" s="93"/>
      <c r="AF16" s="93"/>
      <c r="AG16" s="93"/>
      <c r="AH16" s="93"/>
      <c r="AI16" s="93"/>
      <c r="AJ16" s="93"/>
      <c r="AL16" s="97">
        <f>AO16/AN16</f>
        <v>114.4</v>
      </c>
      <c r="AM16" s="93">
        <f t="shared" si="14"/>
        <v>387</v>
      </c>
      <c r="AN16" s="93">
        <f>COUNTA(B16:AJ16)*3-1</f>
        <v>20</v>
      </c>
      <c r="AO16" s="98">
        <f t="shared" si="16"/>
        <v>2288</v>
      </c>
      <c r="AP16" s="93">
        <f t="shared" si="17"/>
        <v>0</v>
      </c>
    </row>
    <row r="17" spans="1:42" ht="15" customHeight="1" x14ac:dyDescent="0.2">
      <c r="A17" s="92" t="s">
        <v>318</v>
      </c>
      <c r="B17" s="135">
        <f>'1'!K2</f>
        <v>318</v>
      </c>
      <c r="C17" s="155">
        <f>'2'!K37</f>
        <v>322</v>
      </c>
      <c r="D17" s="93">
        <f>'3'!E9</f>
        <v>347</v>
      </c>
      <c r="E17" s="93">
        <f>'4'!E2</f>
        <v>367</v>
      </c>
      <c r="F17" s="93">
        <f>'5'!K23</f>
        <v>337</v>
      </c>
      <c r="G17" s="93">
        <f>'6'!E16</f>
        <v>308</v>
      </c>
      <c r="H17" s="93">
        <f>'7'!K37</f>
        <v>355</v>
      </c>
      <c r="I17" s="93">
        <f>'8'!K44</f>
        <v>374</v>
      </c>
      <c r="J17" s="93"/>
      <c r="K17" s="93"/>
      <c r="L17" s="93"/>
      <c r="M17" s="94"/>
      <c r="N17" s="93"/>
      <c r="O17" s="135"/>
      <c r="P17" s="155"/>
      <c r="Q17" s="93"/>
      <c r="R17" s="93"/>
      <c r="S17" s="89"/>
      <c r="T17" s="93"/>
      <c r="U17" s="93"/>
      <c r="V17" s="93"/>
      <c r="W17" s="93"/>
      <c r="X17" s="93"/>
      <c r="Y17" s="93"/>
      <c r="Z17" s="93"/>
      <c r="AA17" s="94"/>
      <c r="AB17" s="93"/>
      <c r="AC17" s="93"/>
      <c r="AD17" s="93"/>
      <c r="AE17" s="93"/>
      <c r="AF17" s="93"/>
      <c r="AG17" s="93"/>
      <c r="AH17" s="93"/>
      <c r="AI17" s="93"/>
      <c r="AJ17" s="93"/>
      <c r="AL17" s="97">
        <f>AO17/AN17</f>
        <v>113.66666666666667</v>
      </c>
      <c r="AM17" s="93">
        <f t="shared" si="14"/>
        <v>374</v>
      </c>
      <c r="AN17" s="93">
        <f>COUNTA(B17:AJ17)*3</f>
        <v>24</v>
      </c>
      <c r="AO17" s="98">
        <f t="shared" si="16"/>
        <v>2728</v>
      </c>
      <c r="AP17" s="93">
        <f t="shared" si="17"/>
        <v>0</v>
      </c>
    </row>
    <row r="18" spans="1:42" ht="15" customHeight="1" x14ac:dyDescent="0.2">
      <c r="A18" s="92" t="s">
        <v>497</v>
      </c>
      <c r="B18" s="135">
        <f>'1'!K3</f>
        <v>343</v>
      </c>
      <c r="C18" s="155">
        <f>'2'!K38</f>
        <v>331</v>
      </c>
      <c r="D18" s="93">
        <f>'3'!E11</f>
        <v>323</v>
      </c>
      <c r="E18" s="93">
        <f>'4'!E3</f>
        <v>345</v>
      </c>
      <c r="F18" s="93">
        <f>'5'!K24</f>
        <v>342</v>
      </c>
      <c r="G18" s="93">
        <f>'6'!E17</f>
        <v>346</v>
      </c>
      <c r="H18" s="93">
        <f>'7'!K38</f>
        <v>334</v>
      </c>
      <c r="I18" s="93">
        <f>'8'!K45</f>
        <v>307</v>
      </c>
      <c r="J18" s="93"/>
      <c r="K18" s="93"/>
      <c r="L18" s="93"/>
      <c r="M18" s="94"/>
      <c r="N18" s="93"/>
      <c r="O18" s="135"/>
      <c r="P18" s="155"/>
      <c r="Q18" s="93"/>
      <c r="R18" s="93"/>
      <c r="S18" s="89"/>
      <c r="T18" s="93"/>
      <c r="U18" s="93"/>
      <c r="V18" s="93"/>
      <c r="W18" s="93"/>
      <c r="X18" s="93"/>
      <c r="Y18" s="93"/>
      <c r="Z18" s="93"/>
      <c r="AA18" s="94"/>
      <c r="AB18" s="93"/>
      <c r="AC18" s="93"/>
      <c r="AD18" s="93"/>
      <c r="AE18" s="93"/>
      <c r="AF18" s="93"/>
      <c r="AG18" s="93"/>
      <c r="AH18" s="93"/>
      <c r="AI18" s="93"/>
      <c r="AJ18" s="93"/>
      <c r="AL18" s="97">
        <f>AO18/AN18</f>
        <v>111.29166666666667</v>
      </c>
      <c r="AM18" s="93">
        <f t="shared" si="14"/>
        <v>346</v>
      </c>
      <c r="AN18" s="93">
        <f t="shared" si="15"/>
        <v>24</v>
      </c>
      <c r="AO18" s="98">
        <f t="shared" si="16"/>
        <v>2671</v>
      </c>
      <c r="AP18" s="93">
        <f t="shared" si="17"/>
        <v>0</v>
      </c>
    </row>
    <row r="19" spans="1:42" ht="15" customHeight="1" x14ac:dyDescent="0.2">
      <c r="A19" s="138" t="s">
        <v>319</v>
      </c>
      <c r="B19" s="135">
        <f>'1'!K6</f>
        <v>341</v>
      </c>
      <c r="C19" s="163">
        <f>'2'!K41</f>
        <v>362</v>
      </c>
      <c r="D19" s="135"/>
      <c r="E19" s="135">
        <f>'4'!E6</f>
        <v>293</v>
      </c>
      <c r="F19" s="135">
        <f>'5'!K27</f>
        <v>356</v>
      </c>
      <c r="G19" s="135">
        <f>'6'!E20</f>
        <v>321</v>
      </c>
      <c r="H19" s="135">
        <f>'7'!K41</f>
        <v>325</v>
      </c>
      <c r="I19" s="135">
        <f>'8'!K48</f>
        <v>326</v>
      </c>
      <c r="J19" s="135"/>
      <c r="K19" s="93"/>
      <c r="L19" s="93"/>
      <c r="M19" s="94"/>
      <c r="N19" s="93"/>
      <c r="O19" s="135"/>
      <c r="P19" s="163"/>
      <c r="Q19" s="135"/>
      <c r="R19" s="135"/>
      <c r="S19" s="89"/>
      <c r="T19" s="135"/>
      <c r="U19" s="135"/>
      <c r="V19" s="135"/>
      <c r="W19" s="135"/>
      <c r="X19" s="135"/>
      <c r="Y19" s="93"/>
      <c r="Z19" s="93"/>
      <c r="AA19" s="94"/>
      <c r="AB19" s="93"/>
      <c r="AC19" s="93"/>
      <c r="AD19" s="93"/>
      <c r="AE19" s="93"/>
      <c r="AF19" s="93"/>
      <c r="AG19" s="93"/>
      <c r="AH19" s="93"/>
      <c r="AI19" s="93"/>
      <c r="AJ19" s="93"/>
      <c r="AL19" s="136">
        <f>AO19/AN19</f>
        <v>110.66666666666667</v>
      </c>
      <c r="AM19" s="135">
        <f t="shared" si="14"/>
        <v>362</v>
      </c>
      <c r="AN19" s="135">
        <f>COUNTA(B19:AJ19)*3</f>
        <v>21</v>
      </c>
      <c r="AO19" s="137">
        <f t="shared" si="16"/>
        <v>2324</v>
      </c>
      <c r="AP19" s="135">
        <f t="shared" si="17"/>
        <v>0</v>
      </c>
    </row>
    <row r="20" spans="1:42" ht="15" customHeight="1" x14ac:dyDescent="0.2">
      <c r="A20" s="99" t="s">
        <v>557</v>
      </c>
      <c r="B20" s="77"/>
      <c r="C20" s="95"/>
      <c r="D20" s="77">
        <f>'3'!E10</f>
        <v>322</v>
      </c>
      <c r="E20" s="77"/>
      <c r="F20" s="77"/>
      <c r="G20" s="77"/>
      <c r="H20" s="77"/>
      <c r="I20" s="77"/>
      <c r="J20" s="77"/>
      <c r="K20" s="77"/>
      <c r="L20" s="77"/>
      <c r="M20" s="96"/>
      <c r="N20" s="77"/>
      <c r="O20" s="77"/>
      <c r="P20" s="95"/>
      <c r="Q20" s="77"/>
      <c r="R20" s="77"/>
      <c r="S20" s="89"/>
      <c r="T20" s="77"/>
      <c r="U20" s="77"/>
      <c r="V20" s="77"/>
      <c r="W20" s="77"/>
      <c r="X20" s="77"/>
      <c r="Y20" s="77"/>
      <c r="Z20" s="77"/>
      <c r="AA20" s="96"/>
      <c r="AB20" s="77"/>
      <c r="AC20" s="77"/>
      <c r="AD20" s="77"/>
      <c r="AE20" s="77"/>
      <c r="AF20" s="77"/>
      <c r="AG20" s="77"/>
      <c r="AH20" s="77"/>
      <c r="AI20" s="77"/>
      <c r="AJ20" s="77"/>
      <c r="AL20" s="103">
        <f t="shared" ref="AL20:AL22" si="18">AO20/AN20</f>
        <v>107.33333333333333</v>
      </c>
      <c r="AM20" s="77">
        <f t="shared" si="14"/>
        <v>322</v>
      </c>
      <c r="AN20" s="77">
        <f>COUNTA(B20:AJ20)*3</f>
        <v>3</v>
      </c>
      <c r="AO20" s="100">
        <f t="shared" si="16"/>
        <v>322</v>
      </c>
      <c r="AP20" s="77">
        <f t="shared" si="17"/>
        <v>0</v>
      </c>
    </row>
    <row r="21" spans="1:42" ht="15" customHeight="1" x14ac:dyDescent="0.2">
      <c r="A21" s="99" t="s">
        <v>558</v>
      </c>
      <c r="B21" s="77"/>
      <c r="C21" s="95"/>
      <c r="D21" s="77">
        <f>'3'!E12</f>
        <v>299</v>
      </c>
      <c r="E21" s="77"/>
      <c r="F21" s="77"/>
      <c r="G21" s="77"/>
      <c r="H21" s="77"/>
      <c r="I21" s="77"/>
      <c r="J21" s="77"/>
      <c r="K21" s="77"/>
      <c r="L21" s="77"/>
      <c r="M21" s="96"/>
      <c r="N21" s="77"/>
      <c r="O21" s="77"/>
      <c r="P21" s="95"/>
      <c r="Q21" s="77"/>
      <c r="R21" s="77"/>
      <c r="S21" s="89"/>
      <c r="T21" s="77"/>
      <c r="U21" s="77"/>
      <c r="V21" s="77"/>
      <c r="W21" s="77"/>
      <c r="X21" s="77"/>
      <c r="Y21" s="77"/>
      <c r="Z21" s="77"/>
      <c r="AA21" s="96"/>
      <c r="AB21" s="77"/>
      <c r="AC21" s="77"/>
      <c r="AD21" s="77"/>
      <c r="AE21" s="77"/>
      <c r="AF21" s="77"/>
      <c r="AG21" s="77"/>
      <c r="AH21" s="77"/>
      <c r="AI21" s="77"/>
      <c r="AJ21" s="77"/>
      <c r="AL21" s="103">
        <f t="shared" si="18"/>
        <v>99.666666666666671</v>
      </c>
      <c r="AM21" s="77">
        <f t="shared" si="14"/>
        <v>299</v>
      </c>
      <c r="AN21" s="77">
        <f t="shared" si="15"/>
        <v>3</v>
      </c>
      <c r="AO21" s="100">
        <f t="shared" si="16"/>
        <v>299</v>
      </c>
      <c r="AP21" s="77">
        <f t="shared" si="17"/>
        <v>0</v>
      </c>
    </row>
    <row r="22" spans="1:42" ht="15" customHeight="1" x14ac:dyDescent="0.2">
      <c r="A22" s="99" t="s">
        <v>534</v>
      </c>
      <c r="B22" s="77"/>
      <c r="C22" s="95">
        <f>'2'!K42</f>
        <v>98</v>
      </c>
      <c r="D22" s="77"/>
      <c r="E22" s="77"/>
      <c r="F22" s="77"/>
      <c r="G22" s="77"/>
      <c r="H22" s="77"/>
      <c r="I22" s="77"/>
      <c r="J22" s="77"/>
      <c r="K22" s="77"/>
      <c r="L22" s="77"/>
      <c r="M22" s="96"/>
      <c r="N22" s="77"/>
      <c r="O22" s="77"/>
      <c r="P22" s="95"/>
      <c r="Q22" s="77"/>
      <c r="R22" s="77"/>
      <c r="S22" s="89"/>
      <c r="T22" s="77"/>
      <c r="U22" s="77"/>
      <c r="V22" s="77"/>
      <c r="W22" s="77"/>
      <c r="X22" s="77"/>
      <c r="Y22" s="77"/>
      <c r="Z22" s="77"/>
      <c r="AA22" s="96"/>
      <c r="AB22" s="77"/>
      <c r="AC22" s="77"/>
      <c r="AD22" s="77"/>
      <c r="AE22" s="77"/>
      <c r="AF22" s="77"/>
      <c r="AG22" s="77"/>
      <c r="AH22" s="77"/>
      <c r="AI22" s="77"/>
      <c r="AJ22" s="77"/>
      <c r="AL22" s="103">
        <f t="shared" si="18"/>
        <v>98</v>
      </c>
      <c r="AM22" s="77">
        <f t="shared" si="14"/>
        <v>98</v>
      </c>
      <c r="AN22" s="77">
        <f>COUNTA(B22:AJ22)*3-2</f>
        <v>1</v>
      </c>
      <c r="AO22" s="100">
        <f t="shared" si="16"/>
        <v>98</v>
      </c>
      <c r="AP22" s="77">
        <f t="shared" si="17"/>
        <v>0</v>
      </c>
    </row>
    <row r="23" spans="1:42" ht="15" hidden="1" customHeight="1" x14ac:dyDescent="0.2">
      <c r="A23" s="99"/>
      <c r="B23" s="77"/>
      <c r="C23" s="95"/>
      <c r="D23" s="77"/>
      <c r="E23" s="77"/>
      <c r="F23" s="77"/>
      <c r="G23" s="77"/>
      <c r="H23" s="77"/>
      <c r="I23" s="77"/>
      <c r="J23" s="77"/>
      <c r="K23" s="77"/>
      <c r="L23" s="77"/>
      <c r="M23" s="96"/>
      <c r="N23" s="77"/>
      <c r="O23" s="77"/>
      <c r="P23" s="95"/>
      <c r="Q23" s="77"/>
      <c r="R23" s="77"/>
      <c r="S23" s="89"/>
      <c r="T23" s="77"/>
      <c r="U23" s="77"/>
      <c r="V23" s="77"/>
      <c r="W23" s="77"/>
      <c r="X23" s="77"/>
      <c r="Y23" s="77"/>
      <c r="Z23" s="77"/>
      <c r="AA23" s="96"/>
      <c r="AB23" s="77"/>
      <c r="AC23" s="77"/>
      <c r="AD23" s="77"/>
      <c r="AE23" s="77"/>
      <c r="AF23" s="77"/>
      <c r="AG23" s="77"/>
      <c r="AH23" s="77"/>
      <c r="AI23" s="77"/>
      <c r="AJ23" s="77"/>
      <c r="AL23" s="103" t="e">
        <f t="shared" ref="AL23" si="19">AO23/AN23</f>
        <v>#DIV/0!</v>
      </c>
      <c r="AM23" s="77">
        <f t="shared" si="14"/>
        <v>0</v>
      </c>
      <c r="AN23" s="77">
        <f t="shared" si="15"/>
        <v>0</v>
      </c>
      <c r="AO23" s="100">
        <f t="shared" si="16"/>
        <v>0</v>
      </c>
      <c r="AP23" s="77">
        <f t="shared" si="17"/>
        <v>0</v>
      </c>
    </row>
    <row r="24" spans="1:42" ht="15" hidden="1" customHeight="1" x14ac:dyDescent="0.2">
      <c r="A24" s="88"/>
      <c r="B24" s="89">
        <f t="shared" ref="B24:N24" si="20">SUM(B15:B23)</f>
        <v>1715</v>
      </c>
      <c r="C24" s="89">
        <f t="shared" si="20"/>
        <v>1693</v>
      </c>
      <c r="D24" s="89">
        <f t="shared" si="20"/>
        <v>1637</v>
      </c>
      <c r="E24" s="89">
        <f t="shared" si="20"/>
        <v>1692</v>
      </c>
      <c r="F24" s="89">
        <f t="shared" si="20"/>
        <v>1785</v>
      </c>
      <c r="G24" s="89">
        <f t="shared" si="20"/>
        <v>1595</v>
      </c>
      <c r="H24" s="89">
        <f t="shared" si="20"/>
        <v>1694</v>
      </c>
      <c r="I24" s="89">
        <f t="shared" si="20"/>
        <v>1709</v>
      </c>
      <c r="J24" s="89">
        <f t="shared" si="20"/>
        <v>0</v>
      </c>
      <c r="K24" s="89">
        <f t="shared" si="20"/>
        <v>0</v>
      </c>
      <c r="L24" s="89">
        <f t="shared" si="20"/>
        <v>0</v>
      </c>
      <c r="M24" s="89">
        <f t="shared" si="20"/>
        <v>0</v>
      </c>
      <c r="N24" s="89">
        <f t="shared" si="20"/>
        <v>0</v>
      </c>
      <c r="O24" s="89"/>
      <c r="P24" s="89"/>
      <c r="Q24" s="89"/>
      <c r="R24" s="89"/>
      <c r="S24" s="89"/>
      <c r="T24" s="89"/>
      <c r="U24" s="89"/>
      <c r="V24" s="89"/>
      <c r="W24" s="89"/>
      <c r="X24" s="89"/>
      <c r="Y24" s="89"/>
      <c r="Z24" s="89"/>
      <c r="AA24" s="89"/>
      <c r="AB24" s="89"/>
      <c r="AC24" s="89"/>
      <c r="AD24" s="89"/>
      <c r="AE24" s="89"/>
      <c r="AF24" s="89"/>
      <c r="AG24" s="89"/>
      <c r="AH24" s="89"/>
      <c r="AI24" s="89"/>
      <c r="AJ24" s="89"/>
      <c r="AL24" s="89"/>
      <c r="AM24" s="89"/>
      <c r="AN24" s="90"/>
      <c r="AO24" s="90"/>
    </row>
    <row r="26" spans="1:42" ht="15" customHeight="1" x14ac:dyDescent="0.2">
      <c r="A26" s="79" t="s">
        <v>294</v>
      </c>
      <c r="B26" s="89">
        <v>1</v>
      </c>
      <c r="C26" s="89">
        <v>2</v>
      </c>
      <c r="D26" s="89">
        <v>3</v>
      </c>
      <c r="E26" s="89">
        <v>4</v>
      </c>
      <c r="F26" s="89">
        <v>5</v>
      </c>
      <c r="G26" s="89">
        <v>6</v>
      </c>
      <c r="H26" s="89">
        <v>7</v>
      </c>
      <c r="I26" s="89">
        <v>8</v>
      </c>
      <c r="J26" s="89">
        <v>9</v>
      </c>
      <c r="K26" s="89">
        <v>10</v>
      </c>
      <c r="L26" s="89">
        <v>11</v>
      </c>
      <c r="M26" s="89">
        <v>12</v>
      </c>
      <c r="N26" s="89">
        <v>13</v>
      </c>
      <c r="O26" s="89">
        <v>14</v>
      </c>
      <c r="P26" s="89">
        <v>15</v>
      </c>
      <c r="Q26" s="89">
        <v>16</v>
      </c>
      <c r="R26" s="89">
        <v>17</v>
      </c>
      <c r="S26" s="89"/>
      <c r="T26" s="89">
        <v>18</v>
      </c>
      <c r="U26" s="89">
        <v>19</v>
      </c>
      <c r="V26" s="89">
        <v>20</v>
      </c>
      <c r="W26" s="89">
        <v>21</v>
      </c>
      <c r="X26" s="89">
        <v>22</v>
      </c>
      <c r="Y26" s="89">
        <v>23</v>
      </c>
      <c r="Z26" s="89">
        <v>24</v>
      </c>
      <c r="AA26" s="89">
        <v>25</v>
      </c>
      <c r="AB26" s="89">
        <v>26</v>
      </c>
      <c r="AC26" s="89">
        <v>27</v>
      </c>
      <c r="AD26" s="89">
        <v>28</v>
      </c>
      <c r="AE26" s="89">
        <v>29</v>
      </c>
      <c r="AF26" s="89">
        <v>30</v>
      </c>
      <c r="AG26" s="89">
        <v>31</v>
      </c>
      <c r="AH26" s="89">
        <v>32</v>
      </c>
      <c r="AI26" s="89">
        <v>33</v>
      </c>
      <c r="AJ26" s="89">
        <v>34</v>
      </c>
      <c r="AL26" s="89" t="s">
        <v>39</v>
      </c>
      <c r="AM26" s="89" t="s">
        <v>326</v>
      </c>
      <c r="AN26" s="90" t="s">
        <v>325</v>
      </c>
      <c r="AO26" s="90" t="s">
        <v>312</v>
      </c>
      <c r="AP26" s="91" t="s">
        <v>82</v>
      </c>
    </row>
    <row r="27" spans="1:42" ht="15" customHeight="1" x14ac:dyDescent="0.2">
      <c r="A27" s="92" t="s">
        <v>181</v>
      </c>
      <c r="B27" s="135">
        <f>'1'!E11</f>
        <v>394</v>
      </c>
      <c r="C27" s="155">
        <f>'2'!K18</f>
        <v>341</v>
      </c>
      <c r="D27" s="93">
        <f>'3'!K32</f>
        <v>415</v>
      </c>
      <c r="E27" s="93">
        <f>'4'!E25</f>
        <v>369</v>
      </c>
      <c r="F27" s="93">
        <f>'5'!K18</f>
        <v>360</v>
      </c>
      <c r="G27" s="93"/>
      <c r="H27" s="93">
        <f>'7'!E39</f>
        <v>394</v>
      </c>
      <c r="I27" s="93">
        <f>'8'!K11</f>
        <v>346</v>
      </c>
      <c r="J27" s="93"/>
      <c r="K27" s="93"/>
      <c r="L27" s="93"/>
      <c r="M27" s="94"/>
      <c r="N27" s="93"/>
      <c r="O27" s="135"/>
      <c r="P27" s="155"/>
      <c r="Q27" s="93"/>
      <c r="R27" s="93"/>
      <c r="S27" s="89"/>
      <c r="T27" s="93"/>
      <c r="U27" s="93"/>
      <c r="V27" s="93"/>
      <c r="W27" s="93"/>
      <c r="X27" s="93"/>
      <c r="Y27" s="93"/>
      <c r="Z27" s="93"/>
      <c r="AA27" s="94"/>
      <c r="AB27" s="93"/>
      <c r="AC27" s="93"/>
      <c r="AD27" s="93"/>
      <c r="AE27" s="93"/>
      <c r="AF27" s="93"/>
      <c r="AG27" s="93"/>
      <c r="AH27" s="93"/>
      <c r="AI27" s="93"/>
      <c r="AJ27" s="93"/>
      <c r="AL27" s="97">
        <f>AO27/AN27</f>
        <v>124.71428571428571</v>
      </c>
      <c r="AM27" s="93">
        <f t="shared" ref="AM27:AM34" si="21">MAX(B27:AJ27)</f>
        <v>415</v>
      </c>
      <c r="AN27" s="93">
        <f t="shared" ref="AN27:AN34" si="22">COUNTA(B27:AJ27)*3</f>
        <v>21</v>
      </c>
      <c r="AO27" s="98">
        <f t="shared" ref="AO27:AO34" si="23">SUM(B27:AJ27)</f>
        <v>2619</v>
      </c>
      <c r="AP27" s="93">
        <f t="shared" ref="AP27:AP34" si="24">COUNTIF(B27:AJ27,"&gt;399")</f>
        <v>1</v>
      </c>
    </row>
    <row r="28" spans="1:42" ht="15" customHeight="1" x14ac:dyDescent="0.2">
      <c r="A28" s="92" t="s">
        <v>184</v>
      </c>
      <c r="B28" s="135">
        <f>'1'!E13</f>
        <v>379</v>
      </c>
      <c r="C28" s="155">
        <f>'2'!K20</f>
        <v>388</v>
      </c>
      <c r="D28" s="93">
        <f>'3'!K34</f>
        <v>393</v>
      </c>
      <c r="E28" s="93">
        <f>'4'!E27</f>
        <v>380</v>
      </c>
      <c r="F28" s="93">
        <f>'5'!K20</f>
        <v>321</v>
      </c>
      <c r="G28" s="93"/>
      <c r="H28" s="93">
        <f>'7'!E41</f>
        <v>346</v>
      </c>
      <c r="I28" s="93"/>
      <c r="J28" s="93"/>
      <c r="K28" s="93"/>
      <c r="L28" s="93"/>
      <c r="M28" s="94"/>
      <c r="N28" s="93"/>
      <c r="O28" s="135"/>
      <c r="P28" s="155"/>
      <c r="Q28" s="93"/>
      <c r="R28" s="93"/>
      <c r="S28" s="89"/>
      <c r="T28" s="93"/>
      <c r="U28" s="93"/>
      <c r="V28" s="93"/>
      <c r="W28" s="93"/>
      <c r="X28" s="93"/>
      <c r="Y28" s="93"/>
      <c r="Z28" s="93"/>
      <c r="AA28" s="94"/>
      <c r="AB28" s="93"/>
      <c r="AC28" s="93"/>
      <c r="AD28" s="93"/>
      <c r="AE28" s="93"/>
      <c r="AF28" s="93"/>
      <c r="AG28" s="93"/>
      <c r="AH28" s="93"/>
      <c r="AI28" s="93"/>
      <c r="AJ28" s="93"/>
      <c r="AL28" s="97">
        <f>AO28/AN28</f>
        <v>122.61111111111111</v>
      </c>
      <c r="AM28" s="93">
        <f t="shared" si="21"/>
        <v>393</v>
      </c>
      <c r="AN28" s="93">
        <f t="shared" si="22"/>
        <v>18</v>
      </c>
      <c r="AO28" s="98">
        <f t="shared" si="23"/>
        <v>2207</v>
      </c>
      <c r="AP28" s="93">
        <f t="shared" si="24"/>
        <v>0</v>
      </c>
    </row>
    <row r="29" spans="1:42" ht="15" customHeight="1" x14ac:dyDescent="0.2">
      <c r="A29" s="92" t="s">
        <v>153</v>
      </c>
      <c r="B29" s="135">
        <f>'1'!E12</f>
        <v>345</v>
      </c>
      <c r="C29" s="155">
        <f>'2'!K19</f>
        <v>388</v>
      </c>
      <c r="D29" s="93">
        <f>'3'!K33</f>
        <v>359</v>
      </c>
      <c r="E29" s="93">
        <f>'4'!E26</f>
        <v>377</v>
      </c>
      <c r="F29" s="93">
        <f>'5'!K19</f>
        <v>339</v>
      </c>
      <c r="G29" s="93"/>
      <c r="H29" s="93">
        <f>'7'!E40</f>
        <v>354</v>
      </c>
      <c r="I29" s="93">
        <f>'8'!K12</f>
        <v>399</v>
      </c>
      <c r="J29" s="93"/>
      <c r="K29" s="93"/>
      <c r="L29" s="93"/>
      <c r="M29" s="94"/>
      <c r="N29" s="93"/>
      <c r="O29" s="135"/>
      <c r="P29" s="155"/>
      <c r="Q29" s="93"/>
      <c r="R29" s="93"/>
      <c r="S29" s="89"/>
      <c r="T29" s="93"/>
      <c r="U29" s="93"/>
      <c r="V29" s="93"/>
      <c r="W29" s="93"/>
      <c r="X29" s="93"/>
      <c r="Y29" s="93"/>
      <c r="Z29" s="93"/>
      <c r="AA29" s="94"/>
      <c r="AB29" s="93"/>
      <c r="AC29" s="93"/>
      <c r="AD29" s="93"/>
      <c r="AE29" s="93"/>
      <c r="AF29" s="93"/>
      <c r="AG29" s="93"/>
      <c r="AH29" s="93"/>
      <c r="AI29" s="93"/>
      <c r="AJ29" s="93"/>
      <c r="AL29" s="97">
        <f>AO29/AN29</f>
        <v>121.95238095238095</v>
      </c>
      <c r="AM29" s="93">
        <f t="shared" si="21"/>
        <v>399</v>
      </c>
      <c r="AN29" s="93">
        <f t="shared" si="22"/>
        <v>21</v>
      </c>
      <c r="AO29" s="98">
        <f t="shared" si="23"/>
        <v>2561</v>
      </c>
      <c r="AP29" s="93">
        <f t="shared" si="24"/>
        <v>0</v>
      </c>
    </row>
    <row r="30" spans="1:42" ht="15" customHeight="1" x14ac:dyDescent="0.2">
      <c r="A30" s="92" t="s">
        <v>154</v>
      </c>
      <c r="B30" s="135"/>
      <c r="C30" s="155">
        <f>'2'!K16</f>
        <v>341</v>
      </c>
      <c r="D30" s="93">
        <f>'3'!K30</f>
        <v>399</v>
      </c>
      <c r="E30" s="93">
        <f>'4'!E23</f>
        <v>341</v>
      </c>
      <c r="F30" s="93">
        <f>'5'!K16</f>
        <v>373</v>
      </c>
      <c r="G30" s="93"/>
      <c r="H30" s="93">
        <f>'7'!E37</f>
        <v>390</v>
      </c>
      <c r="I30" s="93">
        <f>'8'!K9</f>
        <v>351</v>
      </c>
      <c r="J30" s="93"/>
      <c r="K30" s="93"/>
      <c r="L30" s="93"/>
      <c r="M30" s="94"/>
      <c r="N30" s="93"/>
      <c r="O30" s="135"/>
      <c r="P30" s="155"/>
      <c r="Q30" s="93"/>
      <c r="R30" s="93"/>
      <c r="S30" s="89"/>
      <c r="T30" s="93"/>
      <c r="U30" s="93"/>
      <c r="V30" s="93"/>
      <c r="W30" s="93"/>
      <c r="X30" s="93"/>
      <c r="Y30" s="93"/>
      <c r="Z30" s="93"/>
      <c r="AA30" s="94"/>
      <c r="AB30" s="93"/>
      <c r="AC30" s="93"/>
      <c r="AD30" s="93"/>
      <c r="AE30" s="93"/>
      <c r="AF30" s="93"/>
      <c r="AG30" s="93"/>
      <c r="AH30" s="93"/>
      <c r="AI30" s="93"/>
      <c r="AJ30" s="93"/>
      <c r="AL30" s="97">
        <f>AO30/AN30</f>
        <v>121.94444444444444</v>
      </c>
      <c r="AM30" s="93">
        <f t="shared" si="21"/>
        <v>399</v>
      </c>
      <c r="AN30" s="93">
        <f t="shared" si="22"/>
        <v>18</v>
      </c>
      <c r="AO30" s="98">
        <f t="shared" si="23"/>
        <v>2195</v>
      </c>
      <c r="AP30" s="93">
        <f t="shared" si="24"/>
        <v>0</v>
      </c>
    </row>
    <row r="31" spans="1:42" ht="15" customHeight="1" x14ac:dyDescent="0.2">
      <c r="A31" s="92" t="s">
        <v>337</v>
      </c>
      <c r="B31" s="135">
        <f>'1'!E10</f>
        <v>366</v>
      </c>
      <c r="C31" s="155">
        <f>'2'!K17</f>
        <v>372</v>
      </c>
      <c r="D31" s="93">
        <f>'3'!K31</f>
        <v>333</v>
      </c>
      <c r="E31" s="93">
        <f>'4'!E24</f>
        <v>321</v>
      </c>
      <c r="F31" s="93">
        <f>'5'!K17</f>
        <v>350</v>
      </c>
      <c r="G31" s="93"/>
      <c r="H31" s="93">
        <f>'7'!E38</f>
        <v>382</v>
      </c>
      <c r="I31" s="93">
        <f>'8'!K13</f>
        <v>386</v>
      </c>
      <c r="J31" s="93"/>
      <c r="K31" s="93"/>
      <c r="L31" s="93"/>
      <c r="M31" s="94"/>
      <c r="N31" s="93"/>
      <c r="O31" s="135"/>
      <c r="P31" s="155"/>
      <c r="Q31" s="93"/>
      <c r="R31" s="93"/>
      <c r="S31" s="89"/>
      <c r="T31" s="93"/>
      <c r="U31" s="93"/>
      <c r="V31" s="93"/>
      <c r="W31" s="93"/>
      <c r="X31" s="93"/>
      <c r="Y31" s="93"/>
      <c r="Z31" s="93"/>
      <c r="AA31" s="94"/>
      <c r="AB31" s="93"/>
      <c r="AC31" s="93"/>
      <c r="AD31" s="93"/>
      <c r="AE31" s="93"/>
      <c r="AF31" s="93"/>
      <c r="AG31" s="93"/>
      <c r="AH31" s="93"/>
      <c r="AI31" s="93"/>
      <c r="AJ31" s="93"/>
      <c r="AL31" s="97">
        <f>AO31/AN31</f>
        <v>119.52380952380952</v>
      </c>
      <c r="AM31" s="93">
        <f t="shared" ref="AM31" si="25">MAX(B31:AJ31)</f>
        <v>386</v>
      </c>
      <c r="AN31" s="93">
        <f t="shared" ref="AN31" si="26">COUNTA(B31:AJ31)*3</f>
        <v>21</v>
      </c>
      <c r="AO31" s="98">
        <f t="shared" ref="AO31" si="27">SUM(B31:AJ31)</f>
        <v>2510</v>
      </c>
      <c r="AP31" s="93">
        <f t="shared" ref="AP31" si="28">COUNTIF(B31:AJ31,"&gt;399")</f>
        <v>0</v>
      </c>
    </row>
    <row r="32" spans="1:42" ht="15" customHeight="1" x14ac:dyDescent="0.2">
      <c r="A32" s="99" t="s">
        <v>338</v>
      </c>
      <c r="B32" s="77">
        <f>'1'!E9</f>
        <v>313</v>
      </c>
      <c r="C32" s="95"/>
      <c r="D32" s="77"/>
      <c r="E32" s="77"/>
      <c r="F32" s="77"/>
      <c r="G32" s="77"/>
      <c r="H32" s="77"/>
      <c r="I32" s="77">
        <f>'8'!K10</f>
        <v>375</v>
      </c>
      <c r="J32" s="77"/>
      <c r="K32" s="77"/>
      <c r="L32" s="77"/>
      <c r="M32" s="96"/>
      <c r="N32" s="77"/>
      <c r="O32" s="77"/>
      <c r="P32" s="95"/>
      <c r="Q32" s="77"/>
      <c r="R32" s="77"/>
      <c r="S32" s="89"/>
      <c r="T32" s="77"/>
      <c r="U32" s="77"/>
      <c r="V32" s="77"/>
      <c r="W32" s="77"/>
      <c r="X32" s="77"/>
      <c r="Y32" s="77"/>
      <c r="Z32" s="77"/>
      <c r="AA32" s="96"/>
      <c r="AB32" s="77"/>
      <c r="AC32" s="77"/>
      <c r="AD32" s="77"/>
      <c r="AE32" s="77"/>
      <c r="AF32" s="77"/>
      <c r="AG32" s="77"/>
      <c r="AH32" s="77"/>
      <c r="AI32" s="77"/>
      <c r="AJ32" s="77"/>
      <c r="AL32" s="103">
        <f t="shared" ref="AL32:AL34" si="29">AO32/AN32</f>
        <v>114.66666666666667</v>
      </c>
      <c r="AM32" s="77">
        <f t="shared" si="21"/>
        <v>375</v>
      </c>
      <c r="AN32" s="77">
        <f t="shared" si="22"/>
        <v>6</v>
      </c>
      <c r="AO32" s="100">
        <f t="shared" si="23"/>
        <v>688</v>
      </c>
      <c r="AP32" s="77">
        <f t="shared" si="24"/>
        <v>0</v>
      </c>
    </row>
    <row r="33" spans="1:42" ht="15" hidden="1" customHeight="1" x14ac:dyDescent="0.2">
      <c r="A33" s="99"/>
      <c r="B33" s="77"/>
      <c r="C33" s="95"/>
      <c r="D33" s="77"/>
      <c r="E33" s="77"/>
      <c r="F33" s="77"/>
      <c r="G33" s="77"/>
      <c r="H33" s="77"/>
      <c r="I33" s="77"/>
      <c r="J33" s="77"/>
      <c r="K33" s="77"/>
      <c r="L33" s="77"/>
      <c r="M33" s="96"/>
      <c r="N33" s="77"/>
      <c r="O33" s="77"/>
      <c r="P33" s="95"/>
      <c r="Q33" s="77"/>
      <c r="R33" s="77"/>
      <c r="S33" s="89"/>
      <c r="T33" s="77"/>
      <c r="U33" s="77"/>
      <c r="V33" s="77"/>
      <c r="W33" s="77"/>
      <c r="X33" s="77"/>
      <c r="Y33" s="77"/>
      <c r="Z33" s="77"/>
      <c r="AA33" s="96"/>
      <c r="AB33" s="77"/>
      <c r="AC33" s="77"/>
      <c r="AD33" s="77"/>
      <c r="AE33" s="77"/>
      <c r="AF33" s="77"/>
      <c r="AG33" s="77"/>
      <c r="AH33" s="77"/>
      <c r="AI33" s="77"/>
      <c r="AJ33" s="77"/>
      <c r="AL33" s="103" t="e">
        <f t="shared" si="29"/>
        <v>#DIV/0!</v>
      </c>
      <c r="AM33" s="77">
        <f t="shared" si="21"/>
        <v>0</v>
      </c>
      <c r="AN33" s="77">
        <f t="shared" si="22"/>
        <v>0</v>
      </c>
      <c r="AO33" s="100">
        <f t="shared" si="23"/>
        <v>0</v>
      </c>
      <c r="AP33" s="77">
        <f t="shared" si="24"/>
        <v>0</v>
      </c>
    </row>
    <row r="34" spans="1:42" ht="15" hidden="1" customHeight="1" x14ac:dyDescent="0.2">
      <c r="A34" s="99"/>
      <c r="B34" s="77"/>
      <c r="C34" s="95"/>
      <c r="D34" s="77"/>
      <c r="E34" s="77"/>
      <c r="F34" s="77"/>
      <c r="G34" s="77"/>
      <c r="H34" s="77"/>
      <c r="I34" s="77"/>
      <c r="J34" s="77"/>
      <c r="K34" s="77"/>
      <c r="L34" s="77"/>
      <c r="M34" s="96"/>
      <c r="N34" s="77"/>
      <c r="O34" s="77"/>
      <c r="P34" s="95"/>
      <c r="Q34" s="77"/>
      <c r="R34" s="77"/>
      <c r="S34" s="89"/>
      <c r="T34" s="77"/>
      <c r="U34" s="77"/>
      <c r="V34" s="77"/>
      <c r="W34" s="77"/>
      <c r="X34" s="77"/>
      <c r="Y34" s="77"/>
      <c r="Z34" s="77"/>
      <c r="AA34" s="96"/>
      <c r="AB34" s="77"/>
      <c r="AC34" s="77"/>
      <c r="AD34" s="77"/>
      <c r="AE34" s="77"/>
      <c r="AF34" s="77"/>
      <c r="AG34" s="77"/>
      <c r="AH34" s="77"/>
      <c r="AI34" s="77"/>
      <c r="AJ34" s="77"/>
      <c r="AL34" s="103" t="e">
        <f t="shared" si="29"/>
        <v>#DIV/0!</v>
      </c>
      <c r="AM34" s="77">
        <f t="shared" si="21"/>
        <v>0</v>
      </c>
      <c r="AN34" s="77">
        <f t="shared" si="22"/>
        <v>0</v>
      </c>
      <c r="AO34" s="100">
        <f t="shared" si="23"/>
        <v>0</v>
      </c>
      <c r="AP34" s="77">
        <f t="shared" si="24"/>
        <v>0</v>
      </c>
    </row>
    <row r="35" spans="1:42" ht="15" hidden="1" customHeight="1" x14ac:dyDescent="0.2">
      <c r="A35" s="88"/>
      <c r="B35" s="89">
        <f t="shared" ref="B35:N35" si="30">SUM(B31:B34)</f>
        <v>679</v>
      </c>
      <c r="C35" s="89">
        <f t="shared" si="30"/>
        <v>372</v>
      </c>
      <c r="D35" s="89">
        <f t="shared" si="30"/>
        <v>333</v>
      </c>
      <c r="E35" s="89">
        <f t="shared" si="30"/>
        <v>321</v>
      </c>
      <c r="F35" s="89">
        <f t="shared" si="30"/>
        <v>350</v>
      </c>
      <c r="G35" s="89">
        <f t="shared" si="30"/>
        <v>0</v>
      </c>
      <c r="H35" s="89">
        <f t="shared" si="30"/>
        <v>382</v>
      </c>
      <c r="I35" s="89">
        <f t="shared" si="30"/>
        <v>761</v>
      </c>
      <c r="J35" s="89">
        <f t="shared" si="30"/>
        <v>0</v>
      </c>
      <c r="K35" s="89">
        <f t="shared" si="30"/>
        <v>0</v>
      </c>
      <c r="L35" s="89">
        <f t="shared" si="30"/>
        <v>0</v>
      </c>
      <c r="M35" s="89">
        <f t="shared" si="30"/>
        <v>0</v>
      </c>
      <c r="N35" s="89">
        <f t="shared" si="30"/>
        <v>0</v>
      </c>
      <c r="O35" s="89"/>
      <c r="P35" s="89"/>
      <c r="Q35" s="89"/>
      <c r="R35" s="89"/>
      <c r="S35" s="89"/>
      <c r="T35" s="89"/>
      <c r="U35" s="89"/>
      <c r="V35" s="89"/>
      <c r="W35" s="89"/>
      <c r="X35" s="89"/>
      <c r="Y35" s="89"/>
      <c r="Z35" s="89"/>
      <c r="AA35" s="89"/>
      <c r="AB35" s="89"/>
      <c r="AC35" s="89"/>
      <c r="AD35" s="89"/>
      <c r="AE35" s="89"/>
      <c r="AF35" s="89"/>
      <c r="AG35" s="89"/>
      <c r="AH35" s="89"/>
      <c r="AI35" s="89"/>
      <c r="AJ35" s="89"/>
      <c r="AL35" s="89"/>
      <c r="AM35" s="89"/>
      <c r="AN35" s="90"/>
      <c r="AO35" s="90"/>
    </row>
    <row r="37" spans="1:42" ht="15" customHeight="1" x14ac:dyDescent="0.2">
      <c r="A37" s="79" t="s">
        <v>484</v>
      </c>
      <c r="B37" s="89">
        <v>1</v>
      </c>
      <c r="C37" s="89">
        <v>2</v>
      </c>
      <c r="D37" s="89">
        <v>3</v>
      </c>
      <c r="E37" s="89">
        <v>4</v>
      </c>
      <c r="F37" s="89">
        <v>5</v>
      </c>
      <c r="G37" s="89">
        <v>6</v>
      </c>
      <c r="H37" s="89">
        <v>7</v>
      </c>
      <c r="I37" s="89">
        <v>8</v>
      </c>
      <c r="J37" s="89">
        <v>9</v>
      </c>
      <c r="K37" s="89">
        <v>10</v>
      </c>
      <c r="L37" s="89">
        <v>11</v>
      </c>
      <c r="M37" s="89">
        <v>12</v>
      </c>
      <c r="N37" s="89">
        <v>13</v>
      </c>
      <c r="O37" s="89">
        <v>14</v>
      </c>
      <c r="P37" s="89">
        <v>15</v>
      </c>
      <c r="Q37" s="89">
        <v>16</v>
      </c>
      <c r="R37" s="89">
        <v>17</v>
      </c>
      <c r="S37" s="89"/>
      <c r="T37" s="89">
        <v>18</v>
      </c>
      <c r="U37" s="89">
        <v>19</v>
      </c>
      <c r="V37" s="89">
        <v>20</v>
      </c>
      <c r="W37" s="89">
        <v>21</v>
      </c>
      <c r="X37" s="89">
        <v>22</v>
      </c>
      <c r="Y37" s="89">
        <v>23</v>
      </c>
      <c r="Z37" s="89">
        <v>24</v>
      </c>
      <c r="AA37" s="89">
        <v>25</v>
      </c>
      <c r="AB37" s="89">
        <v>26</v>
      </c>
      <c r="AC37" s="89">
        <v>27</v>
      </c>
      <c r="AD37" s="89">
        <v>28</v>
      </c>
      <c r="AE37" s="89">
        <v>29</v>
      </c>
      <c r="AF37" s="89">
        <v>30</v>
      </c>
      <c r="AG37" s="89">
        <v>31</v>
      </c>
      <c r="AH37" s="89">
        <v>32</v>
      </c>
      <c r="AI37" s="89">
        <v>33</v>
      </c>
      <c r="AJ37" s="89">
        <v>34</v>
      </c>
      <c r="AL37" s="89" t="s">
        <v>39</v>
      </c>
      <c r="AM37" s="89" t="s">
        <v>326</v>
      </c>
      <c r="AN37" s="90" t="s">
        <v>325</v>
      </c>
      <c r="AO37" s="90" t="s">
        <v>312</v>
      </c>
      <c r="AP37" s="91" t="s">
        <v>82</v>
      </c>
    </row>
    <row r="38" spans="1:42" ht="15" customHeight="1" x14ac:dyDescent="0.2">
      <c r="A38" s="92" t="s">
        <v>308</v>
      </c>
      <c r="B38" s="135">
        <f>'1'!K12</f>
        <v>363</v>
      </c>
      <c r="C38" s="155">
        <f>'2'!E48</f>
        <v>302</v>
      </c>
      <c r="D38" s="93">
        <f>'3'!K26</f>
        <v>337</v>
      </c>
      <c r="E38" s="93">
        <f>'4'!E9</f>
        <v>326</v>
      </c>
      <c r="F38" s="93">
        <f>'5'!E41</f>
        <v>410</v>
      </c>
      <c r="G38" s="93">
        <f>'6'!K41</f>
        <v>316</v>
      </c>
      <c r="H38" s="93">
        <f>'7'!E13</f>
        <v>356</v>
      </c>
      <c r="I38" s="93">
        <f>'8'!E48</f>
        <v>307</v>
      </c>
      <c r="J38" s="93"/>
      <c r="K38" s="93"/>
      <c r="L38" s="93"/>
      <c r="M38" s="94"/>
      <c r="N38" s="93"/>
      <c r="O38" s="135"/>
      <c r="P38" s="155"/>
      <c r="Q38" s="93"/>
      <c r="R38" s="93"/>
      <c r="S38" s="89"/>
      <c r="T38" s="93"/>
      <c r="U38" s="93"/>
      <c r="V38" s="93"/>
      <c r="W38" s="93"/>
      <c r="X38" s="93"/>
      <c r="Y38" s="93"/>
      <c r="Z38" s="93"/>
      <c r="AA38" s="94"/>
      <c r="AB38" s="93"/>
      <c r="AC38" s="93"/>
      <c r="AD38" s="93"/>
      <c r="AE38" s="93"/>
      <c r="AF38" s="93"/>
      <c r="AG38" s="93"/>
      <c r="AH38" s="93"/>
      <c r="AI38" s="93"/>
      <c r="AJ38" s="93"/>
      <c r="AL38" s="97">
        <f>AO38/AN38</f>
        <v>113.20833333333333</v>
      </c>
      <c r="AM38" s="93">
        <f t="shared" ref="AM38:AM48" si="31">MAX(B38:AJ38)</f>
        <v>410</v>
      </c>
      <c r="AN38" s="93">
        <f t="shared" ref="AN38:AN48" si="32">COUNTA(B38:AJ38)*3</f>
        <v>24</v>
      </c>
      <c r="AO38" s="98">
        <f t="shared" ref="AO38:AO48" si="33">SUM(B38:AJ38)</f>
        <v>2717</v>
      </c>
      <c r="AP38" s="93">
        <f t="shared" ref="AP38:AP48" si="34">COUNTIF(B38:AJ38,"&gt;399")</f>
        <v>1</v>
      </c>
    </row>
    <row r="39" spans="1:42" ht="15" customHeight="1" x14ac:dyDescent="0.2">
      <c r="A39" s="92" t="s">
        <v>185</v>
      </c>
      <c r="B39" s="135">
        <f>'1'!K13</f>
        <v>308</v>
      </c>
      <c r="C39" s="155">
        <f>'2'!E49</f>
        <v>326</v>
      </c>
      <c r="D39" s="93">
        <f>'3'!K27</f>
        <v>328</v>
      </c>
      <c r="E39" s="93">
        <f>'4'!E13</f>
        <v>355</v>
      </c>
      <c r="F39" s="93">
        <f>'5'!E37</f>
        <v>348</v>
      </c>
      <c r="G39" s="93">
        <f>'6'!K37</f>
        <v>338</v>
      </c>
      <c r="H39" s="93">
        <f>'7'!E9</f>
        <v>370</v>
      </c>
      <c r="I39" s="93">
        <f>'8'!E44</f>
        <v>343</v>
      </c>
      <c r="J39" s="93"/>
      <c r="K39" s="93"/>
      <c r="L39" s="93"/>
      <c r="M39" s="94"/>
      <c r="N39" s="93"/>
      <c r="O39" s="135"/>
      <c r="P39" s="155"/>
      <c r="Q39" s="93"/>
      <c r="R39" s="93"/>
      <c r="S39" s="89"/>
      <c r="T39" s="93"/>
      <c r="U39" s="93"/>
      <c r="V39" s="93"/>
      <c r="W39" s="93"/>
      <c r="X39" s="93"/>
      <c r="Y39" s="93"/>
      <c r="Z39" s="93"/>
      <c r="AA39" s="94"/>
      <c r="AB39" s="93"/>
      <c r="AC39" s="93"/>
      <c r="AD39" s="93"/>
      <c r="AE39" s="93"/>
      <c r="AF39" s="93"/>
      <c r="AG39" s="93"/>
      <c r="AH39" s="93"/>
      <c r="AI39" s="93"/>
      <c r="AJ39" s="93"/>
      <c r="AL39" s="97">
        <f>AO39/AN39</f>
        <v>113.16666666666667</v>
      </c>
      <c r="AM39" s="93">
        <f t="shared" si="31"/>
        <v>370</v>
      </c>
      <c r="AN39" s="93">
        <f t="shared" si="32"/>
        <v>24</v>
      </c>
      <c r="AO39" s="98">
        <f t="shared" si="33"/>
        <v>2716</v>
      </c>
      <c r="AP39" s="93">
        <f t="shared" si="34"/>
        <v>0</v>
      </c>
    </row>
    <row r="40" spans="1:42" ht="15" customHeight="1" x14ac:dyDescent="0.2">
      <c r="A40" s="92" t="s">
        <v>307</v>
      </c>
      <c r="B40" s="135">
        <f>'1'!K11</f>
        <v>320</v>
      </c>
      <c r="C40" s="155">
        <f>'2'!E47</f>
        <v>314</v>
      </c>
      <c r="D40" s="93">
        <f>'3'!K24</f>
        <v>329</v>
      </c>
      <c r="E40" s="93">
        <f>'4'!E11</f>
        <v>347</v>
      </c>
      <c r="F40" s="93">
        <f>'5'!E39</f>
        <v>346</v>
      </c>
      <c r="G40" s="93">
        <f>'6'!K39</f>
        <v>329</v>
      </c>
      <c r="H40" s="93">
        <f>'7'!E11</f>
        <v>338</v>
      </c>
      <c r="I40" s="93">
        <f>'8'!E46</f>
        <v>299</v>
      </c>
      <c r="J40" s="93"/>
      <c r="K40" s="93"/>
      <c r="L40" s="93"/>
      <c r="M40" s="94"/>
      <c r="N40" s="93"/>
      <c r="O40" s="135"/>
      <c r="P40" s="155"/>
      <c r="Q40" s="93"/>
      <c r="R40" s="93"/>
      <c r="S40" s="89"/>
      <c r="T40" s="93"/>
      <c r="U40" s="93"/>
      <c r="V40" s="93"/>
      <c r="W40" s="93"/>
      <c r="X40" s="93"/>
      <c r="Y40" s="93"/>
      <c r="Z40" s="93"/>
      <c r="AA40" s="94"/>
      <c r="AB40" s="93"/>
      <c r="AC40" s="93"/>
      <c r="AD40" s="93"/>
      <c r="AE40" s="93"/>
      <c r="AF40" s="93"/>
      <c r="AG40" s="93"/>
      <c r="AH40" s="93"/>
      <c r="AI40" s="93"/>
      <c r="AJ40" s="93"/>
      <c r="AL40" s="97">
        <f>AO40/AN40</f>
        <v>109.25</v>
      </c>
      <c r="AM40" s="93">
        <f t="shared" si="31"/>
        <v>347</v>
      </c>
      <c r="AN40" s="93">
        <f t="shared" si="32"/>
        <v>24</v>
      </c>
      <c r="AO40" s="98">
        <f t="shared" si="33"/>
        <v>2622</v>
      </c>
      <c r="AP40" s="93">
        <f t="shared" si="34"/>
        <v>0</v>
      </c>
    </row>
    <row r="41" spans="1:42" ht="15" customHeight="1" x14ac:dyDescent="0.2">
      <c r="A41" s="92" t="s">
        <v>305</v>
      </c>
      <c r="B41" s="135">
        <f>'1'!K9</f>
        <v>296</v>
      </c>
      <c r="C41" s="155">
        <f>'2'!E45</f>
        <v>321</v>
      </c>
      <c r="D41" s="93">
        <f>'3'!K23</f>
        <v>334</v>
      </c>
      <c r="E41" s="93">
        <f>'4'!E10</f>
        <v>309</v>
      </c>
      <c r="F41" s="93">
        <f>'5'!E40</f>
        <v>332</v>
      </c>
      <c r="G41" s="93">
        <f>'6'!K40</f>
        <v>346</v>
      </c>
      <c r="H41" s="93">
        <f>'7'!E12</f>
        <v>348</v>
      </c>
      <c r="I41" s="93">
        <f>'8'!E47</f>
        <v>303</v>
      </c>
      <c r="J41" s="93"/>
      <c r="K41" s="93"/>
      <c r="L41" s="93"/>
      <c r="M41" s="94"/>
      <c r="N41" s="93"/>
      <c r="O41" s="135"/>
      <c r="P41" s="155"/>
      <c r="Q41" s="93"/>
      <c r="R41" s="93"/>
      <c r="S41" s="89"/>
      <c r="T41" s="93"/>
      <c r="U41" s="93"/>
      <c r="V41" s="93"/>
      <c r="W41" s="93"/>
      <c r="X41" s="93"/>
      <c r="Y41" s="93"/>
      <c r="Z41" s="93"/>
      <c r="AA41" s="94"/>
      <c r="AB41" s="93"/>
      <c r="AC41" s="93"/>
      <c r="AD41" s="93"/>
      <c r="AE41" s="93"/>
      <c r="AF41" s="93"/>
      <c r="AG41" s="93"/>
      <c r="AH41" s="93"/>
      <c r="AI41" s="93"/>
      <c r="AJ41" s="93"/>
      <c r="AL41" s="97">
        <f>AO41/AN41</f>
        <v>107.875</v>
      </c>
      <c r="AM41" s="93">
        <f t="shared" si="31"/>
        <v>348</v>
      </c>
      <c r="AN41" s="93">
        <f t="shared" si="32"/>
        <v>24</v>
      </c>
      <c r="AO41" s="98">
        <f t="shared" si="33"/>
        <v>2589</v>
      </c>
      <c r="AP41" s="93">
        <f t="shared" si="34"/>
        <v>0</v>
      </c>
    </row>
    <row r="42" spans="1:42" ht="15" customHeight="1" x14ac:dyDescent="0.2">
      <c r="A42" s="92" t="s">
        <v>306</v>
      </c>
      <c r="B42" s="135">
        <f>'1'!K10</f>
        <v>323</v>
      </c>
      <c r="C42" s="155">
        <f>'2'!E46</f>
        <v>351</v>
      </c>
      <c r="D42" s="93">
        <f>'3'!K25</f>
        <v>273</v>
      </c>
      <c r="E42" s="93">
        <f>'4'!E12</f>
        <v>308</v>
      </c>
      <c r="F42" s="93">
        <f>'5'!E38</f>
        <v>354</v>
      </c>
      <c r="G42" s="93">
        <f>'6'!K38</f>
        <v>365</v>
      </c>
      <c r="H42" s="93">
        <f>'7'!E10</f>
        <v>299</v>
      </c>
      <c r="I42" s="93">
        <f>'8'!E45</f>
        <v>306</v>
      </c>
      <c r="J42" s="93"/>
      <c r="K42" s="93"/>
      <c r="L42" s="93"/>
      <c r="M42" s="94"/>
      <c r="N42" s="93"/>
      <c r="O42" s="135"/>
      <c r="P42" s="155"/>
      <c r="Q42" s="93"/>
      <c r="R42" s="93"/>
      <c r="S42" s="89"/>
      <c r="T42" s="93"/>
      <c r="U42" s="93"/>
      <c r="V42" s="93"/>
      <c r="W42" s="93"/>
      <c r="X42" s="93"/>
      <c r="Y42" s="93"/>
      <c r="Z42" s="93"/>
      <c r="AA42" s="94"/>
      <c r="AB42" s="93"/>
      <c r="AC42" s="93"/>
      <c r="AD42" s="93"/>
      <c r="AE42" s="93"/>
      <c r="AF42" s="93"/>
      <c r="AG42" s="93"/>
      <c r="AH42" s="93"/>
      <c r="AI42" s="93"/>
      <c r="AJ42" s="93"/>
      <c r="AL42" s="97">
        <f>AO42/AN42</f>
        <v>107.45833333333333</v>
      </c>
      <c r="AM42" s="93">
        <f t="shared" si="31"/>
        <v>365</v>
      </c>
      <c r="AN42" s="93">
        <f t="shared" si="32"/>
        <v>24</v>
      </c>
      <c r="AO42" s="98">
        <f t="shared" si="33"/>
        <v>2579</v>
      </c>
      <c r="AP42" s="93">
        <f t="shared" si="34"/>
        <v>0</v>
      </c>
    </row>
    <row r="43" spans="1:42" ht="15" hidden="1" customHeight="1" x14ac:dyDescent="0.2">
      <c r="A43" s="99"/>
      <c r="B43" s="77"/>
      <c r="C43" s="95"/>
      <c r="D43" s="77"/>
      <c r="E43" s="77"/>
      <c r="F43" s="77"/>
      <c r="G43" s="77"/>
      <c r="H43" s="77"/>
      <c r="I43" s="77"/>
      <c r="J43" s="77"/>
      <c r="K43" s="77"/>
      <c r="L43" s="77"/>
      <c r="M43" s="96"/>
      <c r="N43" s="77"/>
      <c r="O43" s="77"/>
      <c r="P43" s="95"/>
      <c r="Q43" s="77"/>
      <c r="R43" s="77"/>
      <c r="S43" s="89"/>
      <c r="T43" s="77"/>
      <c r="U43" s="77"/>
      <c r="V43" s="77"/>
      <c r="W43" s="77"/>
      <c r="X43" s="77"/>
      <c r="Y43" s="77"/>
      <c r="Z43" s="77"/>
      <c r="AA43" s="96"/>
      <c r="AB43" s="77"/>
      <c r="AC43" s="77"/>
      <c r="AD43" s="77"/>
      <c r="AE43" s="77"/>
      <c r="AF43" s="77"/>
      <c r="AG43" s="77"/>
      <c r="AH43" s="77"/>
      <c r="AI43" s="77"/>
      <c r="AJ43" s="77"/>
      <c r="AL43" s="103" t="e">
        <f t="shared" ref="AL43:AL48" si="35">AO43/AN43</f>
        <v>#DIV/0!</v>
      </c>
      <c r="AM43" s="77">
        <f t="shared" si="31"/>
        <v>0</v>
      </c>
      <c r="AN43" s="77">
        <f t="shared" si="32"/>
        <v>0</v>
      </c>
      <c r="AO43" s="100">
        <f t="shared" si="33"/>
        <v>0</v>
      </c>
      <c r="AP43" s="77">
        <f t="shared" si="34"/>
        <v>0</v>
      </c>
    </row>
    <row r="44" spans="1:42" ht="15" hidden="1" customHeight="1" x14ac:dyDescent="0.2">
      <c r="A44" s="99"/>
      <c r="B44" s="77"/>
      <c r="C44" s="95"/>
      <c r="D44" s="77"/>
      <c r="E44" s="77"/>
      <c r="F44" s="77"/>
      <c r="G44" s="77"/>
      <c r="H44" s="77"/>
      <c r="I44" s="77"/>
      <c r="J44" s="77"/>
      <c r="K44" s="77"/>
      <c r="L44" s="77"/>
      <c r="M44" s="96"/>
      <c r="N44" s="77"/>
      <c r="O44" s="77"/>
      <c r="P44" s="95"/>
      <c r="Q44" s="77"/>
      <c r="R44" s="77"/>
      <c r="S44" s="89"/>
      <c r="T44" s="77"/>
      <c r="U44" s="77"/>
      <c r="V44" s="77"/>
      <c r="W44" s="77"/>
      <c r="X44" s="77"/>
      <c r="Y44" s="77"/>
      <c r="Z44" s="77"/>
      <c r="AA44" s="96"/>
      <c r="AB44" s="77"/>
      <c r="AC44" s="77"/>
      <c r="AD44" s="77"/>
      <c r="AE44" s="77"/>
      <c r="AF44" s="77"/>
      <c r="AG44" s="77"/>
      <c r="AH44" s="77"/>
      <c r="AI44" s="77"/>
      <c r="AJ44" s="77"/>
      <c r="AL44" s="103" t="e">
        <f t="shared" si="35"/>
        <v>#DIV/0!</v>
      </c>
      <c r="AM44" s="77">
        <f t="shared" si="31"/>
        <v>0</v>
      </c>
      <c r="AN44" s="77">
        <f t="shared" si="32"/>
        <v>0</v>
      </c>
      <c r="AO44" s="100">
        <f t="shared" si="33"/>
        <v>0</v>
      </c>
      <c r="AP44" s="77">
        <f t="shared" si="34"/>
        <v>0</v>
      </c>
    </row>
    <row r="45" spans="1:42" ht="15" hidden="1" customHeight="1" x14ac:dyDescent="0.2">
      <c r="A45" s="99"/>
      <c r="B45" s="77"/>
      <c r="C45" s="95"/>
      <c r="D45" s="77"/>
      <c r="E45" s="77"/>
      <c r="F45" s="77"/>
      <c r="G45" s="77"/>
      <c r="H45" s="77"/>
      <c r="I45" s="77"/>
      <c r="J45" s="77"/>
      <c r="K45" s="77"/>
      <c r="L45" s="77"/>
      <c r="M45" s="96"/>
      <c r="N45" s="77"/>
      <c r="O45" s="77"/>
      <c r="P45" s="95"/>
      <c r="Q45" s="77"/>
      <c r="R45" s="77"/>
      <c r="S45" s="89"/>
      <c r="T45" s="77"/>
      <c r="U45" s="77"/>
      <c r="V45" s="77"/>
      <c r="W45" s="77"/>
      <c r="X45" s="77"/>
      <c r="Y45" s="77"/>
      <c r="Z45" s="77"/>
      <c r="AA45" s="96"/>
      <c r="AB45" s="77"/>
      <c r="AC45" s="77"/>
      <c r="AD45" s="77"/>
      <c r="AE45" s="77"/>
      <c r="AF45" s="77"/>
      <c r="AG45" s="77"/>
      <c r="AH45" s="77"/>
      <c r="AI45" s="77"/>
      <c r="AJ45" s="77"/>
      <c r="AL45" s="103" t="e">
        <f t="shared" si="35"/>
        <v>#DIV/0!</v>
      </c>
      <c r="AM45" s="77">
        <f t="shared" si="31"/>
        <v>0</v>
      </c>
      <c r="AN45" s="77">
        <f t="shared" si="32"/>
        <v>0</v>
      </c>
      <c r="AO45" s="100">
        <f t="shared" si="33"/>
        <v>0</v>
      </c>
      <c r="AP45" s="77">
        <f t="shared" si="34"/>
        <v>0</v>
      </c>
    </row>
    <row r="46" spans="1:42" ht="15" hidden="1" customHeight="1" x14ac:dyDescent="0.2">
      <c r="A46" s="99"/>
      <c r="B46" s="77"/>
      <c r="C46" s="95"/>
      <c r="D46" s="77"/>
      <c r="E46" s="77"/>
      <c r="F46" s="77"/>
      <c r="G46" s="77"/>
      <c r="H46" s="77"/>
      <c r="I46" s="77"/>
      <c r="J46" s="77"/>
      <c r="K46" s="77"/>
      <c r="L46" s="77"/>
      <c r="M46" s="96"/>
      <c r="N46" s="77"/>
      <c r="O46" s="77"/>
      <c r="P46" s="95"/>
      <c r="Q46" s="77"/>
      <c r="R46" s="77"/>
      <c r="S46" s="89"/>
      <c r="T46" s="77"/>
      <c r="U46" s="77"/>
      <c r="V46" s="77"/>
      <c r="W46" s="77"/>
      <c r="X46" s="77"/>
      <c r="Y46" s="77"/>
      <c r="Z46" s="77"/>
      <c r="AA46" s="96"/>
      <c r="AB46" s="77"/>
      <c r="AC46" s="77"/>
      <c r="AD46" s="77"/>
      <c r="AE46" s="77"/>
      <c r="AF46" s="77"/>
      <c r="AG46" s="77"/>
      <c r="AH46" s="77"/>
      <c r="AI46" s="77"/>
      <c r="AJ46" s="77"/>
      <c r="AL46" s="103" t="e">
        <f t="shared" si="35"/>
        <v>#DIV/0!</v>
      </c>
      <c r="AM46" s="77">
        <f t="shared" si="31"/>
        <v>0</v>
      </c>
      <c r="AN46" s="77">
        <f t="shared" si="32"/>
        <v>0</v>
      </c>
      <c r="AO46" s="100">
        <f t="shared" si="33"/>
        <v>0</v>
      </c>
      <c r="AP46" s="77">
        <f t="shared" si="34"/>
        <v>0</v>
      </c>
    </row>
    <row r="47" spans="1:42" ht="15" hidden="1" customHeight="1" x14ac:dyDescent="0.2">
      <c r="A47" s="99"/>
      <c r="B47" s="77"/>
      <c r="C47" s="95"/>
      <c r="D47" s="77"/>
      <c r="E47" s="77"/>
      <c r="F47" s="77"/>
      <c r="G47" s="77"/>
      <c r="H47" s="77"/>
      <c r="I47" s="77"/>
      <c r="J47" s="77"/>
      <c r="K47" s="77"/>
      <c r="L47" s="77"/>
      <c r="M47" s="96"/>
      <c r="N47" s="77"/>
      <c r="O47" s="77"/>
      <c r="P47" s="95"/>
      <c r="Q47" s="77"/>
      <c r="R47" s="77"/>
      <c r="S47" s="89"/>
      <c r="T47" s="77"/>
      <c r="U47" s="77"/>
      <c r="V47" s="77"/>
      <c r="W47" s="77"/>
      <c r="X47" s="77"/>
      <c r="Y47" s="77"/>
      <c r="Z47" s="77"/>
      <c r="AA47" s="96"/>
      <c r="AB47" s="77"/>
      <c r="AC47" s="77"/>
      <c r="AD47" s="77"/>
      <c r="AE47" s="77"/>
      <c r="AF47" s="77"/>
      <c r="AG47" s="77"/>
      <c r="AH47" s="77"/>
      <c r="AI47" s="77"/>
      <c r="AJ47" s="77"/>
      <c r="AL47" s="103" t="e">
        <f t="shared" si="35"/>
        <v>#DIV/0!</v>
      </c>
      <c r="AM47" s="77">
        <f t="shared" si="31"/>
        <v>0</v>
      </c>
      <c r="AN47" s="77">
        <f t="shared" si="32"/>
        <v>0</v>
      </c>
      <c r="AO47" s="100">
        <f t="shared" si="33"/>
        <v>0</v>
      </c>
      <c r="AP47" s="77">
        <f t="shared" si="34"/>
        <v>0</v>
      </c>
    </row>
    <row r="48" spans="1:42" ht="15" hidden="1" customHeight="1" x14ac:dyDescent="0.2">
      <c r="A48" s="99"/>
      <c r="B48" s="77"/>
      <c r="C48" s="95"/>
      <c r="D48" s="77"/>
      <c r="E48" s="77"/>
      <c r="F48" s="77"/>
      <c r="G48" s="77"/>
      <c r="H48" s="77"/>
      <c r="I48" s="77"/>
      <c r="J48" s="77"/>
      <c r="K48" s="77"/>
      <c r="L48" s="77"/>
      <c r="M48" s="96"/>
      <c r="N48" s="77"/>
      <c r="O48" s="77"/>
      <c r="P48" s="95"/>
      <c r="Q48" s="77"/>
      <c r="R48" s="77"/>
      <c r="S48" s="89"/>
      <c r="T48" s="77"/>
      <c r="U48" s="77"/>
      <c r="V48" s="77"/>
      <c r="W48" s="77"/>
      <c r="X48" s="77"/>
      <c r="Y48" s="77"/>
      <c r="Z48" s="77"/>
      <c r="AA48" s="96"/>
      <c r="AB48" s="77"/>
      <c r="AC48" s="77"/>
      <c r="AD48" s="77"/>
      <c r="AE48" s="77"/>
      <c r="AF48" s="77"/>
      <c r="AG48" s="77"/>
      <c r="AH48" s="77"/>
      <c r="AI48" s="77"/>
      <c r="AJ48" s="77"/>
      <c r="AL48" s="103" t="e">
        <f t="shared" si="35"/>
        <v>#DIV/0!</v>
      </c>
      <c r="AM48" s="77">
        <f t="shared" si="31"/>
        <v>0</v>
      </c>
      <c r="AN48" s="77">
        <f t="shared" si="32"/>
        <v>0</v>
      </c>
      <c r="AO48" s="100">
        <f t="shared" si="33"/>
        <v>0</v>
      </c>
      <c r="AP48" s="77">
        <f t="shared" si="34"/>
        <v>0</v>
      </c>
    </row>
    <row r="49" spans="1:42" ht="15" hidden="1" customHeight="1" x14ac:dyDescent="0.2">
      <c r="A49" s="88"/>
      <c r="B49" s="89">
        <f t="shared" ref="B49:N49" si="36">SUM(B38:B48)</f>
        <v>1610</v>
      </c>
      <c r="C49" s="89">
        <f t="shared" si="36"/>
        <v>1614</v>
      </c>
      <c r="D49" s="89">
        <f t="shared" si="36"/>
        <v>1601</v>
      </c>
      <c r="E49" s="89">
        <f t="shared" si="36"/>
        <v>1645</v>
      </c>
      <c r="F49" s="89">
        <f t="shared" si="36"/>
        <v>1790</v>
      </c>
      <c r="G49" s="89">
        <f t="shared" si="36"/>
        <v>1694</v>
      </c>
      <c r="H49" s="89">
        <f t="shared" si="36"/>
        <v>1711</v>
      </c>
      <c r="I49" s="89">
        <f t="shared" si="36"/>
        <v>1558</v>
      </c>
      <c r="J49" s="89">
        <f t="shared" si="36"/>
        <v>0</v>
      </c>
      <c r="K49" s="89">
        <f t="shared" si="36"/>
        <v>0</v>
      </c>
      <c r="L49" s="89">
        <f t="shared" si="36"/>
        <v>0</v>
      </c>
      <c r="M49" s="89">
        <f t="shared" si="36"/>
        <v>0</v>
      </c>
      <c r="N49" s="89">
        <f t="shared" si="36"/>
        <v>0</v>
      </c>
      <c r="O49" s="89"/>
      <c r="P49" s="89"/>
      <c r="Q49" s="89"/>
      <c r="R49" s="89"/>
      <c r="S49" s="89"/>
      <c r="T49" s="89"/>
      <c r="U49" s="89"/>
      <c r="V49" s="89"/>
      <c r="W49" s="89"/>
      <c r="X49" s="89"/>
      <c r="Y49" s="89"/>
      <c r="Z49" s="89"/>
      <c r="AA49" s="89"/>
      <c r="AB49" s="89"/>
      <c r="AC49" s="89"/>
      <c r="AD49" s="89"/>
      <c r="AE49" s="89"/>
      <c r="AF49" s="89"/>
      <c r="AG49" s="89"/>
      <c r="AH49" s="89"/>
      <c r="AI49" s="89"/>
      <c r="AJ49" s="89"/>
      <c r="AL49" s="89"/>
      <c r="AM49" s="89"/>
      <c r="AN49" s="90"/>
      <c r="AO49" s="90"/>
    </row>
    <row r="50" spans="1:42" ht="15" customHeight="1" x14ac:dyDescent="0.2">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L50" s="89"/>
      <c r="AM50" s="89"/>
      <c r="AN50" s="90"/>
      <c r="AO50" s="90"/>
    </row>
    <row r="51" spans="1:42" ht="15" customHeight="1" x14ac:dyDescent="0.2">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L51" s="89"/>
      <c r="AM51" s="89"/>
      <c r="AN51" s="90"/>
      <c r="AO51" s="90"/>
    </row>
    <row r="53" spans="1:42" ht="15" customHeight="1" x14ac:dyDescent="0.2">
      <c r="A53" s="79" t="s">
        <v>485</v>
      </c>
      <c r="B53" s="89">
        <v>1</v>
      </c>
      <c r="C53" s="89">
        <v>2</v>
      </c>
      <c r="D53" s="89">
        <v>3</v>
      </c>
      <c r="E53" s="89">
        <v>4</v>
      </c>
      <c r="F53" s="89">
        <v>5</v>
      </c>
      <c r="G53" s="89">
        <v>6</v>
      </c>
      <c r="H53" s="89">
        <v>7</v>
      </c>
      <c r="I53" s="89">
        <v>8</v>
      </c>
      <c r="J53" s="89">
        <v>9</v>
      </c>
      <c r="K53" s="89">
        <v>10</v>
      </c>
      <c r="L53" s="89">
        <v>11</v>
      </c>
      <c r="M53" s="89">
        <v>12</v>
      </c>
      <c r="N53" s="89">
        <v>13</v>
      </c>
      <c r="O53" s="89">
        <v>14</v>
      </c>
      <c r="P53" s="89">
        <v>15</v>
      </c>
      <c r="Q53" s="89">
        <v>16</v>
      </c>
      <c r="R53" s="89">
        <v>17</v>
      </c>
      <c r="S53" s="89"/>
      <c r="T53" s="89">
        <v>18</v>
      </c>
      <c r="U53" s="89">
        <v>19</v>
      </c>
      <c r="V53" s="89">
        <v>20</v>
      </c>
      <c r="W53" s="89">
        <v>21</v>
      </c>
      <c r="X53" s="89">
        <v>22</v>
      </c>
      <c r="Y53" s="89">
        <v>23</v>
      </c>
      <c r="Z53" s="89">
        <v>24</v>
      </c>
      <c r="AA53" s="89">
        <v>25</v>
      </c>
      <c r="AB53" s="89">
        <v>26</v>
      </c>
      <c r="AC53" s="89">
        <v>27</v>
      </c>
      <c r="AD53" s="89">
        <v>28</v>
      </c>
      <c r="AE53" s="89">
        <v>29</v>
      </c>
      <c r="AF53" s="89">
        <v>30</v>
      </c>
      <c r="AG53" s="89">
        <v>31</v>
      </c>
      <c r="AH53" s="89">
        <v>32</v>
      </c>
      <c r="AI53" s="89">
        <v>33</v>
      </c>
      <c r="AJ53" s="89">
        <v>34</v>
      </c>
      <c r="AL53" s="89" t="s">
        <v>39</v>
      </c>
      <c r="AM53" s="89" t="s">
        <v>326</v>
      </c>
      <c r="AN53" s="90" t="s">
        <v>325</v>
      </c>
      <c r="AO53" s="90" t="s">
        <v>312</v>
      </c>
      <c r="AP53" s="91" t="s">
        <v>82</v>
      </c>
    </row>
    <row r="54" spans="1:42" ht="15" customHeight="1" x14ac:dyDescent="0.2">
      <c r="A54" s="92" t="s">
        <v>498</v>
      </c>
      <c r="B54" s="135">
        <f>'1'!E17</f>
        <v>289</v>
      </c>
      <c r="C54" s="155">
        <f>'2'!K26</f>
        <v>332</v>
      </c>
      <c r="D54" s="93">
        <f>'3'!K2</f>
        <v>339</v>
      </c>
      <c r="E54" s="93">
        <f>'4'!E44</f>
        <v>338</v>
      </c>
      <c r="F54" s="93">
        <f>'5'!E23</f>
        <v>380</v>
      </c>
      <c r="G54" s="93">
        <f>'6'!E37</f>
        <v>343</v>
      </c>
      <c r="H54" s="93">
        <f>'7'!K44</f>
        <v>363</v>
      </c>
      <c r="I54" s="93">
        <f>'8'!E51</f>
        <v>353</v>
      </c>
      <c r="J54" s="93"/>
      <c r="K54" s="93"/>
      <c r="L54" s="93"/>
      <c r="M54" s="94"/>
      <c r="N54" s="93"/>
      <c r="O54" s="135"/>
      <c r="P54" s="155"/>
      <c r="Q54" s="93"/>
      <c r="R54" s="93"/>
      <c r="S54" s="89"/>
      <c r="T54" s="93"/>
      <c r="U54" s="93"/>
      <c r="V54" s="93"/>
      <c r="W54" s="93"/>
      <c r="X54" s="93"/>
      <c r="Y54" s="93"/>
      <c r="Z54" s="93"/>
      <c r="AA54" s="94"/>
      <c r="AB54" s="93"/>
      <c r="AC54" s="93"/>
      <c r="AD54" s="93"/>
      <c r="AE54" s="93"/>
      <c r="AF54" s="93"/>
      <c r="AG54" s="93"/>
      <c r="AH54" s="93"/>
      <c r="AI54" s="93"/>
      <c r="AJ54" s="93"/>
      <c r="AL54" s="97">
        <f>AO54/AN54</f>
        <v>114.04166666666667</v>
      </c>
      <c r="AM54" s="93">
        <f t="shared" ref="AM54:AM62" si="37">MAX(B54:AJ54)</f>
        <v>380</v>
      </c>
      <c r="AN54" s="93">
        <f t="shared" ref="AN54:AN62" si="38">COUNTA(B54:AJ54)*3</f>
        <v>24</v>
      </c>
      <c r="AO54" s="98">
        <f t="shared" ref="AO54:AO62" si="39">SUM(B54:AJ54)</f>
        <v>2737</v>
      </c>
      <c r="AP54" s="93">
        <f t="shared" ref="AP54:AP62" si="40">COUNTIF(B54:AJ54,"&gt;399")</f>
        <v>0</v>
      </c>
    </row>
    <row r="55" spans="1:42" ht="15" customHeight="1" x14ac:dyDescent="0.2">
      <c r="A55" s="92" t="s">
        <v>173</v>
      </c>
      <c r="B55" s="135">
        <f>'1'!E20</f>
        <v>352</v>
      </c>
      <c r="C55" s="155">
        <f>'2'!K27</f>
        <v>288</v>
      </c>
      <c r="D55" s="93">
        <f>'3'!K5</f>
        <v>386</v>
      </c>
      <c r="E55" s="93">
        <f>'4'!E47</f>
        <v>359</v>
      </c>
      <c r="F55" s="93">
        <f>'5'!E26</f>
        <v>327</v>
      </c>
      <c r="G55" s="93">
        <f>'6'!E40</f>
        <v>297</v>
      </c>
      <c r="H55" s="93">
        <f>'7'!K48</f>
        <v>364</v>
      </c>
      <c r="I55" s="93">
        <f>'8'!E55</f>
        <v>347</v>
      </c>
      <c r="J55" s="93"/>
      <c r="K55" s="93"/>
      <c r="L55" s="93"/>
      <c r="M55" s="94"/>
      <c r="N55" s="93"/>
      <c r="O55" s="135"/>
      <c r="P55" s="155"/>
      <c r="Q55" s="93"/>
      <c r="R55" s="93"/>
      <c r="S55" s="89"/>
      <c r="T55" s="93"/>
      <c r="U55" s="93"/>
      <c r="V55" s="93"/>
      <c r="W55" s="93"/>
      <c r="X55" s="93"/>
      <c r="Y55" s="93"/>
      <c r="Z55" s="93"/>
      <c r="AA55" s="94"/>
      <c r="AB55" s="93"/>
      <c r="AC55" s="93"/>
      <c r="AD55" s="93"/>
      <c r="AE55" s="93"/>
      <c r="AF55" s="93"/>
      <c r="AG55" s="93"/>
      <c r="AH55" s="93"/>
      <c r="AI55" s="93"/>
      <c r="AJ55" s="93"/>
      <c r="AL55" s="97">
        <f>AO55/AN55</f>
        <v>113.33333333333333</v>
      </c>
      <c r="AM55" s="93">
        <f t="shared" si="37"/>
        <v>386</v>
      </c>
      <c r="AN55" s="93">
        <f t="shared" si="38"/>
        <v>24</v>
      </c>
      <c r="AO55" s="98">
        <f t="shared" si="39"/>
        <v>2720</v>
      </c>
      <c r="AP55" s="93">
        <f t="shared" si="40"/>
        <v>0</v>
      </c>
    </row>
    <row r="56" spans="1:42" ht="15" customHeight="1" x14ac:dyDescent="0.2">
      <c r="A56" s="92" t="s">
        <v>163</v>
      </c>
      <c r="B56" s="135">
        <f>'1'!E18</f>
        <v>291</v>
      </c>
      <c r="C56" s="155">
        <f>'2'!K24</f>
        <v>322</v>
      </c>
      <c r="D56" s="93">
        <f>'3'!K3</f>
        <v>310</v>
      </c>
      <c r="E56" s="93">
        <f>'4'!E46</f>
        <v>364</v>
      </c>
      <c r="F56" s="93">
        <f>'5'!E25</f>
        <v>318</v>
      </c>
      <c r="G56" s="93">
        <f>'6'!E39</f>
        <v>350</v>
      </c>
      <c r="H56" s="93">
        <f>'7'!K47</f>
        <v>383</v>
      </c>
      <c r="I56" s="93">
        <f>'8'!E54</f>
        <v>316</v>
      </c>
      <c r="J56" s="93"/>
      <c r="K56" s="93"/>
      <c r="L56" s="93"/>
      <c r="M56" s="94"/>
      <c r="N56" s="93"/>
      <c r="O56" s="135"/>
      <c r="P56" s="155"/>
      <c r="Q56" s="93"/>
      <c r="R56" s="93"/>
      <c r="S56" s="89"/>
      <c r="T56" s="93"/>
      <c r="U56" s="93"/>
      <c r="V56" s="93"/>
      <c r="W56" s="93"/>
      <c r="X56" s="93"/>
      <c r="Y56" s="93"/>
      <c r="Z56" s="93"/>
      <c r="AA56" s="94"/>
      <c r="AB56" s="93"/>
      <c r="AC56" s="93"/>
      <c r="AD56" s="93"/>
      <c r="AE56" s="93"/>
      <c r="AF56" s="93"/>
      <c r="AG56" s="93"/>
      <c r="AH56" s="93"/>
      <c r="AI56" s="93"/>
      <c r="AJ56" s="93"/>
      <c r="AL56" s="97">
        <f>AO56/AN56</f>
        <v>110.58333333333333</v>
      </c>
      <c r="AM56" s="93">
        <f t="shared" si="37"/>
        <v>383</v>
      </c>
      <c r="AN56" s="93">
        <f t="shared" si="38"/>
        <v>24</v>
      </c>
      <c r="AO56" s="98">
        <f t="shared" si="39"/>
        <v>2654</v>
      </c>
      <c r="AP56" s="93">
        <f t="shared" si="40"/>
        <v>0</v>
      </c>
    </row>
    <row r="57" spans="1:42" ht="15" customHeight="1" x14ac:dyDescent="0.2">
      <c r="A57" s="138" t="s">
        <v>316</v>
      </c>
      <c r="B57" s="135">
        <f>'1'!E19</f>
        <v>328</v>
      </c>
      <c r="C57" s="155">
        <f>'2'!K23</f>
        <v>313</v>
      </c>
      <c r="D57" s="93">
        <f>'3'!K6</f>
        <v>319</v>
      </c>
      <c r="E57" s="93">
        <f>'4'!E48</f>
        <v>398</v>
      </c>
      <c r="F57" s="93">
        <f>'5'!E27</f>
        <v>331</v>
      </c>
      <c r="G57" s="93">
        <f>'6'!E41</f>
        <v>296</v>
      </c>
      <c r="H57" s="93"/>
      <c r="I57" s="93">
        <f>'8'!E53</f>
        <v>333</v>
      </c>
      <c r="J57" s="93"/>
      <c r="K57" s="93"/>
      <c r="L57" s="93"/>
      <c r="M57" s="94"/>
      <c r="N57" s="93"/>
      <c r="O57" s="135"/>
      <c r="P57" s="155"/>
      <c r="Q57" s="93"/>
      <c r="R57" s="93"/>
      <c r="S57" s="89"/>
      <c r="T57" s="93"/>
      <c r="U57" s="93"/>
      <c r="V57" s="93"/>
      <c r="W57" s="93"/>
      <c r="X57" s="93"/>
      <c r="Y57" s="93"/>
      <c r="Z57" s="93"/>
      <c r="AA57" s="94"/>
      <c r="AB57" s="93"/>
      <c r="AC57" s="93"/>
      <c r="AD57" s="93"/>
      <c r="AE57" s="93"/>
      <c r="AF57" s="93"/>
      <c r="AG57" s="93"/>
      <c r="AH57" s="93"/>
      <c r="AI57" s="93"/>
      <c r="AJ57" s="93"/>
      <c r="AL57" s="136">
        <f>AO57/AN57</f>
        <v>110.38095238095238</v>
      </c>
      <c r="AM57" s="93">
        <f t="shared" si="37"/>
        <v>398</v>
      </c>
      <c r="AN57" s="93">
        <f t="shared" si="38"/>
        <v>21</v>
      </c>
      <c r="AO57" s="98">
        <f t="shared" si="39"/>
        <v>2318</v>
      </c>
      <c r="AP57" s="93">
        <f t="shared" si="40"/>
        <v>0</v>
      </c>
    </row>
    <row r="58" spans="1:42" ht="15" customHeight="1" x14ac:dyDescent="0.2">
      <c r="A58" s="92" t="s">
        <v>171</v>
      </c>
      <c r="B58" s="135">
        <f>'1'!E16</f>
        <v>275</v>
      </c>
      <c r="C58" s="155">
        <f>'2'!K25</f>
        <v>343</v>
      </c>
      <c r="D58" s="93">
        <f>'3'!K4</f>
        <v>317</v>
      </c>
      <c r="E58" s="93">
        <f>'4'!E45</f>
        <v>328</v>
      </c>
      <c r="F58" s="93">
        <f>'5'!E24</f>
        <v>354</v>
      </c>
      <c r="G58" s="93">
        <f>'6'!E38</f>
        <v>322</v>
      </c>
      <c r="H58" s="93">
        <f>'7'!K46</f>
        <v>271</v>
      </c>
      <c r="I58" s="93">
        <f>'8'!E52</f>
        <v>299</v>
      </c>
      <c r="J58" s="93"/>
      <c r="K58" s="93"/>
      <c r="L58" s="93"/>
      <c r="M58" s="94"/>
      <c r="N58" s="93"/>
      <c r="O58" s="135"/>
      <c r="P58" s="155"/>
      <c r="Q58" s="93"/>
      <c r="R58" s="93"/>
      <c r="S58" s="89"/>
      <c r="T58" s="93"/>
      <c r="U58" s="93"/>
      <c r="V58" s="93"/>
      <c r="W58" s="93"/>
      <c r="X58" s="93"/>
      <c r="Y58" s="93"/>
      <c r="Z58" s="93"/>
      <c r="AA58" s="94"/>
      <c r="AB58" s="93"/>
      <c r="AC58" s="93"/>
      <c r="AD58" s="93"/>
      <c r="AE58" s="93"/>
      <c r="AF58" s="93"/>
      <c r="AG58" s="93"/>
      <c r="AH58" s="93"/>
      <c r="AI58" s="93"/>
      <c r="AJ58" s="93"/>
      <c r="AL58" s="97">
        <f>AO58/AN58</f>
        <v>104.54166666666667</v>
      </c>
      <c r="AM58" s="135">
        <f t="shared" si="37"/>
        <v>354</v>
      </c>
      <c r="AN58" s="135">
        <f t="shared" si="38"/>
        <v>24</v>
      </c>
      <c r="AO58" s="137">
        <f t="shared" si="39"/>
        <v>2509</v>
      </c>
      <c r="AP58" s="135">
        <f t="shared" si="40"/>
        <v>0</v>
      </c>
    </row>
    <row r="59" spans="1:42" ht="15" customHeight="1" x14ac:dyDescent="0.2">
      <c r="A59" s="99" t="s">
        <v>621</v>
      </c>
      <c r="B59" s="77"/>
      <c r="C59" s="95"/>
      <c r="D59" s="77"/>
      <c r="E59" s="77"/>
      <c r="F59" s="77"/>
      <c r="G59" s="77"/>
      <c r="H59" s="77">
        <f>'7'!K45</f>
        <v>312</v>
      </c>
      <c r="I59" s="77"/>
      <c r="J59" s="77"/>
      <c r="K59" s="77"/>
      <c r="L59" s="77"/>
      <c r="M59" s="96"/>
      <c r="N59" s="77"/>
      <c r="O59" s="77"/>
      <c r="P59" s="95"/>
      <c r="Q59" s="77"/>
      <c r="R59" s="77"/>
      <c r="S59" s="89"/>
      <c r="T59" s="77"/>
      <c r="U59" s="77"/>
      <c r="V59" s="77"/>
      <c r="W59" s="77"/>
      <c r="X59" s="77"/>
      <c r="Y59" s="77"/>
      <c r="Z59" s="77"/>
      <c r="AA59" s="96"/>
      <c r="AB59" s="77"/>
      <c r="AC59" s="77"/>
      <c r="AD59" s="77"/>
      <c r="AE59" s="77"/>
      <c r="AF59" s="77"/>
      <c r="AG59" s="77"/>
      <c r="AH59" s="77"/>
      <c r="AI59" s="77"/>
      <c r="AJ59" s="77"/>
      <c r="AL59" s="103">
        <f t="shared" ref="AL59:AL62" si="41">AO59/AN59</f>
        <v>104</v>
      </c>
      <c r="AM59" s="77">
        <f t="shared" si="37"/>
        <v>312</v>
      </c>
      <c r="AN59" s="77">
        <f t="shared" si="38"/>
        <v>3</v>
      </c>
      <c r="AO59" s="100">
        <f t="shared" si="39"/>
        <v>312</v>
      </c>
      <c r="AP59" s="77">
        <f t="shared" si="40"/>
        <v>0</v>
      </c>
    </row>
    <row r="60" spans="1:42" ht="15" hidden="1" customHeight="1" x14ac:dyDescent="0.2">
      <c r="A60" s="99"/>
      <c r="B60" s="77"/>
      <c r="C60" s="95"/>
      <c r="D60" s="77"/>
      <c r="E60" s="77"/>
      <c r="F60" s="77"/>
      <c r="G60" s="77"/>
      <c r="H60" s="77"/>
      <c r="I60" s="77"/>
      <c r="J60" s="77"/>
      <c r="K60" s="77"/>
      <c r="L60" s="77"/>
      <c r="M60" s="96"/>
      <c r="N60" s="77"/>
      <c r="O60" s="77"/>
      <c r="P60" s="95"/>
      <c r="Q60" s="77"/>
      <c r="R60" s="77"/>
      <c r="S60" s="89"/>
      <c r="T60" s="77"/>
      <c r="U60" s="77"/>
      <c r="V60" s="77"/>
      <c r="W60" s="77"/>
      <c r="X60" s="77"/>
      <c r="Y60" s="77"/>
      <c r="Z60" s="77"/>
      <c r="AA60" s="96"/>
      <c r="AB60" s="77"/>
      <c r="AC60" s="77"/>
      <c r="AD60" s="77"/>
      <c r="AE60" s="77"/>
      <c r="AF60" s="77"/>
      <c r="AG60" s="77"/>
      <c r="AH60" s="77"/>
      <c r="AI60" s="77"/>
      <c r="AJ60" s="77"/>
      <c r="AL60" s="103" t="e">
        <f t="shared" si="41"/>
        <v>#DIV/0!</v>
      </c>
      <c r="AM60" s="77">
        <f t="shared" si="37"/>
        <v>0</v>
      </c>
      <c r="AN60" s="77">
        <f t="shared" si="38"/>
        <v>0</v>
      </c>
      <c r="AO60" s="100">
        <f t="shared" si="39"/>
        <v>0</v>
      </c>
      <c r="AP60" s="77">
        <f t="shared" si="40"/>
        <v>0</v>
      </c>
    </row>
    <row r="61" spans="1:42" ht="15" hidden="1" customHeight="1" x14ac:dyDescent="0.2">
      <c r="A61" s="99"/>
      <c r="B61" s="77"/>
      <c r="C61" s="95"/>
      <c r="D61" s="77"/>
      <c r="E61" s="77"/>
      <c r="F61" s="77"/>
      <c r="G61" s="77"/>
      <c r="H61" s="77"/>
      <c r="I61" s="77"/>
      <c r="J61" s="77"/>
      <c r="K61" s="77"/>
      <c r="L61" s="77"/>
      <c r="M61" s="96"/>
      <c r="N61" s="77"/>
      <c r="O61" s="77"/>
      <c r="P61" s="95"/>
      <c r="Q61" s="77"/>
      <c r="R61" s="77"/>
      <c r="S61" s="89"/>
      <c r="T61" s="77"/>
      <c r="U61" s="77"/>
      <c r="V61" s="77"/>
      <c r="W61" s="77"/>
      <c r="X61" s="77"/>
      <c r="Y61" s="77"/>
      <c r="Z61" s="77"/>
      <c r="AA61" s="96"/>
      <c r="AB61" s="77"/>
      <c r="AC61" s="77"/>
      <c r="AD61" s="77"/>
      <c r="AE61" s="77"/>
      <c r="AF61" s="77"/>
      <c r="AG61" s="77"/>
      <c r="AH61" s="77"/>
      <c r="AI61" s="77"/>
      <c r="AJ61" s="77"/>
      <c r="AL61" s="103" t="e">
        <f t="shared" si="41"/>
        <v>#DIV/0!</v>
      </c>
      <c r="AM61" s="77">
        <f t="shared" si="37"/>
        <v>0</v>
      </c>
      <c r="AN61" s="77">
        <f t="shared" si="38"/>
        <v>0</v>
      </c>
      <c r="AO61" s="100">
        <f t="shared" si="39"/>
        <v>0</v>
      </c>
      <c r="AP61" s="77">
        <f t="shared" si="40"/>
        <v>0</v>
      </c>
    </row>
    <row r="62" spans="1:42" ht="15" hidden="1" customHeight="1" x14ac:dyDescent="0.2">
      <c r="A62" s="99"/>
      <c r="B62" s="77"/>
      <c r="C62" s="95"/>
      <c r="D62" s="77"/>
      <c r="E62" s="77"/>
      <c r="F62" s="77"/>
      <c r="G62" s="77"/>
      <c r="H62" s="77"/>
      <c r="I62" s="77"/>
      <c r="J62" s="77"/>
      <c r="K62" s="77"/>
      <c r="L62" s="77"/>
      <c r="M62" s="96"/>
      <c r="N62" s="77"/>
      <c r="O62" s="77"/>
      <c r="P62" s="95"/>
      <c r="Q62" s="77"/>
      <c r="R62" s="77"/>
      <c r="S62" s="89"/>
      <c r="T62" s="77"/>
      <c r="U62" s="77"/>
      <c r="V62" s="77"/>
      <c r="W62" s="77"/>
      <c r="X62" s="77"/>
      <c r="Y62" s="77"/>
      <c r="Z62" s="77"/>
      <c r="AA62" s="96"/>
      <c r="AB62" s="77"/>
      <c r="AC62" s="77"/>
      <c r="AD62" s="77"/>
      <c r="AE62" s="77"/>
      <c r="AF62" s="77"/>
      <c r="AG62" s="77"/>
      <c r="AH62" s="77"/>
      <c r="AI62" s="77"/>
      <c r="AJ62" s="77"/>
      <c r="AL62" s="103" t="e">
        <f t="shared" si="41"/>
        <v>#DIV/0!</v>
      </c>
      <c r="AM62" s="77">
        <f t="shared" si="37"/>
        <v>0</v>
      </c>
      <c r="AN62" s="77">
        <f t="shared" si="38"/>
        <v>0</v>
      </c>
      <c r="AO62" s="100">
        <f t="shared" si="39"/>
        <v>0</v>
      </c>
      <c r="AP62" s="77">
        <f t="shared" si="40"/>
        <v>0</v>
      </c>
    </row>
    <row r="63" spans="1:42" ht="15" hidden="1" customHeight="1" x14ac:dyDescent="0.2">
      <c r="A63" s="88"/>
      <c r="B63" s="89">
        <f t="shared" ref="B63:N63" si="42">SUM(B54:B62)</f>
        <v>1535</v>
      </c>
      <c r="C63" s="89">
        <f t="shared" si="42"/>
        <v>1598</v>
      </c>
      <c r="D63" s="89">
        <f t="shared" si="42"/>
        <v>1671</v>
      </c>
      <c r="E63" s="89">
        <f t="shared" si="42"/>
        <v>1787</v>
      </c>
      <c r="F63" s="89">
        <f t="shared" si="42"/>
        <v>1710</v>
      </c>
      <c r="G63" s="89">
        <f t="shared" si="42"/>
        <v>1608</v>
      </c>
      <c r="H63" s="89">
        <f t="shared" si="42"/>
        <v>1693</v>
      </c>
      <c r="I63" s="89">
        <f t="shared" si="42"/>
        <v>1648</v>
      </c>
      <c r="J63" s="89">
        <f t="shared" si="42"/>
        <v>0</v>
      </c>
      <c r="K63" s="89">
        <f t="shared" si="42"/>
        <v>0</v>
      </c>
      <c r="L63" s="89">
        <f t="shared" si="42"/>
        <v>0</v>
      </c>
      <c r="M63" s="89">
        <f t="shared" si="42"/>
        <v>0</v>
      </c>
      <c r="N63" s="89">
        <f t="shared" si="42"/>
        <v>0</v>
      </c>
      <c r="O63" s="89"/>
      <c r="P63" s="89"/>
      <c r="Q63" s="89"/>
      <c r="R63" s="89"/>
      <c r="S63" s="89"/>
      <c r="T63" s="89"/>
      <c r="U63" s="89"/>
      <c r="V63" s="89"/>
      <c r="W63" s="89"/>
      <c r="X63" s="89"/>
      <c r="Y63" s="89"/>
      <c r="Z63" s="89"/>
      <c r="AA63" s="89"/>
      <c r="AB63" s="89"/>
      <c r="AC63" s="89"/>
      <c r="AD63" s="89"/>
      <c r="AE63" s="89"/>
      <c r="AF63" s="89"/>
      <c r="AG63" s="89"/>
      <c r="AH63" s="89"/>
      <c r="AI63" s="89"/>
      <c r="AJ63" s="89"/>
      <c r="AL63" s="89"/>
      <c r="AM63" s="89"/>
      <c r="AN63" s="90"/>
      <c r="AO63" s="90"/>
    </row>
    <row r="64" spans="1:42" ht="15" customHeight="1" x14ac:dyDescent="0.2">
      <c r="A64" s="88"/>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L64" s="89"/>
      <c r="AM64" s="89"/>
      <c r="AN64" s="90"/>
      <c r="AO64" s="90"/>
    </row>
    <row r="65" spans="1:42" ht="15" customHeight="1" x14ac:dyDescent="0.2">
      <c r="A65" s="79" t="s">
        <v>293</v>
      </c>
      <c r="B65" s="89">
        <v>1</v>
      </c>
      <c r="C65" s="89">
        <v>2</v>
      </c>
      <c r="D65" s="89">
        <v>3</v>
      </c>
      <c r="E65" s="89">
        <v>4</v>
      </c>
      <c r="F65" s="89">
        <v>5</v>
      </c>
      <c r="G65" s="89">
        <v>6</v>
      </c>
      <c r="H65" s="89">
        <v>7</v>
      </c>
      <c r="I65" s="89">
        <v>8</v>
      </c>
      <c r="J65" s="89">
        <v>9</v>
      </c>
      <c r="K65" s="89">
        <v>10</v>
      </c>
      <c r="L65" s="89">
        <v>11</v>
      </c>
      <c r="M65" s="89">
        <v>12</v>
      </c>
      <c r="N65" s="89">
        <v>13</v>
      </c>
      <c r="O65" s="89">
        <v>14</v>
      </c>
      <c r="P65" s="89">
        <v>15</v>
      </c>
      <c r="Q65" s="89">
        <v>16</v>
      </c>
      <c r="R65" s="89">
        <v>17</v>
      </c>
      <c r="S65" s="89"/>
      <c r="T65" s="89">
        <v>18</v>
      </c>
      <c r="U65" s="89">
        <v>19</v>
      </c>
      <c r="V65" s="89">
        <v>20</v>
      </c>
      <c r="W65" s="89">
        <v>21</v>
      </c>
      <c r="X65" s="89">
        <v>22</v>
      </c>
      <c r="Y65" s="89">
        <v>23</v>
      </c>
      <c r="Z65" s="89">
        <v>24</v>
      </c>
      <c r="AA65" s="89">
        <v>25</v>
      </c>
      <c r="AB65" s="89">
        <v>26</v>
      </c>
      <c r="AC65" s="89">
        <v>27</v>
      </c>
      <c r="AD65" s="89">
        <v>28</v>
      </c>
      <c r="AE65" s="89">
        <v>29</v>
      </c>
      <c r="AF65" s="89">
        <v>30</v>
      </c>
      <c r="AG65" s="89">
        <v>31</v>
      </c>
      <c r="AH65" s="89">
        <v>32</v>
      </c>
      <c r="AI65" s="89">
        <v>33</v>
      </c>
      <c r="AJ65" s="89">
        <v>34</v>
      </c>
      <c r="AL65" s="89" t="s">
        <v>39</v>
      </c>
      <c r="AM65" s="89" t="s">
        <v>326</v>
      </c>
      <c r="AN65" s="90" t="s">
        <v>325</v>
      </c>
      <c r="AO65" s="90" t="s">
        <v>312</v>
      </c>
      <c r="AP65" s="91" t="s">
        <v>82</v>
      </c>
    </row>
    <row r="66" spans="1:42" ht="15" customHeight="1" x14ac:dyDescent="0.2">
      <c r="A66" s="92" t="s">
        <v>167</v>
      </c>
      <c r="B66" s="135">
        <f>'1'!K16</f>
        <v>344</v>
      </c>
      <c r="C66" s="155">
        <f>'2'!E9</f>
        <v>369</v>
      </c>
      <c r="D66" s="93">
        <f>'3'!E30</f>
        <v>364</v>
      </c>
      <c r="E66" s="93">
        <f>'4'!K2</f>
        <v>328</v>
      </c>
      <c r="F66" s="93">
        <f>'5'!K44</f>
        <v>361</v>
      </c>
      <c r="G66" s="93">
        <f>'6'!E2</f>
        <v>355</v>
      </c>
      <c r="H66" s="93">
        <f>'7'!K16</f>
        <v>377</v>
      </c>
      <c r="I66" s="93">
        <f>'8'!E23</f>
        <v>370</v>
      </c>
      <c r="J66" s="93"/>
      <c r="K66" s="93"/>
      <c r="L66" s="93"/>
      <c r="M66" s="94"/>
      <c r="N66" s="93"/>
      <c r="O66" s="135"/>
      <c r="P66" s="155"/>
      <c r="Q66" s="93"/>
      <c r="R66" s="93"/>
      <c r="S66" s="89"/>
      <c r="T66" s="93"/>
      <c r="U66" s="93"/>
      <c r="V66" s="93"/>
      <c r="W66" s="93"/>
      <c r="X66" s="93"/>
      <c r="Y66" s="93"/>
      <c r="Z66" s="93"/>
      <c r="AA66" s="94"/>
      <c r="AB66" s="93"/>
      <c r="AC66" s="93"/>
      <c r="AD66" s="93"/>
      <c r="AE66" s="93"/>
      <c r="AF66" s="93"/>
      <c r="AG66" s="93"/>
      <c r="AH66" s="93"/>
      <c r="AI66" s="93"/>
      <c r="AJ66" s="93"/>
      <c r="AL66" s="97">
        <f>AO66/AN66</f>
        <v>119.5</v>
      </c>
      <c r="AM66" s="93">
        <f t="shared" ref="AM66:AM72" si="43">MAX(B66:AJ66)</f>
        <v>377</v>
      </c>
      <c r="AN66" s="93">
        <f t="shared" ref="AN66:AN72" si="44">COUNTA(B66:AJ66)*3</f>
        <v>24</v>
      </c>
      <c r="AO66" s="98">
        <f t="shared" ref="AO66:AO72" si="45">SUM(B66:AJ66)</f>
        <v>2868</v>
      </c>
      <c r="AP66" s="93">
        <f t="shared" ref="AP66:AP72" si="46">COUNTIF(B66:AJ66,"&gt;399")</f>
        <v>0</v>
      </c>
    </row>
    <row r="67" spans="1:42" ht="15" customHeight="1" x14ac:dyDescent="0.2">
      <c r="A67" s="92" t="s">
        <v>344</v>
      </c>
      <c r="B67" s="135"/>
      <c r="C67" s="155"/>
      <c r="D67" s="93">
        <f>'3'!E34</f>
        <v>396</v>
      </c>
      <c r="E67" s="93">
        <f>'4'!K6</f>
        <v>320</v>
      </c>
      <c r="F67" s="93">
        <f>'5'!K48</f>
        <v>376</v>
      </c>
      <c r="G67" s="93">
        <f>'6'!E6</f>
        <v>361</v>
      </c>
      <c r="H67" s="93">
        <f>'7'!K20</f>
        <v>337</v>
      </c>
      <c r="I67" s="93">
        <f>'8'!E27</f>
        <v>360</v>
      </c>
      <c r="J67" s="93"/>
      <c r="K67" s="93"/>
      <c r="L67" s="93"/>
      <c r="M67" s="94"/>
      <c r="N67" s="93"/>
      <c r="O67" s="135"/>
      <c r="P67" s="155"/>
      <c r="Q67" s="93"/>
      <c r="R67" s="93"/>
      <c r="S67" s="89"/>
      <c r="T67" s="93"/>
      <c r="U67" s="93"/>
      <c r="V67" s="93"/>
      <c r="W67" s="93"/>
      <c r="X67" s="93"/>
      <c r="Y67" s="93"/>
      <c r="Z67" s="93"/>
      <c r="AA67" s="94"/>
      <c r="AB67" s="93"/>
      <c r="AC67" s="93"/>
      <c r="AD67" s="93"/>
      <c r="AE67" s="93"/>
      <c r="AF67" s="93"/>
      <c r="AG67" s="93"/>
      <c r="AH67" s="93"/>
      <c r="AI67" s="93"/>
      <c r="AJ67" s="93"/>
      <c r="AL67" s="97">
        <f>AO67/AN67</f>
        <v>119.44444444444444</v>
      </c>
      <c r="AM67" s="93">
        <f t="shared" si="43"/>
        <v>396</v>
      </c>
      <c r="AN67" s="93">
        <f t="shared" si="44"/>
        <v>18</v>
      </c>
      <c r="AO67" s="98">
        <f t="shared" si="45"/>
        <v>2150</v>
      </c>
      <c r="AP67" s="93">
        <f t="shared" si="46"/>
        <v>0</v>
      </c>
    </row>
    <row r="68" spans="1:42" ht="15" customHeight="1" x14ac:dyDescent="0.2">
      <c r="A68" s="92" t="s">
        <v>169</v>
      </c>
      <c r="B68" s="135">
        <f>'1'!K20</f>
        <v>333</v>
      </c>
      <c r="C68" s="155">
        <f>'2'!E13</f>
        <v>310</v>
      </c>
      <c r="D68" s="93">
        <f>'3'!E32</f>
        <v>351</v>
      </c>
      <c r="E68" s="93">
        <f>'4'!K4</f>
        <v>368</v>
      </c>
      <c r="F68" s="93">
        <f>'5'!K46</f>
        <v>310</v>
      </c>
      <c r="G68" s="93">
        <f>'6'!E4</f>
        <v>415</v>
      </c>
      <c r="H68" s="93">
        <f>'7'!K18</f>
        <v>370</v>
      </c>
      <c r="I68" s="93">
        <f>'8'!E25</f>
        <v>340</v>
      </c>
      <c r="J68" s="93"/>
      <c r="K68" s="93"/>
      <c r="L68" s="93"/>
      <c r="M68" s="94"/>
      <c r="N68" s="93"/>
      <c r="O68" s="135"/>
      <c r="P68" s="155"/>
      <c r="Q68" s="93"/>
      <c r="R68" s="93"/>
      <c r="S68" s="89"/>
      <c r="T68" s="93"/>
      <c r="U68" s="93"/>
      <c r="V68" s="93"/>
      <c r="W68" s="93"/>
      <c r="X68" s="93"/>
      <c r="Y68" s="93"/>
      <c r="Z68" s="93"/>
      <c r="AA68" s="94"/>
      <c r="AB68" s="93"/>
      <c r="AC68" s="93"/>
      <c r="AD68" s="93"/>
      <c r="AE68" s="93"/>
      <c r="AF68" s="93"/>
      <c r="AG68" s="93"/>
      <c r="AH68" s="93"/>
      <c r="AI68" s="93"/>
      <c r="AJ68" s="93"/>
      <c r="AL68" s="97">
        <f>AO68/AN68</f>
        <v>116.54166666666667</v>
      </c>
      <c r="AM68" s="93">
        <f t="shared" si="43"/>
        <v>415</v>
      </c>
      <c r="AN68" s="93">
        <f t="shared" si="44"/>
        <v>24</v>
      </c>
      <c r="AO68" s="98">
        <f t="shared" si="45"/>
        <v>2797</v>
      </c>
      <c r="AP68" s="93">
        <f t="shared" si="46"/>
        <v>1</v>
      </c>
    </row>
    <row r="69" spans="1:42" ht="15" customHeight="1" x14ac:dyDescent="0.2">
      <c r="A69" s="92" t="s">
        <v>168</v>
      </c>
      <c r="B69" s="135">
        <f>'1'!K19</f>
        <v>304</v>
      </c>
      <c r="C69" s="155">
        <f>'2'!E12</f>
        <v>315</v>
      </c>
      <c r="D69" s="93">
        <f>'3'!E33</f>
        <v>341</v>
      </c>
      <c r="E69" s="93">
        <f>'4'!K5</f>
        <v>410</v>
      </c>
      <c r="F69" s="93">
        <f>'5'!K47</f>
        <v>339</v>
      </c>
      <c r="G69" s="93">
        <f>'6'!E5</f>
        <v>374</v>
      </c>
      <c r="H69" s="93">
        <f>'7'!K19</f>
        <v>323</v>
      </c>
      <c r="I69" s="93">
        <f>'8'!E26</f>
        <v>363</v>
      </c>
      <c r="J69" s="93"/>
      <c r="K69" s="93"/>
      <c r="L69" s="93"/>
      <c r="M69" s="94"/>
      <c r="N69" s="93"/>
      <c r="O69" s="135"/>
      <c r="P69" s="155"/>
      <c r="Q69" s="93"/>
      <c r="R69" s="93"/>
      <c r="S69" s="89"/>
      <c r="T69" s="93"/>
      <c r="U69" s="93"/>
      <c r="V69" s="93"/>
      <c r="W69" s="93"/>
      <c r="X69" s="93"/>
      <c r="Y69" s="93"/>
      <c r="Z69" s="93"/>
      <c r="AA69" s="94"/>
      <c r="AB69" s="93"/>
      <c r="AC69" s="93"/>
      <c r="AD69" s="93"/>
      <c r="AE69" s="93"/>
      <c r="AF69" s="93"/>
      <c r="AG69" s="93"/>
      <c r="AH69" s="93"/>
      <c r="AI69" s="93"/>
      <c r="AJ69" s="93"/>
      <c r="AL69" s="97">
        <f>AO69/AN69</f>
        <v>115.375</v>
      </c>
      <c r="AM69" s="93">
        <f t="shared" si="43"/>
        <v>410</v>
      </c>
      <c r="AN69" s="93">
        <f t="shared" si="44"/>
        <v>24</v>
      </c>
      <c r="AO69" s="98">
        <f t="shared" si="45"/>
        <v>2769</v>
      </c>
      <c r="AP69" s="93">
        <f t="shared" si="46"/>
        <v>1</v>
      </c>
    </row>
    <row r="70" spans="1:42" ht="15" customHeight="1" x14ac:dyDescent="0.2">
      <c r="A70" s="92" t="s">
        <v>166</v>
      </c>
      <c r="B70" s="135">
        <f>'1'!K18</f>
        <v>326</v>
      </c>
      <c r="C70" s="155">
        <f>'2'!E11</f>
        <v>301</v>
      </c>
      <c r="D70" s="93">
        <f>'3'!E31</f>
        <v>379</v>
      </c>
      <c r="E70" s="93">
        <f>'4'!K3</f>
        <v>390</v>
      </c>
      <c r="F70" s="93">
        <f>'5'!K45</f>
        <v>341</v>
      </c>
      <c r="G70" s="93">
        <f>'6'!E3</f>
        <v>339</v>
      </c>
      <c r="H70" s="93">
        <f>'7'!K17</f>
        <v>343</v>
      </c>
      <c r="I70" s="93">
        <f>'8'!E24</f>
        <v>300</v>
      </c>
      <c r="J70" s="93"/>
      <c r="K70" s="93"/>
      <c r="L70" s="93"/>
      <c r="M70" s="94"/>
      <c r="N70" s="93"/>
      <c r="O70" s="135"/>
      <c r="P70" s="155"/>
      <c r="Q70" s="93"/>
      <c r="R70" s="93"/>
      <c r="S70" s="89"/>
      <c r="T70" s="93"/>
      <c r="U70" s="93"/>
      <c r="V70" s="93"/>
      <c r="W70" s="93"/>
      <c r="X70" s="93"/>
      <c r="Y70" s="93"/>
      <c r="Z70" s="93"/>
      <c r="AA70" s="94"/>
      <c r="AB70" s="93"/>
      <c r="AC70" s="93"/>
      <c r="AD70" s="93"/>
      <c r="AE70" s="93"/>
      <c r="AF70" s="93"/>
      <c r="AG70" s="93"/>
      <c r="AH70" s="93"/>
      <c r="AI70" s="93"/>
      <c r="AJ70" s="93"/>
      <c r="AL70" s="97">
        <f>AO70/AN70</f>
        <v>113.29166666666667</v>
      </c>
      <c r="AM70" s="93">
        <f t="shared" si="43"/>
        <v>390</v>
      </c>
      <c r="AN70" s="93">
        <f t="shared" si="44"/>
        <v>24</v>
      </c>
      <c r="AO70" s="98">
        <f t="shared" si="45"/>
        <v>2719</v>
      </c>
      <c r="AP70" s="93">
        <f t="shared" si="46"/>
        <v>0</v>
      </c>
    </row>
    <row r="71" spans="1:42" ht="15" customHeight="1" x14ac:dyDescent="0.2">
      <c r="A71" s="99" t="s">
        <v>499</v>
      </c>
      <c r="B71" s="77">
        <f>'1'!K17</f>
        <v>364</v>
      </c>
      <c r="C71" s="95"/>
      <c r="D71" s="77"/>
      <c r="E71" s="77"/>
      <c r="F71" s="77"/>
      <c r="G71" s="77"/>
      <c r="H71" s="77"/>
      <c r="I71" s="77"/>
      <c r="J71" s="77"/>
      <c r="K71" s="77"/>
      <c r="L71" s="77"/>
      <c r="M71" s="96"/>
      <c r="N71" s="77"/>
      <c r="O71" s="77"/>
      <c r="P71" s="95"/>
      <c r="Q71" s="77"/>
      <c r="R71" s="77"/>
      <c r="S71" s="89"/>
      <c r="T71" s="77"/>
      <c r="U71" s="77"/>
      <c r="V71" s="77"/>
      <c r="W71" s="77"/>
      <c r="X71" s="77"/>
      <c r="Y71" s="77"/>
      <c r="Z71" s="77"/>
      <c r="AA71" s="96"/>
      <c r="AB71" s="77"/>
      <c r="AC71" s="77"/>
      <c r="AD71" s="77"/>
      <c r="AE71" s="77"/>
      <c r="AF71" s="77"/>
      <c r="AG71" s="77"/>
      <c r="AH71" s="77"/>
      <c r="AI71" s="77"/>
      <c r="AJ71" s="77"/>
      <c r="AL71" s="103">
        <f t="shared" ref="AL71:AL72" si="47">AO71/AN71</f>
        <v>121.33333333333333</v>
      </c>
      <c r="AM71" s="77">
        <f t="shared" si="43"/>
        <v>364</v>
      </c>
      <c r="AN71" s="77">
        <f t="shared" si="44"/>
        <v>3</v>
      </c>
      <c r="AO71" s="100">
        <f t="shared" si="45"/>
        <v>364</v>
      </c>
      <c r="AP71" s="77">
        <f t="shared" si="46"/>
        <v>0</v>
      </c>
    </row>
    <row r="72" spans="1:42" ht="15" customHeight="1" x14ac:dyDescent="0.2">
      <c r="A72" s="99" t="s">
        <v>535</v>
      </c>
      <c r="B72" s="77"/>
      <c r="C72" s="95">
        <f>'2'!E10</f>
        <v>316</v>
      </c>
      <c r="D72" s="77"/>
      <c r="E72" s="77"/>
      <c r="F72" s="77"/>
      <c r="G72" s="77"/>
      <c r="H72" s="77"/>
      <c r="I72" s="77"/>
      <c r="J72" s="77"/>
      <c r="K72" s="77"/>
      <c r="L72" s="77"/>
      <c r="M72" s="96"/>
      <c r="N72" s="77"/>
      <c r="O72" s="77"/>
      <c r="P72" s="95"/>
      <c r="Q72" s="77"/>
      <c r="R72" s="77"/>
      <c r="S72" s="89"/>
      <c r="T72" s="77"/>
      <c r="U72" s="77"/>
      <c r="V72" s="77"/>
      <c r="W72" s="77"/>
      <c r="X72" s="77"/>
      <c r="Y72" s="77"/>
      <c r="Z72" s="77"/>
      <c r="AA72" s="96"/>
      <c r="AB72" s="77"/>
      <c r="AC72" s="77"/>
      <c r="AD72" s="77"/>
      <c r="AE72" s="77"/>
      <c r="AF72" s="77"/>
      <c r="AG72" s="77"/>
      <c r="AH72" s="77"/>
      <c r="AI72" s="77"/>
      <c r="AJ72" s="77"/>
      <c r="AL72" s="103">
        <f t="shared" si="47"/>
        <v>105.33333333333333</v>
      </c>
      <c r="AM72" s="77">
        <f t="shared" si="43"/>
        <v>316</v>
      </c>
      <c r="AN72" s="77">
        <f t="shared" si="44"/>
        <v>3</v>
      </c>
      <c r="AO72" s="100">
        <f t="shared" si="45"/>
        <v>316</v>
      </c>
      <c r="AP72" s="77">
        <f t="shared" si="46"/>
        <v>0</v>
      </c>
    </row>
    <row r="73" spans="1:42" ht="15" hidden="1" customHeight="1" x14ac:dyDescent="0.2">
      <c r="A73" s="88"/>
      <c r="B73" s="89">
        <f t="shared" ref="B73:N73" si="48">SUM(B66:B72)</f>
        <v>1671</v>
      </c>
      <c r="C73" s="89">
        <f t="shared" si="48"/>
        <v>1611</v>
      </c>
      <c r="D73" s="89">
        <f t="shared" si="48"/>
        <v>1831</v>
      </c>
      <c r="E73" s="89">
        <f t="shared" si="48"/>
        <v>1816</v>
      </c>
      <c r="F73" s="89">
        <f t="shared" si="48"/>
        <v>1727</v>
      </c>
      <c r="G73" s="89">
        <f t="shared" si="48"/>
        <v>1844</v>
      </c>
      <c r="H73" s="89">
        <f t="shared" si="48"/>
        <v>1750</v>
      </c>
      <c r="I73" s="89">
        <f t="shared" si="48"/>
        <v>1733</v>
      </c>
      <c r="J73" s="89">
        <f t="shared" si="48"/>
        <v>0</v>
      </c>
      <c r="K73" s="89">
        <f t="shared" si="48"/>
        <v>0</v>
      </c>
      <c r="L73" s="89">
        <f t="shared" si="48"/>
        <v>0</v>
      </c>
      <c r="M73" s="89">
        <f t="shared" si="48"/>
        <v>0</v>
      </c>
      <c r="N73" s="89">
        <f t="shared" si="48"/>
        <v>0</v>
      </c>
      <c r="O73" s="89"/>
      <c r="P73" s="89"/>
      <c r="Q73" s="89"/>
      <c r="R73" s="89"/>
      <c r="S73" s="89"/>
      <c r="T73" s="89"/>
      <c r="U73" s="89"/>
      <c r="V73" s="89"/>
      <c r="W73" s="89"/>
      <c r="X73" s="89"/>
      <c r="Y73" s="89"/>
      <c r="Z73" s="89"/>
      <c r="AA73" s="89"/>
      <c r="AB73" s="89"/>
      <c r="AC73" s="89"/>
      <c r="AD73" s="89"/>
      <c r="AE73" s="89"/>
      <c r="AF73" s="89"/>
      <c r="AG73" s="89"/>
      <c r="AH73" s="89"/>
      <c r="AI73" s="89"/>
      <c r="AJ73" s="89"/>
      <c r="AL73" s="89"/>
      <c r="AM73" s="89"/>
      <c r="AN73" s="90"/>
      <c r="AO73" s="90"/>
    </row>
    <row r="75" spans="1:42" ht="15" customHeight="1" x14ac:dyDescent="0.2">
      <c r="A75" s="79" t="s">
        <v>296</v>
      </c>
      <c r="B75" s="89">
        <v>1</v>
      </c>
      <c r="C75" s="89">
        <v>2</v>
      </c>
      <c r="D75" s="89">
        <v>3</v>
      </c>
      <c r="E75" s="89">
        <v>4</v>
      </c>
      <c r="F75" s="89">
        <v>5</v>
      </c>
      <c r="G75" s="89">
        <v>6</v>
      </c>
      <c r="H75" s="89">
        <v>7</v>
      </c>
      <c r="I75" s="89">
        <v>8</v>
      </c>
      <c r="J75" s="89">
        <v>9</v>
      </c>
      <c r="K75" s="89">
        <v>10</v>
      </c>
      <c r="L75" s="89">
        <v>11</v>
      </c>
      <c r="M75" s="89">
        <v>12</v>
      </c>
      <c r="N75" s="89">
        <v>13</v>
      </c>
      <c r="O75" s="89">
        <v>14</v>
      </c>
      <c r="P75" s="89">
        <v>15</v>
      </c>
      <c r="Q75" s="89">
        <v>16</v>
      </c>
      <c r="R75" s="89">
        <v>17</v>
      </c>
      <c r="S75" s="89"/>
      <c r="T75" s="89">
        <v>18</v>
      </c>
      <c r="U75" s="89">
        <v>19</v>
      </c>
      <c r="V75" s="89">
        <v>20</v>
      </c>
      <c r="W75" s="89">
        <v>21</v>
      </c>
      <c r="X75" s="89">
        <v>22</v>
      </c>
      <c r="Y75" s="89">
        <v>23</v>
      </c>
      <c r="Z75" s="89">
        <v>24</v>
      </c>
      <c r="AA75" s="89">
        <v>25</v>
      </c>
      <c r="AB75" s="89">
        <v>26</v>
      </c>
      <c r="AC75" s="89">
        <v>27</v>
      </c>
      <c r="AD75" s="89">
        <v>28</v>
      </c>
      <c r="AE75" s="89">
        <v>29</v>
      </c>
      <c r="AF75" s="89">
        <v>30</v>
      </c>
      <c r="AG75" s="89">
        <v>31</v>
      </c>
      <c r="AH75" s="89">
        <v>32</v>
      </c>
      <c r="AI75" s="89">
        <v>33</v>
      </c>
      <c r="AJ75" s="89">
        <v>34</v>
      </c>
      <c r="AL75" s="89" t="s">
        <v>39</v>
      </c>
      <c r="AM75" s="89" t="s">
        <v>326</v>
      </c>
      <c r="AN75" s="90" t="s">
        <v>325</v>
      </c>
      <c r="AO75" s="90" t="s">
        <v>312</v>
      </c>
      <c r="AP75" s="91" t="s">
        <v>82</v>
      </c>
    </row>
    <row r="76" spans="1:42" ht="15" customHeight="1" x14ac:dyDescent="0.2">
      <c r="A76" s="92" t="s">
        <v>341</v>
      </c>
      <c r="B76" s="135">
        <f>'1'!E25</f>
        <v>362</v>
      </c>
      <c r="C76" s="155">
        <f>'2'!K32</f>
        <v>406</v>
      </c>
      <c r="D76" s="93">
        <f>'3'!K39</f>
        <v>416</v>
      </c>
      <c r="E76" s="93">
        <f>'4'!K39</f>
        <v>402</v>
      </c>
      <c r="F76" s="93">
        <f>'5'!E32</f>
        <v>360</v>
      </c>
      <c r="G76" s="93">
        <f>'6'!K4</f>
        <v>348</v>
      </c>
      <c r="H76" s="93"/>
      <c r="I76" s="93">
        <f>'8'!E4</f>
        <v>379</v>
      </c>
      <c r="J76" s="93"/>
      <c r="K76" s="93"/>
      <c r="L76" s="93"/>
      <c r="M76" s="94"/>
      <c r="N76" s="93"/>
      <c r="O76" s="135"/>
      <c r="P76" s="155"/>
      <c r="Q76" s="93"/>
      <c r="R76" s="93"/>
      <c r="S76" s="89"/>
      <c r="T76" s="93"/>
      <c r="U76" s="93"/>
      <c r="V76" s="93"/>
      <c r="W76" s="93"/>
      <c r="X76" s="93"/>
      <c r="Y76" s="93"/>
      <c r="Z76" s="93"/>
      <c r="AA76" s="94"/>
      <c r="AB76" s="93"/>
      <c r="AC76" s="93"/>
      <c r="AD76" s="93"/>
      <c r="AE76" s="93"/>
      <c r="AF76" s="93"/>
      <c r="AG76" s="93"/>
      <c r="AH76" s="93"/>
      <c r="AI76" s="93"/>
      <c r="AJ76" s="93"/>
      <c r="AL76" s="97">
        <f>AO76/AN76</f>
        <v>127.28571428571429</v>
      </c>
      <c r="AM76" s="93">
        <f t="shared" ref="AM76:AM85" si="49">MAX(B76:AJ76)</f>
        <v>416</v>
      </c>
      <c r="AN76" s="93">
        <f t="shared" ref="AN76:AN85" si="50">COUNTA(B76:AJ76)*3</f>
        <v>21</v>
      </c>
      <c r="AO76" s="98">
        <f t="shared" ref="AO76:AO85" si="51">SUM(B76:AJ76)</f>
        <v>2673</v>
      </c>
      <c r="AP76" s="93">
        <f t="shared" ref="AP76:AP85" si="52">COUNTIF(B76:AJ76,"&gt;399")</f>
        <v>3</v>
      </c>
    </row>
    <row r="77" spans="1:42" ht="15" customHeight="1" x14ac:dyDescent="0.2">
      <c r="A77" s="92" t="s">
        <v>310</v>
      </c>
      <c r="B77" s="135">
        <f>'1'!E27</f>
        <v>346</v>
      </c>
      <c r="C77" s="155">
        <f>'2'!K34</f>
        <v>390</v>
      </c>
      <c r="D77" s="93">
        <f>'3'!K41</f>
        <v>399</v>
      </c>
      <c r="E77" s="93">
        <f>'4'!K41</f>
        <v>341</v>
      </c>
      <c r="F77" s="93">
        <f>'5'!E34</f>
        <v>420</v>
      </c>
      <c r="G77" s="93">
        <f>'6'!K6</f>
        <v>428</v>
      </c>
      <c r="H77" s="93"/>
      <c r="I77" s="93">
        <f>'8'!E6</f>
        <v>348</v>
      </c>
      <c r="J77" s="93"/>
      <c r="K77" s="93"/>
      <c r="L77" s="93"/>
      <c r="M77" s="94"/>
      <c r="N77" s="93"/>
      <c r="O77" s="135"/>
      <c r="P77" s="155"/>
      <c r="Q77" s="93"/>
      <c r="R77" s="93"/>
      <c r="S77" s="89"/>
      <c r="T77" s="93"/>
      <c r="U77" s="93"/>
      <c r="V77" s="93"/>
      <c r="W77" s="93"/>
      <c r="X77" s="93"/>
      <c r="Y77" s="93"/>
      <c r="Z77" s="93"/>
      <c r="AA77" s="94"/>
      <c r="AB77" s="93"/>
      <c r="AC77" s="93"/>
      <c r="AD77" s="93"/>
      <c r="AE77" s="93"/>
      <c r="AF77" s="93"/>
      <c r="AG77" s="93"/>
      <c r="AH77" s="93"/>
      <c r="AI77" s="93"/>
      <c r="AJ77" s="93"/>
      <c r="AL77" s="97">
        <f>AO77/AN77</f>
        <v>127.23809523809524</v>
      </c>
      <c r="AM77" s="93">
        <f t="shared" si="49"/>
        <v>428</v>
      </c>
      <c r="AN77" s="93">
        <f t="shared" si="50"/>
        <v>21</v>
      </c>
      <c r="AO77" s="98">
        <f t="shared" si="51"/>
        <v>2672</v>
      </c>
      <c r="AP77" s="93">
        <f t="shared" si="52"/>
        <v>2</v>
      </c>
    </row>
    <row r="78" spans="1:42" ht="15" customHeight="1" x14ac:dyDescent="0.2">
      <c r="A78" s="92" t="s">
        <v>350</v>
      </c>
      <c r="B78" s="135">
        <f>'1'!E23</f>
        <v>349</v>
      </c>
      <c r="C78" s="155">
        <f>'2'!K30</f>
        <v>439</v>
      </c>
      <c r="D78" s="93">
        <f>'3'!K37</f>
        <v>418</v>
      </c>
      <c r="E78" s="93">
        <f>'4'!K37</f>
        <v>376</v>
      </c>
      <c r="F78" s="93">
        <f>'5'!E30</f>
        <v>353</v>
      </c>
      <c r="G78" s="93">
        <f>'6'!K2</f>
        <v>360</v>
      </c>
      <c r="H78" s="93"/>
      <c r="I78" s="93">
        <f>'8'!E2</f>
        <v>352</v>
      </c>
      <c r="J78" s="93"/>
      <c r="K78" s="93"/>
      <c r="L78" s="93"/>
      <c r="M78" s="94"/>
      <c r="N78" s="93"/>
      <c r="O78" s="135"/>
      <c r="P78" s="155"/>
      <c r="Q78" s="93"/>
      <c r="R78" s="93"/>
      <c r="S78" s="89"/>
      <c r="T78" s="93"/>
      <c r="U78" s="93"/>
      <c r="V78" s="93"/>
      <c r="W78" s="93"/>
      <c r="X78" s="93"/>
      <c r="Y78" s="93"/>
      <c r="Z78" s="93"/>
      <c r="AA78" s="94"/>
      <c r="AB78" s="93"/>
      <c r="AC78" s="93"/>
      <c r="AD78" s="93"/>
      <c r="AE78" s="93"/>
      <c r="AF78" s="93"/>
      <c r="AG78" s="93"/>
      <c r="AH78" s="93"/>
      <c r="AI78" s="93"/>
      <c r="AJ78" s="93"/>
      <c r="AL78" s="97">
        <f>AO78/AN78</f>
        <v>126.04761904761905</v>
      </c>
      <c r="AM78" s="93">
        <f t="shared" si="49"/>
        <v>439</v>
      </c>
      <c r="AN78" s="93">
        <f t="shared" si="50"/>
        <v>21</v>
      </c>
      <c r="AO78" s="98">
        <f t="shared" si="51"/>
        <v>2647</v>
      </c>
      <c r="AP78" s="93">
        <f t="shared" si="52"/>
        <v>2</v>
      </c>
    </row>
    <row r="79" spans="1:42" ht="15" customHeight="1" x14ac:dyDescent="0.2">
      <c r="A79" s="92" t="s">
        <v>151</v>
      </c>
      <c r="B79" s="135">
        <f>'1'!E26</f>
        <v>357</v>
      </c>
      <c r="C79" s="155">
        <f>'2'!K33</f>
        <v>368</v>
      </c>
      <c r="D79" s="93">
        <f>'3'!K40</f>
        <v>341</v>
      </c>
      <c r="E79" s="93">
        <f>'4'!K40</f>
        <v>413</v>
      </c>
      <c r="F79" s="93">
        <f>'5'!E33</f>
        <v>329</v>
      </c>
      <c r="G79" s="93">
        <f>'6'!K5</f>
        <v>391</v>
      </c>
      <c r="H79" s="93"/>
      <c r="I79" s="93">
        <f>'8'!E5</f>
        <v>341</v>
      </c>
      <c r="J79" s="93"/>
      <c r="K79" s="93"/>
      <c r="L79" s="93"/>
      <c r="M79" s="94"/>
      <c r="N79" s="93"/>
      <c r="O79" s="135"/>
      <c r="P79" s="155"/>
      <c r="Q79" s="93"/>
      <c r="R79" s="93"/>
      <c r="S79" s="89"/>
      <c r="T79" s="93"/>
      <c r="U79" s="93"/>
      <c r="V79" s="93"/>
      <c r="W79" s="93"/>
      <c r="X79" s="93"/>
      <c r="Y79" s="93"/>
      <c r="Z79" s="93"/>
      <c r="AA79" s="94"/>
      <c r="AB79" s="93"/>
      <c r="AC79" s="93"/>
      <c r="AD79" s="93"/>
      <c r="AE79" s="93"/>
      <c r="AF79" s="93"/>
      <c r="AG79" s="93"/>
      <c r="AH79" s="93"/>
      <c r="AI79" s="93"/>
      <c r="AJ79" s="93"/>
      <c r="AL79" s="97">
        <f>AO79/AN79</f>
        <v>120.95238095238095</v>
      </c>
      <c r="AM79" s="93">
        <f t="shared" si="49"/>
        <v>413</v>
      </c>
      <c r="AN79" s="93">
        <f t="shared" si="50"/>
        <v>21</v>
      </c>
      <c r="AO79" s="98">
        <f t="shared" si="51"/>
        <v>2540</v>
      </c>
      <c r="AP79" s="93">
        <f t="shared" si="52"/>
        <v>1</v>
      </c>
    </row>
    <row r="80" spans="1:42" ht="15" customHeight="1" x14ac:dyDescent="0.2">
      <c r="A80" s="92" t="s">
        <v>322</v>
      </c>
      <c r="B80" s="135">
        <f>'1'!E24</f>
        <v>307</v>
      </c>
      <c r="C80" s="155">
        <f>'2'!K31</f>
        <v>362</v>
      </c>
      <c r="D80" s="93">
        <f>'3'!K38</f>
        <v>323</v>
      </c>
      <c r="E80" s="93">
        <f>'4'!K38</f>
        <v>347</v>
      </c>
      <c r="F80" s="93">
        <f>'5'!E31</f>
        <v>341</v>
      </c>
      <c r="G80" s="93">
        <f>'6'!K3</f>
        <v>348</v>
      </c>
      <c r="H80" s="93"/>
      <c r="I80" s="93">
        <f>'8'!E3</f>
        <v>359</v>
      </c>
      <c r="J80" s="93"/>
      <c r="K80" s="93"/>
      <c r="L80" s="93"/>
      <c r="M80" s="94"/>
      <c r="N80" s="93"/>
      <c r="O80" s="135"/>
      <c r="P80" s="155"/>
      <c r="Q80" s="93"/>
      <c r="R80" s="93"/>
      <c r="S80" s="89"/>
      <c r="T80" s="93"/>
      <c r="U80" s="93"/>
      <c r="V80" s="93"/>
      <c r="W80" s="93"/>
      <c r="X80" s="93"/>
      <c r="Y80" s="93"/>
      <c r="Z80" s="93"/>
      <c r="AA80" s="94"/>
      <c r="AB80" s="93"/>
      <c r="AC80" s="93"/>
      <c r="AD80" s="93"/>
      <c r="AE80" s="93"/>
      <c r="AF80" s="93"/>
      <c r="AG80" s="93"/>
      <c r="AH80" s="93"/>
      <c r="AI80" s="93"/>
      <c r="AJ80" s="93"/>
      <c r="AL80" s="97">
        <f>AO80/AN80</f>
        <v>113.66666666666667</v>
      </c>
      <c r="AM80" s="93">
        <f t="shared" si="49"/>
        <v>362</v>
      </c>
      <c r="AN80" s="93">
        <f t="shared" si="50"/>
        <v>21</v>
      </c>
      <c r="AO80" s="98">
        <f t="shared" si="51"/>
        <v>2387</v>
      </c>
      <c r="AP80" s="93">
        <f t="shared" si="52"/>
        <v>0</v>
      </c>
    </row>
    <row r="81" spans="1:42" ht="15" hidden="1" customHeight="1" x14ac:dyDescent="0.2">
      <c r="A81" s="99"/>
      <c r="B81" s="77"/>
      <c r="C81" s="95"/>
      <c r="D81" s="77"/>
      <c r="E81" s="77"/>
      <c r="F81" s="77"/>
      <c r="G81" s="77"/>
      <c r="H81" s="77"/>
      <c r="I81" s="77"/>
      <c r="J81" s="77"/>
      <c r="K81" s="77"/>
      <c r="L81" s="77"/>
      <c r="M81" s="96"/>
      <c r="N81" s="77"/>
      <c r="O81" s="77"/>
      <c r="P81" s="95"/>
      <c r="Q81" s="77"/>
      <c r="R81" s="77"/>
      <c r="S81" s="89"/>
      <c r="T81" s="77"/>
      <c r="U81" s="77"/>
      <c r="V81" s="77"/>
      <c r="W81" s="77"/>
      <c r="X81" s="77"/>
      <c r="Y81" s="77"/>
      <c r="Z81" s="77"/>
      <c r="AA81" s="96"/>
      <c r="AB81" s="77"/>
      <c r="AC81" s="77"/>
      <c r="AD81" s="77"/>
      <c r="AE81" s="77"/>
      <c r="AF81" s="77"/>
      <c r="AG81" s="77"/>
      <c r="AH81" s="77"/>
      <c r="AI81" s="77"/>
      <c r="AJ81" s="77"/>
      <c r="AL81" s="103" t="e">
        <f t="shared" ref="AL81:AL85" si="53">AO81/AN81</f>
        <v>#DIV/0!</v>
      </c>
      <c r="AM81" s="77">
        <f t="shared" si="49"/>
        <v>0</v>
      </c>
      <c r="AN81" s="77">
        <f t="shared" si="50"/>
        <v>0</v>
      </c>
      <c r="AO81" s="100">
        <f t="shared" si="51"/>
        <v>0</v>
      </c>
      <c r="AP81" s="77">
        <f t="shared" si="52"/>
        <v>0</v>
      </c>
    </row>
    <row r="82" spans="1:42" ht="15" hidden="1" customHeight="1" x14ac:dyDescent="0.2">
      <c r="A82" s="99"/>
      <c r="B82" s="77"/>
      <c r="C82" s="95"/>
      <c r="D82" s="77"/>
      <c r="E82" s="77"/>
      <c r="F82" s="77"/>
      <c r="G82" s="77"/>
      <c r="H82" s="77"/>
      <c r="I82" s="77"/>
      <c r="J82" s="77"/>
      <c r="K82" s="77"/>
      <c r="L82" s="77"/>
      <c r="M82" s="96"/>
      <c r="N82" s="77"/>
      <c r="O82" s="77"/>
      <c r="P82" s="95"/>
      <c r="Q82" s="77"/>
      <c r="R82" s="77"/>
      <c r="S82" s="89"/>
      <c r="T82" s="77"/>
      <c r="U82" s="77"/>
      <c r="V82" s="77"/>
      <c r="W82" s="77"/>
      <c r="X82" s="77"/>
      <c r="Y82" s="77"/>
      <c r="Z82" s="77"/>
      <c r="AA82" s="96"/>
      <c r="AB82" s="77"/>
      <c r="AC82" s="77"/>
      <c r="AD82" s="77"/>
      <c r="AE82" s="77"/>
      <c r="AF82" s="77"/>
      <c r="AG82" s="77"/>
      <c r="AH82" s="77"/>
      <c r="AI82" s="77"/>
      <c r="AJ82" s="77"/>
      <c r="AL82" s="103" t="e">
        <f t="shared" si="53"/>
        <v>#DIV/0!</v>
      </c>
      <c r="AM82" s="77">
        <f t="shared" si="49"/>
        <v>0</v>
      </c>
      <c r="AN82" s="77">
        <f t="shared" si="50"/>
        <v>0</v>
      </c>
      <c r="AO82" s="100">
        <f t="shared" si="51"/>
        <v>0</v>
      </c>
      <c r="AP82" s="77">
        <f t="shared" si="52"/>
        <v>0</v>
      </c>
    </row>
    <row r="83" spans="1:42" ht="15" hidden="1" customHeight="1" x14ac:dyDescent="0.2">
      <c r="A83" s="99"/>
      <c r="B83" s="77"/>
      <c r="C83" s="95"/>
      <c r="D83" s="77"/>
      <c r="E83" s="77"/>
      <c r="F83" s="77"/>
      <c r="G83" s="77"/>
      <c r="H83" s="77"/>
      <c r="I83" s="77"/>
      <c r="J83" s="77"/>
      <c r="K83" s="77"/>
      <c r="L83" s="77"/>
      <c r="M83" s="96"/>
      <c r="N83" s="77"/>
      <c r="O83" s="77"/>
      <c r="P83" s="95"/>
      <c r="Q83" s="77"/>
      <c r="R83" s="77"/>
      <c r="S83" s="89"/>
      <c r="T83" s="77"/>
      <c r="U83" s="77"/>
      <c r="V83" s="77"/>
      <c r="W83" s="77"/>
      <c r="X83" s="77"/>
      <c r="Y83" s="77"/>
      <c r="Z83" s="77"/>
      <c r="AA83" s="96"/>
      <c r="AB83" s="77"/>
      <c r="AC83" s="77"/>
      <c r="AD83" s="77"/>
      <c r="AE83" s="77"/>
      <c r="AF83" s="77"/>
      <c r="AG83" s="77"/>
      <c r="AH83" s="77"/>
      <c r="AI83" s="77"/>
      <c r="AJ83" s="77"/>
      <c r="AL83" s="103" t="e">
        <f t="shared" si="53"/>
        <v>#DIV/0!</v>
      </c>
      <c r="AM83" s="77">
        <f t="shared" si="49"/>
        <v>0</v>
      </c>
      <c r="AN83" s="77">
        <f t="shared" si="50"/>
        <v>0</v>
      </c>
      <c r="AO83" s="100">
        <f t="shared" si="51"/>
        <v>0</v>
      </c>
      <c r="AP83" s="77">
        <f t="shared" si="52"/>
        <v>0</v>
      </c>
    </row>
    <row r="84" spans="1:42" ht="15" hidden="1" customHeight="1" x14ac:dyDescent="0.2">
      <c r="A84" s="99"/>
      <c r="B84" s="77"/>
      <c r="C84" s="95"/>
      <c r="D84" s="77"/>
      <c r="E84" s="77"/>
      <c r="F84" s="77"/>
      <c r="G84" s="77"/>
      <c r="H84" s="77"/>
      <c r="I84" s="77"/>
      <c r="J84" s="77"/>
      <c r="K84" s="77"/>
      <c r="L84" s="77"/>
      <c r="M84" s="96"/>
      <c r="N84" s="77"/>
      <c r="O84" s="77"/>
      <c r="P84" s="95"/>
      <c r="Q84" s="77"/>
      <c r="R84" s="77"/>
      <c r="S84" s="89"/>
      <c r="T84" s="77"/>
      <c r="U84" s="77"/>
      <c r="V84" s="77"/>
      <c r="W84" s="77"/>
      <c r="X84" s="77"/>
      <c r="Y84" s="77"/>
      <c r="Z84" s="77"/>
      <c r="AA84" s="96"/>
      <c r="AB84" s="77"/>
      <c r="AC84" s="77"/>
      <c r="AD84" s="77"/>
      <c r="AE84" s="77"/>
      <c r="AF84" s="77"/>
      <c r="AG84" s="77"/>
      <c r="AH84" s="77"/>
      <c r="AI84" s="77"/>
      <c r="AJ84" s="77"/>
      <c r="AL84" s="103" t="e">
        <f t="shared" si="53"/>
        <v>#DIV/0!</v>
      </c>
      <c r="AM84" s="77">
        <f t="shared" si="49"/>
        <v>0</v>
      </c>
      <c r="AN84" s="77">
        <f t="shared" si="50"/>
        <v>0</v>
      </c>
      <c r="AO84" s="100">
        <f t="shared" si="51"/>
        <v>0</v>
      </c>
      <c r="AP84" s="77">
        <f t="shared" si="52"/>
        <v>0</v>
      </c>
    </row>
    <row r="85" spans="1:42" ht="15" hidden="1" customHeight="1" x14ac:dyDescent="0.2">
      <c r="A85" s="99"/>
      <c r="B85" s="77"/>
      <c r="C85" s="95"/>
      <c r="D85" s="77"/>
      <c r="E85" s="77"/>
      <c r="F85" s="77"/>
      <c r="G85" s="77"/>
      <c r="H85" s="77"/>
      <c r="I85" s="77"/>
      <c r="J85" s="77"/>
      <c r="K85" s="77"/>
      <c r="L85" s="77"/>
      <c r="M85" s="96"/>
      <c r="N85" s="77"/>
      <c r="O85" s="77"/>
      <c r="P85" s="95"/>
      <c r="Q85" s="77"/>
      <c r="R85" s="77"/>
      <c r="S85" s="89"/>
      <c r="T85" s="77"/>
      <c r="U85" s="77"/>
      <c r="V85" s="77"/>
      <c r="W85" s="77"/>
      <c r="X85" s="77"/>
      <c r="Y85" s="77"/>
      <c r="Z85" s="77"/>
      <c r="AA85" s="96"/>
      <c r="AB85" s="77"/>
      <c r="AC85" s="77"/>
      <c r="AD85" s="77"/>
      <c r="AE85" s="77"/>
      <c r="AF85" s="77"/>
      <c r="AG85" s="77"/>
      <c r="AH85" s="77"/>
      <c r="AI85" s="77"/>
      <c r="AJ85" s="77"/>
      <c r="AL85" s="103" t="e">
        <f t="shared" si="53"/>
        <v>#DIV/0!</v>
      </c>
      <c r="AM85" s="77">
        <f t="shared" si="49"/>
        <v>0</v>
      </c>
      <c r="AN85" s="77">
        <f t="shared" si="50"/>
        <v>0</v>
      </c>
      <c r="AO85" s="100">
        <f t="shared" si="51"/>
        <v>0</v>
      </c>
      <c r="AP85" s="77">
        <f t="shared" si="52"/>
        <v>0</v>
      </c>
    </row>
    <row r="86" spans="1:42" ht="15" hidden="1" customHeight="1" x14ac:dyDescent="0.2">
      <c r="A86" s="88"/>
      <c r="B86" s="89">
        <f t="shared" ref="B86:N86" si="54">SUM(B76:B85)</f>
        <v>1721</v>
      </c>
      <c r="C86" s="89">
        <f t="shared" si="54"/>
        <v>1965</v>
      </c>
      <c r="D86" s="89">
        <f t="shared" si="54"/>
        <v>1897</v>
      </c>
      <c r="E86" s="89">
        <f t="shared" si="54"/>
        <v>1879</v>
      </c>
      <c r="F86" s="89">
        <f t="shared" si="54"/>
        <v>1803</v>
      </c>
      <c r="G86" s="89">
        <f t="shared" si="54"/>
        <v>1875</v>
      </c>
      <c r="H86" s="89">
        <f t="shared" si="54"/>
        <v>0</v>
      </c>
      <c r="I86" s="89">
        <f t="shared" si="54"/>
        <v>1779</v>
      </c>
      <c r="J86" s="89">
        <f t="shared" si="54"/>
        <v>0</v>
      </c>
      <c r="K86" s="89">
        <f t="shared" si="54"/>
        <v>0</v>
      </c>
      <c r="L86" s="89">
        <f t="shared" si="54"/>
        <v>0</v>
      </c>
      <c r="M86" s="89">
        <f t="shared" si="54"/>
        <v>0</v>
      </c>
      <c r="N86" s="89">
        <f t="shared" si="54"/>
        <v>0</v>
      </c>
      <c r="O86" s="89"/>
      <c r="P86" s="89"/>
      <c r="Q86" s="89"/>
      <c r="R86" s="89"/>
      <c r="S86" s="89"/>
      <c r="T86" s="89"/>
      <c r="U86" s="89"/>
      <c r="V86" s="89"/>
      <c r="W86" s="89"/>
      <c r="X86" s="89"/>
      <c r="Y86" s="89"/>
      <c r="Z86" s="89"/>
      <c r="AA86" s="89"/>
      <c r="AB86" s="89"/>
      <c r="AC86" s="89"/>
      <c r="AD86" s="89"/>
      <c r="AE86" s="89"/>
      <c r="AF86" s="89"/>
      <c r="AG86" s="89"/>
      <c r="AH86" s="89"/>
      <c r="AI86" s="89"/>
      <c r="AJ86" s="89"/>
      <c r="AL86" s="89"/>
      <c r="AM86" s="89"/>
      <c r="AN86" s="90"/>
      <c r="AO86" s="90"/>
    </row>
    <row r="88" spans="1:42" ht="15" customHeight="1" x14ac:dyDescent="0.2">
      <c r="A88" s="79" t="s">
        <v>297</v>
      </c>
      <c r="B88" s="89">
        <v>1</v>
      </c>
      <c r="C88" s="89">
        <v>2</v>
      </c>
      <c r="D88" s="89">
        <v>3</v>
      </c>
      <c r="E88" s="89">
        <v>4</v>
      </c>
      <c r="F88" s="89">
        <v>5</v>
      </c>
      <c r="G88" s="89">
        <v>6</v>
      </c>
      <c r="H88" s="89">
        <v>7</v>
      </c>
      <c r="I88" s="89">
        <v>8</v>
      </c>
      <c r="J88" s="89">
        <v>9</v>
      </c>
      <c r="K88" s="89">
        <v>10</v>
      </c>
      <c r="L88" s="89">
        <v>11</v>
      </c>
      <c r="M88" s="89">
        <v>12</v>
      </c>
      <c r="N88" s="89">
        <v>13</v>
      </c>
      <c r="O88" s="89">
        <v>14</v>
      </c>
      <c r="P88" s="89">
        <v>15</v>
      </c>
      <c r="Q88" s="89">
        <v>16</v>
      </c>
      <c r="R88" s="89">
        <v>17</v>
      </c>
      <c r="S88" s="89"/>
      <c r="T88" s="89">
        <v>18</v>
      </c>
      <c r="U88" s="89">
        <v>19</v>
      </c>
      <c r="V88" s="89">
        <v>20</v>
      </c>
      <c r="W88" s="89">
        <v>21</v>
      </c>
      <c r="X88" s="89">
        <v>22</v>
      </c>
      <c r="Y88" s="89">
        <v>23</v>
      </c>
      <c r="Z88" s="89">
        <v>24</v>
      </c>
      <c r="AA88" s="89">
        <v>25</v>
      </c>
      <c r="AB88" s="89">
        <v>26</v>
      </c>
      <c r="AC88" s="89">
        <v>27</v>
      </c>
      <c r="AD88" s="89">
        <v>28</v>
      </c>
      <c r="AE88" s="89">
        <v>29</v>
      </c>
      <c r="AF88" s="89">
        <v>30</v>
      </c>
      <c r="AG88" s="89">
        <v>31</v>
      </c>
      <c r="AH88" s="89">
        <v>32</v>
      </c>
      <c r="AI88" s="89">
        <v>33</v>
      </c>
      <c r="AJ88" s="89">
        <v>34</v>
      </c>
      <c r="AL88" s="89" t="s">
        <v>39</v>
      </c>
      <c r="AM88" s="89" t="s">
        <v>326</v>
      </c>
      <c r="AN88" s="90" t="s">
        <v>325</v>
      </c>
      <c r="AO88" s="90" t="s">
        <v>312</v>
      </c>
      <c r="AP88" s="91" t="s">
        <v>82</v>
      </c>
    </row>
    <row r="89" spans="1:42" ht="15" customHeight="1" x14ac:dyDescent="0.2">
      <c r="A89" s="92" t="s">
        <v>161</v>
      </c>
      <c r="B89" s="135">
        <f>'1'!K27</f>
        <v>341</v>
      </c>
      <c r="C89" s="155">
        <f>'2'!E20</f>
        <v>353</v>
      </c>
      <c r="D89" s="93">
        <f>'3'!E6</f>
        <v>395</v>
      </c>
      <c r="E89" s="93">
        <f>'4'!K34</f>
        <v>376</v>
      </c>
      <c r="F89" s="93">
        <f>'5'!E6</f>
        <v>405</v>
      </c>
      <c r="G89" s="93">
        <f>'6'!E27</f>
        <v>391</v>
      </c>
      <c r="H89" s="93">
        <f>'7'!E27</f>
        <v>379</v>
      </c>
      <c r="I89" s="93">
        <f>'8'!K20</f>
        <v>367</v>
      </c>
      <c r="J89" s="93"/>
      <c r="K89" s="93"/>
      <c r="L89" s="93"/>
      <c r="M89" s="94"/>
      <c r="N89" s="93"/>
      <c r="O89" s="135"/>
      <c r="P89" s="155"/>
      <c r="Q89" s="93"/>
      <c r="R89" s="93"/>
      <c r="S89" s="89"/>
      <c r="T89" s="93"/>
      <c r="U89" s="93"/>
      <c r="V89" s="93"/>
      <c r="W89" s="93"/>
      <c r="X89" s="93"/>
      <c r="Y89" s="93"/>
      <c r="Z89" s="93"/>
      <c r="AA89" s="94"/>
      <c r="AB89" s="93"/>
      <c r="AC89" s="93"/>
      <c r="AD89" s="93"/>
      <c r="AE89" s="93"/>
      <c r="AF89" s="93"/>
      <c r="AG89" s="93"/>
      <c r="AH89" s="93"/>
      <c r="AI89" s="93"/>
      <c r="AJ89" s="93"/>
      <c r="AL89" s="97">
        <f>AO89/AN89</f>
        <v>125.29166666666667</v>
      </c>
      <c r="AM89" s="93">
        <f t="shared" ref="AM89:AM96" si="55">MAX(B89:AJ89)</f>
        <v>405</v>
      </c>
      <c r="AN89" s="93">
        <f t="shared" ref="AN89:AN96" si="56">COUNTA(B89:AJ89)*3</f>
        <v>24</v>
      </c>
      <c r="AO89" s="98">
        <f t="shared" ref="AO89:AO96" si="57">SUM(B89:AJ89)</f>
        <v>3007</v>
      </c>
      <c r="AP89" s="93">
        <f t="shared" ref="AP89:AP96" si="58">COUNTIF(B89:AJ89,"&gt;399")</f>
        <v>1</v>
      </c>
    </row>
    <row r="90" spans="1:42" ht="15" customHeight="1" x14ac:dyDescent="0.2">
      <c r="A90" s="92" t="s">
        <v>160</v>
      </c>
      <c r="B90" s="135">
        <f>'1'!K26</f>
        <v>370</v>
      </c>
      <c r="C90" s="155">
        <f>'2'!E19</f>
        <v>356</v>
      </c>
      <c r="D90" s="93">
        <f>'3'!E5</f>
        <v>353</v>
      </c>
      <c r="E90" s="93">
        <f>'4'!K33</f>
        <v>359</v>
      </c>
      <c r="F90" s="93">
        <f>'5'!E5</f>
        <v>389</v>
      </c>
      <c r="G90" s="93">
        <f>'6'!E26</f>
        <v>399</v>
      </c>
      <c r="H90" s="93">
        <f>'7'!E26</f>
        <v>325</v>
      </c>
      <c r="I90" s="93">
        <f>'8'!K19</f>
        <v>369</v>
      </c>
      <c r="J90" s="93"/>
      <c r="K90" s="93"/>
      <c r="L90" s="93"/>
      <c r="M90" s="94"/>
      <c r="N90" s="93"/>
      <c r="O90" s="135"/>
      <c r="P90" s="155"/>
      <c r="Q90" s="93"/>
      <c r="R90" s="93"/>
      <c r="S90" s="89"/>
      <c r="T90" s="93"/>
      <c r="U90" s="93"/>
      <c r="V90" s="93"/>
      <c r="W90" s="93"/>
      <c r="X90" s="93"/>
      <c r="Y90" s="93"/>
      <c r="Z90" s="93"/>
      <c r="AA90" s="94"/>
      <c r="AB90" s="93"/>
      <c r="AC90" s="93"/>
      <c r="AD90" s="93"/>
      <c r="AE90" s="93"/>
      <c r="AF90" s="93"/>
      <c r="AG90" s="93"/>
      <c r="AH90" s="93"/>
      <c r="AI90" s="93"/>
      <c r="AJ90" s="93"/>
      <c r="AL90" s="97">
        <f>AO90/AN90</f>
        <v>121.66666666666667</v>
      </c>
      <c r="AM90" s="93">
        <f t="shared" si="55"/>
        <v>399</v>
      </c>
      <c r="AN90" s="93">
        <f t="shared" si="56"/>
        <v>24</v>
      </c>
      <c r="AO90" s="98">
        <f t="shared" si="57"/>
        <v>2920</v>
      </c>
      <c r="AP90" s="93">
        <f t="shared" si="58"/>
        <v>0</v>
      </c>
    </row>
    <row r="91" spans="1:42" ht="15" customHeight="1" x14ac:dyDescent="0.2">
      <c r="A91" s="92" t="s">
        <v>159</v>
      </c>
      <c r="B91" s="135">
        <f>'1'!K24</f>
        <v>389</v>
      </c>
      <c r="C91" s="155">
        <f>'2'!E17</f>
        <v>370</v>
      </c>
      <c r="D91" s="93">
        <f>'3'!E3</f>
        <v>361</v>
      </c>
      <c r="E91" s="93">
        <f>'4'!K31</f>
        <v>344</v>
      </c>
      <c r="F91" s="93">
        <f>'5'!E3</f>
        <v>373</v>
      </c>
      <c r="G91" s="93">
        <f>'6'!E24</f>
        <v>370</v>
      </c>
      <c r="H91" s="93">
        <f>'7'!E24</f>
        <v>333</v>
      </c>
      <c r="I91" s="93">
        <f>'8'!K17</f>
        <v>300</v>
      </c>
      <c r="J91" s="93"/>
      <c r="K91" s="93"/>
      <c r="L91" s="93"/>
      <c r="M91" s="94"/>
      <c r="N91" s="93"/>
      <c r="O91" s="135"/>
      <c r="P91" s="155"/>
      <c r="Q91" s="93"/>
      <c r="R91" s="93"/>
      <c r="S91" s="89"/>
      <c r="T91" s="93"/>
      <c r="U91" s="93"/>
      <c r="V91" s="93"/>
      <c r="W91" s="93"/>
      <c r="X91" s="93"/>
      <c r="Y91" s="93"/>
      <c r="Z91" s="93"/>
      <c r="AA91" s="94"/>
      <c r="AB91" s="93"/>
      <c r="AC91" s="93"/>
      <c r="AD91" s="93"/>
      <c r="AE91" s="93"/>
      <c r="AF91" s="93"/>
      <c r="AG91" s="93"/>
      <c r="AH91" s="93"/>
      <c r="AI91" s="93"/>
      <c r="AJ91" s="93"/>
      <c r="AL91" s="97">
        <f>AO91/AN91</f>
        <v>118.33333333333333</v>
      </c>
      <c r="AM91" s="93">
        <f t="shared" si="55"/>
        <v>389</v>
      </c>
      <c r="AN91" s="93">
        <f t="shared" si="56"/>
        <v>24</v>
      </c>
      <c r="AO91" s="98">
        <f t="shared" si="57"/>
        <v>2840</v>
      </c>
      <c r="AP91" s="93">
        <f t="shared" si="58"/>
        <v>0</v>
      </c>
    </row>
    <row r="92" spans="1:42" ht="15" customHeight="1" x14ac:dyDescent="0.2">
      <c r="A92" s="92" t="s">
        <v>158</v>
      </c>
      <c r="B92" s="135">
        <f>'1'!K23</f>
        <v>370</v>
      </c>
      <c r="C92" s="155">
        <f>'2'!E16</f>
        <v>342</v>
      </c>
      <c r="D92" s="93">
        <f>'3'!E2</f>
        <v>320</v>
      </c>
      <c r="E92" s="93">
        <f>'4'!K30</f>
        <v>361</v>
      </c>
      <c r="F92" s="93">
        <f>'5'!E2</f>
        <v>331</v>
      </c>
      <c r="G92" s="93">
        <f>'6'!E23</f>
        <v>349</v>
      </c>
      <c r="H92" s="93">
        <f>'7'!E23</f>
        <v>313</v>
      </c>
      <c r="I92" s="93">
        <f>'8'!K16</f>
        <v>354</v>
      </c>
      <c r="J92" s="93"/>
      <c r="K92" s="93"/>
      <c r="L92" s="93"/>
      <c r="M92" s="94"/>
      <c r="N92" s="93"/>
      <c r="O92" s="135"/>
      <c r="P92" s="155"/>
      <c r="Q92" s="93"/>
      <c r="R92" s="93"/>
      <c r="S92" s="89"/>
      <c r="T92" s="93"/>
      <c r="U92" s="93"/>
      <c r="V92" s="93"/>
      <c r="W92" s="93"/>
      <c r="X92" s="93"/>
      <c r="Y92" s="93"/>
      <c r="Z92" s="93"/>
      <c r="AA92" s="94"/>
      <c r="AB92" s="93"/>
      <c r="AC92" s="93"/>
      <c r="AD92" s="93"/>
      <c r="AE92" s="93"/>
      <c r="AF92" s="93"/>
      <c r="AG92" s="93"/>
      <c r="AH92" s="93"/>
      <c r="AI92" s="93"/>
      <c r="AJ92" s="93"/>
      <c r="AL92" s="97">
        <f>AO92/AN92</f>
        <v>114.16666666666667</v>
      </c>
      <c r="AM92" s="93">
        <f t="shared" si="55"/>
        <v>370</v>
      </c>
      <c r="AN92" s="93">
        <f t="shared" si="56"/>
        <v>24</v>
      </c>
      <c r="AO92" s="98">
        <f t="shared" si="57"/>
        <v>2740</v>
      </c>
      <c r="AP92" s="93">
        <f t="shared" si="58"/>
        <v>0</v>
      </c>
    </row>
    <row r="93" spans="1:42" ht="15" customHeight="1" x14ac:dyDescent="0.2">
      <c r="A93" s="92" t="s">
        <v>323</v>
      </c>
      <c r="B93" s="135">
        <f>'1'!K25</f>
        <v>311</v>
      </c>
      <c r="C93" s="155">
        <f>'2'!E18</f>
        <v>304</v>
      </c>
      <c r="D93" s="93">
        <f>'3'!E4</f>
        <v>318</v>
      </c>
      <c r="E93" s="93">
        <f>'4'!K32</f>
        <v>330</v>
      </c>
      <c r="F93" s="93">
        <f>'5'!E4</f>
        <v>339</v>
      </c>
      <c r="G93" s="93">
        <f>'6'!E25</f>
        <v>356</v>
      </c>
      <c r="H93" s="93">
        <f>'7'!E25</f>
        <v>384</v>
      </c>
      <c r="I93" s="93">
        <f>'8'!K18</f>
        <v>312</v>
      </c>
      <c r="J93" s="93"/>
      <c r="K93" s="93"/>
      <c r="L93" s="93"/>
      <c r="M93" s="94"/>
      <c r="N93" s="93"/>
      <c r="O93" s="135"/>
      <c r="P93" s="155"/>
      <c r="Q93" s="93"/>
      <c r="R93" s="93"/>
      <c r="S93" s="89"/>
      <c r="T93" s="93"/>
      <c r="U93" s="93"/>
      <c r="V93" s="93"/>
      <c r="W93" s="93"/>
      <c r="X93" s="93"/>
      <c r="Y93" s="93"/>
      <c r="Z93" s="93"/>
      <c r="AA93" s="94"/>
      <c r="AB93" s="93"/>
      <c r="AC93" s="93"/>
      <c r="AD93" s="93"/>
      <c r="AE93" s="93"/>
      <c r="AF93" s="93"/>
      <c r="AG93" s="93"/>
      <c r="AH93" s="93"/>
      <c r="AI93" s="93"/>
      <c r="AJ93" s="93"/>
      <c r="AL93" s="97">
        <f>AO93/AN93</f>
        <v>110.58333333333333</v>
      </c>
      <c r="AM93" s="93">
        <f t="shared" si="55"/>
        <v>384</v>
      </c>
      <c r="AN93" s="93">
        <f t="shared" si="56"/>
        <v>24</v>
      </c>
      <c r="AO93" s="98">
        <f t="shared" si="57"/>
        <v>2654</v>
      </c>
      <c r="AP93" s="93">
        <f t="shared" si="58"/>
        <v>0</v>
      </c>
    </row>
    <row r="94" spans="1:42" ht="15" hidden="1" customHeight="1" x14ac:dyDescent="0.2">
      <c r="A94" s="99"/>
      <c r="B94" s="77"/>
      <c r="C94" s="95"/>
      <c r="D94" s="77"/>
      <c r="E94" s="77"/>
      <c r="F94" s="77"/>
      <c r="G94" s="77"/>
      <c r="H94" s="77"/>
      <c r="I94" s="77"/>
      <c r="J94" s="77"/>
      <c r="K94" s="77"/>
      <c r="L94" s="77"/>
      <c r="M94" s="96"/>
      <c r="N94" s="77"/>
      <c r="O94" s="77"/>
      <c r="P94" s="95"/>
      <c r="Q94" s="77"/>
      <c r="R94" s="77"/>
      <c r="S94" s="89"/>
      <c r="T94" s="77"/>
      <c r="U94" s="77"/>
      <c r="V94" s="77"/>
      <c r="W94" s="77"/>
      <c r="X94" s="77"/>
      <c r="Y94" s="77"/>
      <c r="Z94" s="77"/>
      <c r="AA94" s="96"/>
      <c r="AB94" s="77"/>
      <c r="AC94" s="77"/>
      <c r="AD94" s="77"/>
      <c r="AE94" s="77"/>
      <c r="AF94" s="77"/>
      <c r="AG94" s="77"/>
      <c r="AH94" s="77"/>
      <c r="AI94" s="77"/>
      <c r="AJ94" s="77"/>
      <c r="AL94" s="103" t="e">
        <f t="shared" ref="AL94:AL96" si="59">AO94/AN94</f>
        <v>#DIV/0!</v>
      </c>
      <c r="AM94" s="77">
        <f t="shared" si="55"/>
        <v>0</v>
      </c>
      <c r="AN94" s="77">
        <f t="shared" si="56"/>
        <v>0</v>
      </c>
      <c r="AO94" s="100">
        <f t="shared" si="57"/>
        <v>0</v>
      </c>
      <c r="AP94" s="77">
        <f t="shared" si="58"/>
        <v>0</v>
      </c>
    </row>
    <row r="95" spans="1:42" ht="15" hidden="1" customHeight="1" x14ac:dyDescent="0.2">
      <c r="A95" s="99"/>
      <c r="B95" s="77"/>
      <c r="C95" s="95"/>
      <c r="D95" s="77"/>
      <c r="E95" s="77"/>
      <c r="F95" s="77"/>
      <c r="G95" s="77"/>
      <c r="H95" s="77"/>
      <c r="I95" s="77"/>
      <c r="J95" s="77"/>
      <c r="K95" s="77"/>
      <c r="L95" s="77"/>
      <c r="M95" s="96"/>
      <c r="N95" s="77"/>
      <c r="O95" s="77"/>
      <c r="P95" s="95"/>
      <c r="Q95" s="77"/>
      <c r="R95" s="77"/>
      <c r="S95" s="89"/>
      <c r="T95" s="77"/>
      <c r="U95" s="77"/>
      <c r="V95" s="77"/>
      <c r="W95" s="77"/>
      <c r="X95" s="77"/>
      <c r="Y95" s="77"/>
      <c r="Z95" s="77"/>
      <c r="AA95" s="96"/>
      <c r="AB95" s="77"/>
      <c r="AC95" s="77"/>
      <c r="AD95" s="77"/>
      <c r="AE95" s="77"/>
      <c r="AF95" s="77"/>
      <c r="AG95" s="77"/>
      <c r="AH95" s="77"/>
      <c r="AI95" s="77"/>
      <c r="AJ95" s="77"/>
      <c r="AL95" s="103" t="e">
        <f t="shared" si="59"/>
        <v>#DIV/0!</v>
      </c>
      <c r="AM95" s="77">
        <f t="shared" si="55"/>
        <v>0</v>
      </c>
      <c r="AN95" s="77">
        <f t="shared" si="56"/>
        <v>0</v>
      </c>
      <c r="AO95" s="100">
        <f t="shared" si="57"/>
        <v>0</v>
      </c>
      <c r="AP95" s="77">
        <f t="shared" si="58"/>
        <v>0</v>
      </c>
    </row>
    <row r="96" spans="1:42" ht="15" hidden="1" customHeight="1" x14ac:dyDescent="0.2">
      <c r="A96" s="99"/>
      <c r="B96" s="77"/>
      <c r="C96" s="95"/>
      <c r="D96" s="77"/>
      <c r="E96" s="77"/>
      <c r="F96" s="77"/>
      <c r="G96" s="77"/>
      <c r="H96" s="77"/>
      <c r="I96" s="77"/>
      <c r="J96" s="77"/>
      <c r="K96" s="77"/>
      <c r="L96" s="77"/>
      <c r="M96" s="96"/>
      <c r="N96" s="77"/>
      <c r="O96" s="77"/>
      <c r="P96" s="95"/>
      <c r="Q96" s="77"/>
      <c r="R96" s="77"/>
      <c r="S96" s="89"/>
      <c r="T96" s="77"/>
      <c r="U96" s="77"/>
      <c r="V96" s="77"/>
      <c r="W96" s="77"/>
      <c r="X96" s="77"/>
      <c r="Y96" s="77"/>
      <c r="Z96" s="77"/>
      <c r="AA96" s="96"/>
      <c r="AB96" s="77"/>
      <c r="AC96" s="77"/>
      <c r="AD96" s="77"/>
      <c r="AE96" s="77"/>
      <c r="AF96" s="77"/>
      <c r="AG96" s="77"/>
      <c r="AH96" s="77"/>
      <c r="AI96" s="77"/>
      <c r="AJ96" s="77"/>
      <c r="AL96" s="103" t="e">
        <f t="shared" si="59"/>
        <v>#DIV/0!</v>
      </c>
      <c r="AM96" s="77">
        <f t="shared" si="55"/>
        <v>0</v>
      </c>
      <c r="AN96" s="77">
        <f t="shared" si="56"/>
        <v>0</v>
      </c>
      <c r="AO96" s="100">
        <f t="shared" si="57"/>
        <v>0</v>
      </c>
      <c r="AP96" s="77">
        <f t="shared" si="58"/>
        <v>0</v>
      </c>
    </row>
    <row r="97" spans="1:42" ht="15" hidden="1" customHeight="1" x14ac:dyDescent="0.2">
      <c r="A97" s="88"/>
      <c r="B97" s="89">
        <f>SUM(B89:B96)</f>
        <v>1781</v>
      </c>
      <c r="C97" s="89">
        <f t="shared" ref="C97:N97" si="60">SUM(C89:C96)</f>
        <v>1725</v>
      </c>
      <c r="D97" s="89">
        <f t="shared" si="60"/>
        <v>1747</v>
      </c>
      <c r="E97" s="89">
        <f t="shared" si="60"/>
        <v>1770</v>
      </c>
      <c r="F97" s="89">
        <f t="shared" si="60"/>
        <v>1837</v>
      </c>
      <c r="G97" s="89">
        <f t="shared" si="60"/>
        <v>1865</v>
      </c>
      <c r="H97" s="89">
        <f t="shared" si="60"/>
        <v>1734</v>
      </c>
      <c r="I97" s="89">
        <f t="shared" si="60"/>
        <v>1702</v>
      </c>
      <c r="J97" s="89">
        <f t="shared" si="60"/>
        <v>0</v>
      </c>
      <c r="K97" s="89">
        <f t="shared" si="60"/>
        <v>0</v>
      </c>
      <c r="L97" s="89">
        <f t="shared" si="60"/>
        <v>0</v>
      </c>
      <c r="M97" s="89">
        <f t="shared" si="60"/>
        <v>0</v>
      </c>
      <c r="N97" s="89">
        <f t="shared" si="60"/>
        <v>0</v>
      </c>
      <c r="O97" s="89"/>
      <c r="P97" s="89"/>
      <c r="Q97" s="89"/>
      <c r="R97" s="89"/>
      <c r="S97" s="89"/>
      <c r="T97" s="89"/>
      <c r="U97" s="89"/>
      <c r="V97" s="89"/>
      <c r="W97" s="89"/>
      <c r="X97" s="89"/>
      <c r="Y97" s="89"/>
      <c r="Z97" s="89"/>
      <c r="AA97" s="89"/>
      <c r="AB97" s="89"/>
      <c r="AC97" s="89"/>
      <c r="AD97" s="89"/>
      <c r="AE97" s="89"/>
      <c r="AF97" s="89"/>
      <c r="AG97" s="89"/>
      <c r="AH97" s="89"/>
      <c r="AI97" s="89"/>
      <c r="AJ97" s="89"/>
      <c r="AL97" s="89"/>
      <c r="AM97" s="89"/>
      <c r="AN97" s="90"/>
      <c r="AO97" s="90"/>
    </row>
    <row r="98" spans="1:42" ht="15" hidden="1" customHeight="1" x14ac:dyDescent="0.2">
      <c r="A98" s="88"/>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L98" s="89"/>
      <c r="AM98" s="89"/>
      <c r="AN98" s="90"/>
      <c r="AO98" s="90"/>
    </row>
    <row r="99" spans="1:42" ht="15" hidden="1" customHeight="1" x14ac:dyDescent="0.2">
      <c r="A99" s="88"/>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L99" s="89"/>
      <c r="AM99" s="89"/>
      <c r="AN99" s="90"/>
      <c r="AO99" s="90"/>
    </row>
    <row r="100" spans="1:42" ht="15" hidden="1" customHeight="1" x14ac:dyDescent="0.2">
      <c r="A100" s="88"/>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L100" s="89"/>
      <c r="AM100" s="89"/>
      <c r="AN100" s="90"/>
      <c r="AO100" s="90"/>
    </row>
    <row r="102" spans="1:42" ht="15" customHeight="1" x14ac:dyDescent="0.2">
      <c r="A102" s="79" t="s">
        <v>298</v>
      </c>
      <c r="B102" s="89">
        <v>1</v>
      </c>
      <c r="C102" s="89">
        <v>2</v>
      </c>
      <c r="D102" s="89">
        <v>3</v>
      </c>
      <c r="E102" s="89">
        <v>4</v>
      </c>
      <c r="F102" s="89">
        <v>5</v>
      </c>
      <c r="G102" s="89">
        <v>6</v>
      </c>
      <c r="H102" s="89">
        <v>7</v>
      </c>
      <c r="I102" s="89">
        <v>8</v>
      </c>
      <c r="J102" s="89">
        <v>9</v>
      </c>
      <c r="K102" s="89">
        <v>10</v>
      </c>
      <c r="L102" s="89">
        <v>11</v>
      </c>
      <c r="M102" s="89">
        <v>12</v>
      </c>
      <c r="N102" s="89">
        <v>13</v>
      </c>
      <c r="O102" s="89">
        <v>14</v>
      </c>
      <c r="P102" s="89">
        <v>15</v>
      </c>
      <c r="Q102" s="89">
        <v>16</v>
      </c>
      <c r="R102" s="89">
        <v>17</v>
      </c>
      <c r="S102" s="89"/>
      <c r="T102" s="89">
        <v>18</v>
      </c>
      <c r="U102" s="89">
        <v>19</v>
      </c>
      <c r="V102" s="89">
        <v>20</v>
      </c>
      <c r="W102" s="89">
        <v>21</v>
      </c>
      <c r="X102" s="89">
        <v>22</v>
      </c>
      <c r="Y102" s="89">
        <v>23</v>
      </c>
      <c r="Z102" s="89">
        <v>24</v>
      </c>
      <c r="AA102" s="89">
        <v>25</v>
      </c>
      <c r="AB102" s="89">
        <v>26</v>
      </c>
      <c r="AC102" s="89">
        <v>27</v>
      </c>
      <c r="AD102" s="89">
        <v>28</v>
      </c>
      <c r="AE102" s="89">
        <v>29</v>
      </c>
      <c r="AF102" s="89">
        <v>30</v>
      </c>
      <c r="AG102" s="89">
        <v>31</v>
      </c>
      <c r="AH102" s="89">
        <v>32</v>
      </c>
      <c r="AI102" s="89">
        <v>33</v>
      </c>
      <c r="AJ102" s="89">
        <v>34</v>
      </c>
      <c r="AL102" s="89" t="s">
        <v>39</v>
      </c>
      <c r="AM102" s="89" t="s">
        <v>326</v>
      </c>
      <c r="AN102" s="90" t="s">
        <v>325</v>
      </c>
      <c r="AO102" s="90" t="s">
        <v>312</v>
      </c>
      <c r="AP102" s="91" t="s">
        <v>82</v>
      </c>
    </row>
    <row r="103" spans="1:42" ht="15" customHeight="1" x14ac:dyDescent="0.2">
      <c r="A103" s="92" t="s">
        <v>157</v>
      </c>
      <c r="B103" s="135">
        <f>'1'!E33</f>
        <v>378</v>
      </c>
      <c r="C103" s="155">
        <f>'2'!E40</f>
        <v>337</v>
      </c>
      <c r="D103" s="93">
        <f>'3'!K48</f>
        <v>401</v>
      </c>
      <c r="E103" s="93">
        <f>'4'!E20</f>
        <v>317</v>
      </c>
      <c r="F103" s="93"/>
      <c r="G103" s="93">
        <f>'6'!K27</f>
        <v>358</v>
      </c>
      <c r="H103" s="93">
        <f>'7'!K12</f>
        <v>386</v>
      </c>
      <c r="I103" s="93">
        <f>'8'!K40</f>
        <v>460</v>
      </c>
      <c r="J103" s="93"/>
      <c r="K103" s="93"/>
      <c r="L103" s="93"/>
      <c r="M103" s="94"/>
      <c r="N103" s="93"/>
      <c r="O103" s="135"/>
      <c r="P103" s="155"/>
      <c r="Q103" s="93"/>
      <c r="R103" s="93"/>
      <c r="S103" s="89"/>
      <c r="T103" s="93"/>
      <c r="U103" s="93"/>
      <c r="V103" s="93"/>
      <c r="W103" s="93"/>
      <c r="X103" s="93"/>
      <c r="Y103" s="93"/>
      <c r="Z103" s="93"/>
      <c r="AA103" s="94"/>
      <c r="AB103" s="93"/>
      <c r="AC103" s="93"/>
      <c r="AD103" s="93"/>
      <c r="AE103" s="93"/>
      <c r="AF103" s="93"/>
      <c r="AG103" s="93"/>
      <c r="AH103" s="93"/>
      <c r="AI103" s="93"/>
      <c r="AJ103" s="93"/>
      <c r="AL103" s="97">
        <f>AO103/AN103</f>
        <v>125.57142857142857</v>
      </c>
      <c r="AM103" s="93">
        <f t="shared" ref="AM103:AM112" si="61">MAX(B103:AJ103)</f>
        <v>460</v>
      </c>
      <c r="AN103" s="93">
        <f t="shared" ref="AN103:AN112" si="62">COUNTA(B103:AJ103)*3</f>
        <v>21</v>
      </c>
      <c r="AO103" s="98">
        <f t="shared" ref="AO103:AO112" si="63">SUM(B103:AJ103)</f>
        <v>2637</v>
      </c>
      <c r="AP103" s="93">
        <f t="shared" ref="AP103:AP112" si="64">COUNTIF(B103:AJ103,"&gt;399")</f>
        <v>2</v>
      </c>
    </row>
    <row r="104" spans="1:42" ht="15" customHeight="1" x14ac:dyDescent="0.2">
      <c r="A104" s="92" t="s">
        <v>186</v>
      </c>
      <c r="B104" s="135">
        <f>'1'!E31</f>
        <v>348</v>
      </c>
      <c r="C104" s="155">
        <f>'2'!E38</f>
        <v>381</v>
      </c>
      <c r="D104" s="93">
        <f>'3'!K45</f>
        <v>316</v>
      </c>
      <c r="E104" s="93">
        <f>'4'!E18</f>
        <v>356</v>
      </c>
      <c r="F104" s="93"/>
      <c r="G104" s="93">
        <f>'6'!K25</f>
        <v>351</v>
      </c>
      <c r="H104" s="93">
        <f>'7'!K10</f>
        <v>391</v>
      </c>
      <c r="I104" s="93">
        <f>'8'!K38</f>
        <v>372</v>
      </c>
      <c r="J104" s="93"/>
      <c r="K104" s="93"/>
      <c r="L104" s="93"/>
      <c r="M104" s="94"/>
      <c r="N104" s="93"/>
      <c r="O104" s="135"/>
      <c r="P104" s="155"/>
      <c r="Q104" s="93"/>
      <c r="R104" s="93"/>
      <c r="S104" s="89"/>
      <c r="T104" s="93"/>
      <c r="U104" s="93"/>
      <c r="V104" s="93"/>
      <c r="W104" s="93"/>
      <c r="X104" s="93"/>
      <c r="Y104" s="93"/>
      <c r="Z104" s="93"/>
      <c r="AA104" s="94"/>
      <c r="AB104" s="93"/>
      <c r="AC104" s="93"/>
      <c r="AD104" s="93"/>
      <c r="AE104" s="93"/>
      <c r="AF104" s="93"/>
      <c r="AG104" s="93"/>
      <c r="AH104" s="93"/>
      <c r="AI104" s="93"/>
      <c r="AJ104" s="93"/>
      <c r="AL104" s="97">
        <f>AO104/AN104</f>
        <v>119.76190476190476</v>
      </c>
      <c r="AM104" s="93">
        <f t="shared" si="61"/>
        <v>391</v>
      </c>
      <c r="AN104" s="93">
        <f t="shared" si="62"/>
        <v>21</v>
      </c>
      <c r="AO104" s="98">
        <f t="shared" si="63"/>
        <v>2515</v>
      </c>
      <c r="AP104" s="93">
        <f t="shared" si="64"/>
        <v>0</v>
      </c>
    </row>
    <row r="105" spans="1:42" ht="15" customHeight="1" x14ac:dyDescent="0.2">
      <c r="A105" s="92" t="s">
        <v>324</v>
      </c>
      <c r="B105" s="135">
        <f>'1'!E30</f>
        <v>335</v>
      </c>
      <c r="C105" s="155">
        <f>'2'!E37</f>
        <v>288</v>
      </c>
      <c r="D105" s="93">
        <f>'3'!K46</f>
        <v>338</v>
      </c>
      <c r="E105" s="93">
        <f>'4'!E17</f>
        <v>328</v>
      </c>
      <c r="F105" s="93"/>
      <c r="G105" s="93">
        <f>'6'!K24</f>
        <v>366</v>
      </c>
      <c r="H105" s="93">
        <f>'7'!K11</f>
        <v>362</v>
      </c>
      <c r="I105" s="93">
        <f>'8'!K39</f>
        <v>341</v>
      </c>
      <c r="J105" s="93"/>
      <c r="K105" s="93"/>
      <c r="L105" s="93"/>
      <c r="M105" s="94"/>
      <c r="N105" s="93"/>
      <c r="O105" s="135"/>
      <c r="P105" s="155"/>
      <c r="Q105" s="93"/>
      <c r="R105" s="93"/>
      <c r="S105" s="89"/>
      <c r="T105" s="93"/>
      <c r="U105" s="93"/>
      <c r="V105" s="93"/>
      <c r="W105" s="93"/>
      <c r="X105" s="93"/>
      <c r="Y105" s="93"/>
      <c r="Z105" s="93"/>
      <c r="AA105" s="94"/>
      <c r="AB105" s="93"/>
      <c r="AC105" s="93"/>
      <c r="AD105" s="93"/>
      <c r="AE105" s="93"/>
      <c r="AF105" s="93"/>
      <c r="AG105" s="93"/>
      <c r="AH105" s="93"/>
      <c r="AI105" s="93"/>
      <c r="AJ105" s="93"/>
      <c r="AL105" s="97">
        <f>AO105/AN105</f>
        <v>112.28571428571429</v>
      </c>
      <c r="AM105" s="93">
        <f t="shared" si="61"/>
        <v>366</v>
      </c>
      <c r="AN105" s="93">
        <f t="shared" si="62"/>
        <v>21</v>
      </c>
      <c r="AO105" s="98">
        <f t="shared" si="63"/>
        <v>2358</v>
      </c>
      <c r="AP105" s="93">
        <f t="shared" si="64"/>
        <v>0</v>
      </c>
    </row>
    <row r="106" spans="1:42" ht="15" customHeight="1" x14ac:dyDescent="0.2">
      <c r="A106" s="92" t="s">
        <v>156</v>
      </c>
      <c r="B106" s="135">
        <f>'1'!E32</f>
        <v>324</v>
      </c>
      <c r="C106" s="155">
        <f>'2'!E39</f>
        <v>346</v>
      </c>
      <c r="D106" s="93">
        <f>'3'!K44</f>
        <v>318</v>
      </c>
      <c r="E106" s="93">
        <f>'4'!E16</f>
        <v>286</v>
      </c>
      <c r="F106" s="93"/>
      <c r="G106" s="93">
        <f>'6'!K23</f>
        <v>357</v>
      </c>
      <c r="H106" s="93">
        <f>'7'!K9</f>
        <v>361</v>
      </c>
      <c r="I106" s="93">
        <f>'8'!K37</f>
        <v>350</v>
      </c>
      <c r="J106" s="93"/>
      <c r="K106" s="93"/>
      <c r="L106" s="93"/>
      <c r="M106" s="94"/>
      <c r="N106" s="93"/>
      <c r="O106" s="135"/>
      <c r="P106" s="155"/>
      <c r="Q106" s="93"/>
      <c r="R106" s="93"/>
      <c r="S106" s="89"/>
      <c r="T106" s="93"/>
      <c r="U106" s="93"/>
      <c r="V106" s="93"/>
      <c r="W106" s="93"/>
      <c r="X106" s="93"/>
      <c r="Y106" s="93"/>
      <c r="Z106" s="93"/>
      <c r="AA106" s="94"/>
      <c r="AB106" s="93"/>
      <c r="AC106" s="93"/>
      <c r="AD106" s="93"/>
      <c r="AE106" s="93"/>
      <c r="AF106" s="93"/>
      <c r="AG106" s="93"/>
      <c r="AH106" s="93"/>
      <c r="AI106" s="93"/>
      <c r="AJ106" s="93"/>
      <c r="AL106" s="97">
        <f>AO106/AN106</f>
        <v>111.52380952380952</v>
      </c>
      <c r="AM106" s="93">
        <f t="shared" si="61"/>
        <v>361</v>
      </c>
      <c r="AN106" s="93">
        <f t="shared" si="62"/>
        <v>21</v>
      </c>
      <c r="AO106" s="98">
        <f t="shared" si="63"/>
        <v>2342</v>
      </c>
      <c r="AP106" s="93">
        <f t="shared" si="64"/>
        <v>0</v>
      </c>
    </row>
    <row r="107" spans="1:42" ht="15" customHeight="1" x14ac:dyDescent="0.2">
      <c r="A107" s="92" t="s">
        <v>155</v>
      </c>
      <c r="B107" s="135">
        <f>'1'!E34</f>
        <v>364</v>
      </c>
      <c r="C107" s="155">
        <f>'2'!E41</f>
        <v>270</v>
      </c>
      <c r="D107" s="93"/>
      <c r="E107" s="93"/>
      <c r="F107" s="93"/>
      <c r="G107" s="93">
        <f>'6'!K26</f>
        <v>357</v>
      </c>
      <c r="H107" s="93">
        <f>'7'!K13</f>
        <v>322</v>
      </c>
      <c r="I107" s="93">
        <f>'8'!K41</f>
        <v>354</v>
      </c>
      <c r="J107" s="93"/>
      <c r="K107" s="93"/>
      <c r="L107" s="93"/>
      <c r="M107" s="94"/>
      <c r="N107" s="93"/>
      <c r="O107" s="135"/>
      <c r="P107" s="155"/>
      <c r="Q107" s="93"/>
      <c r="R107" s="93"/>
      <c r="S107" s="89"/>
      <c r="T107" s="93"/>
      <c r="U107" s="93"/>
      <c r="V107" s="93"/>
      <c r="W107" s="93"/>
      <c r="X107" s="93"/>
      <c r="Y107" s="93"/>
      <c r="Z107" s="93"/>
      <c r="AA107" s="94"/>
      <c r="AB107" s="93"/>
      <c r="AC107" s="93"/>
      <c r="AD107" s="93"/>
      <c r="AE107" s="93"/>
      <c r="AF107" s="93"/>
      <c r="AG107" s="93"/>
      <c r="AH107" s="93"/>
      <c r="AI107" s="93"/>
      <c r="AJ107" s="93"/>
      <c r="AL107" s="97">
        <f>AO107/AN107</f>
        <v>111.13333333333334</v>
      </c>
      <c r="AM107" s="93">
        <f t="shared" si="61"/>
        <v>364</v>
      </c>
      <c r="AN107" s="93">
        <f t="shared" si="62"/>
        <v>15</v>
      </c>
      <c r="AO107" s="98">
        <f t="shared" si="63"/>
        <v>1667</v>
      </c>
      <c r="AP107" s="93">
        <f t="shared" si="64"/>
        <v>0</v>
      </c>
    </row>
    <row r="108" spans="1:42" ht="15" customHeight="1" x14ac:dyDescent="0.2">
      <c r="A108" s="99" t="s">
        <v>559</v>
      </c>
      <c r="B108" s="77"/>
      <c r="C108" s="95"/>
      <c r="D108" s="77">
        <f>'3'!K47</f>
        <v>391</v>
      </c>
      <c r="E108" s="77"/>
      <c r="F108" s="77"/>
      <c r="G108" s="77"/>
      <c r="H108" s="77"/>
      <c r="I108" s="77"/>
      <c r="J108" s="77"/>
      <c r="K108" s="77"/>
      <c r="L108" s="77"/>
      <c r="M108" s="96"/>
      <c r="N108" s="77"/>
      <c r="O108" s="77"/>
      <c r="P108" s="95"/>
      <c r="Q108" s="77"/>
      <c r="R108" s="77"/>
      <c r="S108" s="89"/>
      <c r="T108" s="77"/>
      <c r="U108" s="77"/>
      <c r="V108" s="77"/>
      <c r="W108" s="77"/>
      <c r="X108" s="77"/>
      <c r="Y108" s="77"/>
      <c r="Z108" s="77"/>
      <c r="AA108" s="96"/>
      <c r="AB108" s="77"/>
      <c r="AC108" s="77"/>
      <c r="AD108" s="77"/>
      <c r="AE108" s="77"/>
      <c r="AF108" s="77"/>
      <c r="AG108" s="77"/>
      <c r="AH108" s="77"/>
      <c r="AI108" s="77"/>
      <c r="AJ108" s="77"/>
      <c r="AL108" s="103">
        <f t="shared" ref="AL108" si="65">AO108/AN108</f>
        <v>130.33333333333334</v>
      </c>
      <c r="AM108" s="77">
        <f t="shared" si="61"/>
        <v>391</v>
      </c>
      <c r="AN108" s="77">
        <f t="shared" si="62"/>
        <v>3</v>
      </c>
      <c r="AO108" s="100">
        <f t="shared" si="63"/>
        <v>391</v>
      </c>
      <c r="AP108" s="77">
        <f t="shared" si="64"/>
        <v>0</v>
      </c>
    </row>
    <row r="109" spans="1:42" ht="15" customHeight="1" x14ac:dyDescent="0.2">
      <c r="A109" s="99" t="s">
        <v>564</v>
      </c>
      <c r="B109" s="77"/>
      <c r="C109" s="95"/>
      <c r="D109" s="77"/>
      <c r="E109" s="77">
        <f>'4'!E19</f>
        <v>338</v>
      </c>
      <c r="F109" s="77"/>
      <c r="G109" s="77"/>
      <c r="H109" s="77"/>
      <c r="I109" s="77"/>
      <c r="J109" s="77"/>
      <c r="K109" s="77"/>
      <c r="L109" s="77"/>
      <c r="M109" s="96"/>
      <c r="N109" s="77"/>
      <c r="O109" s="77"/>
      <c r="P109" s="95"/>
      <c r="Q109" s="77"/>
      <c r="R109" s="77"/>
      <c r="S109" s="89"/>
      <c r="T109" s="77"/>
      <c r="U109" s="77"/>
      <c r="V109" s="77"/>
      <c r="W109" s="77"/>
      <c r="X109" s="77"/>
      <c r="Y109" s="77"/>
      <c r="Z109" s="77"/>
      <c r="AA109" s="96"/>
      <c r="AB109" s="77"/>
      <c r="AC109" s="77"/>
      <c r="AD109" s="77"/>
      <c r="AE109" s="77"/>
      <c r="AF109" s="77"/>
      <c r="AG109" s="77"/>
      <c r="AH109" s="77"/>
      <c r="AI109" s="77"/>
      <c r="AJ109" s="77"/>
      <c r="AL109" s="103">
        <f t="shared" ref="AL109" si="66">AO109/AN109</f>
        <v>112.66666666666667</v>
      </c>
      <c r="AM109" s="77">
        <f t="shared" ref="AM109" si="67">MAX(B109:AJ109)</f>
        <v>338</v>
      </c>
      <c r="AN109" s="77">
        <f t="shared" ref="AN109" si="68">COUNTA(B109:AJ109)*3</f>
        <v>3</v>
      </c>
      <c r="AO109" s="100">
        <f t="shared" ref="AO109" si="69">SUM(B109:AJ109)</f>
        <v>338</v>
      </c>
      <c r="AP109" s="77">
        <f t="shared" ref="AP109" si="70">COUNTIF(B109:AJ109,"&gt;399")</f>
        <v>0</v>
      </c>
    </row>
    <row r="110" spans="1:42" ht="15" hidden="1" customHeight="1" x14ac:dyDescent="0.2">
      <c r="A110" s="99"/>
      <c r="B110" s="77"/>
      <c r="C110" s="95"/>
      <c r="D110" s="125"/>
      <c r="E110" s="77"/>
      <c r="F110" s="77"/>
      <c r="G110" s="77"/>
      <c r="H110" s="77"/>
      <c r="I110" s="77"/>
      <c r="J110" s="77"/>
      <c r="K110" s="77"/>
      <c r="L110" s="77"/>
      <c r="M110" s="96"/>
      <c r="N110" s="77"/>
      <c r="O110" s="77"/>
      <c r="P110" s="95"/>
      <c r="Q110" s="125"/>
      <c r="R110" s="77"/>
      <c r="S110" s="89"/>
      <c r="T110" s="77"/>
      <c r="U110" s="77"/>
      <c r="V110" s="77"/>
      <c r="W110" s="77"/>
      <c r="X110" s="77"/>
      <c r="Y110" s="77"/>
      <c r="Z110" s="77"/>
      <c r="AA110" s="96"/>
      <c r="AB110" s="77"/>
      <c r="AC110" s="77"/>
      <c r="AD110" s="77"/>
      <c r="AE110" s="77"/>
      <c r="AF110" s="77"/>
      <c r="AG110" s="77"/>
      <c r="AH110" s="77"/>
      <c r="AI110" s="77"/>
      <c r="AJ110" s="77"/>
      <c r="AL110" s="103" t="e">
        <f t="shared" ref="AL110:AL112" si="71">AO110/AN110</f>
        <v>#DIV/0!</v>
      </c>
      <c r="AM110" s="77">
        <f t="shared" si="61"/>
        <v>0</v>
      </c>
      <c r="AN110" s="77">
        <f t="shared" si="62"/>
        <v>0</v>
      </c>
      <c r="AO110" s="100">
        <f t="shared" si="63"/>
        <v>0</v>
      </c>
      <c r="AP110" s="77">
        <f t="shared" si="64"/>
        <v>0</v>
      </c>
    </row>
    <row r="111" spans="1:42" ht="15" hidden="1" customHeight="1" x14ac:dyDescent="0.2">
      <c r="A111" s="99"/>
      <c r="B111" s="77"/>
      <c r="C111" s="95"/>
      <c r="D111" s="125"/>
      <c r="E111" s="77"/>
      <c r="F111" s="77"/>
      <c r="G111" s="77"/>
      <c r="H111" s="77"/>
      <c r="I111" s="77"/>
      <c r="J111" s="77"/>
      <c r="K111" s="77"/>
      <c r="L111" s="77"/>
      <c r="M111" s="96"/>
      <c r="N111" s="77"/>
      <c r="O111" s="77"/>
      <c r="P111" s="95"/>
      <c r="Q111" s="125"/>
      <c r="R111" s="77"/>
      <c r="S111" s="89"/>
      <c r="T111" s="77"/>
      <c r="U111" s="77"/>
      <c r="V111" s="77"/>
      <c r="W111" s="77"/>
      <c r="X111" s="77"/>
      <c r="Y111" s="77"/>
      <c r="Z111" s="77"/>
      <c r="AA111" s="96"/>
      <c r="AB111" s="77"/>
      <c r="AC111" s="77"/>
      <c r="AD111" s="77"/>
      <c r="AE111" s="77"/>
      <c r="AF111" s="77"/>
      <c r="AG111" s="77"/>
      <c r="AH111" s="77"/>
      <c r="AI111" s="77"/>
      <c r="AJ111" s="77"/>
      <c r="AL111" s="103" t="e">
        <f t="shared" si="71"/>
        <v>#DIV/0!</v>
      </c>
      <c r="AM111" s="77">
        <f t="shared" si="61"/>
        <v>0</v>
      </c>
      <c r="AN111" s="77">
        <f t="shared" si="62"/>
        <v>0</v>
      </c>
      <c r="AO111" s="100">
        <f t="shared" si="63"/>
        <v>0</v>
      </c>
      <c r="AP111" s="77">
        <f t="shared" si="64"/>
        <v>0</v>
      </c>
    </row>
    <row r="112" spans="1:42" ht="15" hidden="1" customHeight="1" x14ac:dyDescent="0.2">
      <c r="A112" s="99"/>
      <c r="B112" s="77"/>
      <c r="C112" s="95"/>
      <c r="D112" s="77"/>
      <c r="E112" s="77"/>
      <c r="F112" s="77"/>
      <c r="G112" s="77"/>
      <c r="H112" s="77"/>
      <c r="I112" s="77"/>
      <c r="J112" s="77"/>
      <c r="K112" s="77"/>
      <c r="L112" s="77"/>
      <c r="M112" s="96"/>
      <c r="N112" s="77"/>
      <c r="O112" s="77"/>
      <c r="P112" s="95"/>
      <c r="Q112" s="77"/>
      <c r="R112" s="77"/>
      <c r="S112" s="89"/>
      <c r="T112" s="77"/>
      <c r="U112" s="77"/>
      <c r="V112" s="77"/>
      <c r="W112" s="77"/>
      <c r="X112" s="77"/>
      <c r="Y112" s="77"/>
      <c r="Z112" s="77"/>
      <c r="AA112" s="96"/>
      <c r="AB112" s="77"/>
      <c r="AC112" s="77"/>
      <c r="AD112" s="77"/>
      <c r="AE112" s="77"/>
      <c r="AF112" s="77"/>
      <c r="AG112" s="77"/>
      <c r="AH112" s="77"/>
      <c r="AI112" s="77"/>
      <c r="AJ112" s="77"/>
      <c r="AL112" s="103" t="e">
        <f t="shared" si="71"/>
        <v>#DIV/0!</v>
      </c>
      <c r="AM112" s="77">
        <f t="shared" si="61"/>
        <v>0</v>
      </c>
      <c r="AN112" s="77">
        <f t="shared" si="62"/>
        <v>0</v>
      </c>
      <c r="AO112" s="100">
        <f t="shared" si="63"/>
        <v>0</v>
      </c>
      <c r="AP112" s="77">
        <f t="shared" si="64"/>
        <v>0</v>
      </c>
    </row>
    <row r="113" spans="1:42" ht="15" customHeight="1" x14ac:dyDescent="0.2">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L113" s="89"/>
      <c r="AM113" s="89"/>
      <c r="AN113" s="90"/>
      <c r="AO113" s="90"/>
    </row>
    <row r="114" spans="1:42" ht="15" customHeight="1" x14ac:dyDescent="0.2">
      <c r="A114" s="79" t="s">
        <v>481</v>
      </c>
      <c r="B114" s="89">
        <v>1</v>
      </c>
      <c r="C114" s="89">
        <v>2</v>
      </c>
      <c r="D114" s="89">
        <v>3</v>
      </c>
      <c r="E114" s="89">
        <v>4</v>
      </c>
      <c r="F114" s="89">
        <v>5</v>
      </c>
      <c r="G114" s="89">
        <v>6</v>
      </c>
      <c r="H114" s="89">
        <v>7</v>
      </c>
      <c r="I114" s="89">
        <v>8</v>
      </c>
      <c r="J114" s="89">
        <v>9</v>
      </c>
      <c r="K114" s="89">
        <v>10</v>
      </c>
      <c r="L114" s="89">
        <v>11</v>
      </c>
      <c r="M114" s="89">
        <v>12</v>
      </c>
      <c r="N114" s="89">
        <v>13</v>
      </c>
      <c r="O114" s="89">
        <v>14</v>
      </c>
      <c r="P114" s="89">
        <v>15</v>
      </c>
      <c r="Q114" s="89">
        <v>16</v>
      </c>
      <c r="R114" s="89">
        <v>17</v>
      </c>
      <c r="S114" s="89"/>
      <c r="T114" s="89">
        <v>18</v>
      </c>
      <c r="U114" s="89">
        <v>19</v>
      </c>
      <c r="V114" s="89">
        <v>20</v>
      </c>
      <c r="W114" s="89">
        <v>21</v>
      </c>
      <c r="X114" s="89">
        <v>22</v>
      </c>
      <c r="Y114" s="89">
        <v>23</v>
      </c>
      <c r="Z114" s="89">
        <v>24</v>
      </c>
      <c r="AA114" s="89">
        <v>25</v>
      </c>
      <c r="AB114" s="89">
        <v>26</v>
      </c>
      <c r="AC114" s="89">
        <v>27</v>
      </c>
      <c r="AD114" s="89">
        <v>28</v>
      </c>
      <c r="AE114" s="89">
        <v>29</v>
      </c>
      <c r="AF114" s="89">
        <v>30</v>
      </c>
      <c r="AG114" s="89">
        <v>31</v>
      </c>
      <c r="AH114" s="89">
        <v>32</v>
      </c>
      <c r="AI114" s="89">
        <v>33</v>
      </c>
      <c r="AJ114" s="89">
        <v>34</v>
      </c>
      <c r="AL114" s="89" t="s">
        <v>39</v>
      </c>
      <c r="AM114" s="89" t="s">
        <v>326</v>
      </c>
      <c r="AN114" s="90" t="s">
        <v>325</v>
      </c>
      <c r="AO114" s="90" t="s">
        <v>312</v>
      </c>
      <c r="AP114" s="91" t="s">
        <v>82</v>
      </c>
    </row>
    <row r="115" spans="1:42" ht="15" customHeight="1" x14ac:dyDescent="0.2">
      <c r="A115" s="92" t="s">
        <v>339</v>
      </c>
      <c r="B115" s="135">
        <f>'1'!K34</f>
        <v>460</v>
      </c>
      <c r="C115" s="155">
        <f>'2'!E27</f>
        <v>357</v>
      </c>
      <c r="D115" s="93">
        <f>'3'!E41</f>
        <v>384</v>
      </c>
      <c r="E115" s="93"/>
      <c r="F115" s="93">
        <f>'5'!K13</f>
        <v>412</v>
      </c>
      <c r="G115" s="93">
        <f>'6'!E34</f>
        <v>403</v>
      </c>
      <c r="H115" s="93">
        <f>'7'!E34</f>
        <v>387</v>
      </c>
      <c r="I115" s="93"/>
      <c r="J115" s="93"/>
      <c r="K115" s="93"/>
      <c r="L115" s="93"/>
      <c r="M115" s="94"/>
      <c r="N115" s="93"/>
      <c r="O115" s="135"/>
      <c r="P115" s="155"/>
      <c r="Q115" s="93"/>
      <c r="R115" s="93"/>
      <c r="S115" s="89"/>
      <c r="T115" s="93"/>
      <c r="U115" s="93"/>
      <c r="V115" s="93"/>
      <c r="W115" s="93"/>
      <c r="X115" s="93"/>
      <c r="Y115" s="93"/>
      <c r="Z115" s="93"/>
      <c r="AA115" s="94"/>
      <c r="AB115" s="93"/>
      <c r="AC115" s="93"/>
      <c r="AD115" s="93"/>
      <c r="AE115" s="93"/>
      <c r="AF115" s="93"/>
      <c r="AG115" s="93"/>
      <c r="AH115" s="93"/>
      <c r="AI115" s="93"/>
      <c r="AJ115" s="93"/>
      <c r="AL115" s="97">
        <f>AO115/AN115</f>
        <v>133.5</v>
      </c>
      <c r="AM115" s="93">
        <f t="shared" ref="AM115:AM122" si="72">MAX(B115:AJ115)</f>
        <v>460</v>
      </c>
      <c r="AN115" s="93">
        <f t="shared" ref="AN115:AN122" si="73">COUNTA(B115:AJ115)*3</f>
        <v>18</v>
      </c>
      <c r="AO115" s="98">
        <f t="shared" ref="AO115:AO122" si="74">SUM(B115:AJ115)</f>
        <v>2403</v>
      </c>
      <c r="AP115" s="93">
        <f t="shared" ref="AP115:AP122" si="75">COUNTIF(B115:AJ115,"&gt;399")</f>
        <v>3</v>
      </c>
    </row>
    <row r="116" spans="1:42" ht="15" customHeight="1" x14ac:dyDescent="0.2">
      <c r="A116" s="92" t="s">
        <v>303</v>
      </c>
      <c r="B116" s="135"/>
      <c r="C116" s="155">
        <f>'2'!E26</f>
        <v>440</v>
      </c>
      <c r="D116" s="93">
        <f>'3'!E40</f>
        <v>380</v>
      </c>
      <c r="E116" s="93"/>
      <c r="F116" s="93"/>
      <c r="G116" s="93">
        <f>'6'!E33</f>
        <v>409</v>
      </c>
      <c r="H116" s="93">
        <f>'7'!E33</f>
        <v>350</v>
      </c>
      <c r="I116" s="93">
        <f>'8'!K6</f>
        <v>391</v>
      </c>
      <c r="J116" s="93"/>
      <c r="K116" s="93"/>
      <c r="L116" s="93"/>
      <c r="M116" s="94"/>
      <c r="N116" s="93"/>
      <c r="O116" s="135"/>
      <c r="P116" s="155"/>
      <c r="Q116" s="93"/>
      <c r="R116" s="93"/>
      <c r="S116" s="89"/>
      <c r="T116" s="93"/>
      <c r="U116" s="93"/>
      <c r="V116" s="93"/>
      <c r="W116" s="93"/>
      <c r="X116" s="93"/>
      <c r="Y116" s="93"/>
      <c r="Z116" s="93"/>
      <c r="AA116" s="94"/>
      <c r="AB116" s="93"/>
      <c r="AC116" s="93"/>
      <c r="AD116" s="93"/>
      <c r="AE116" s="93"/>
      <c r="AF116" s="93"/>
      <c r="AG116" s="93"/>
      <c r="AH116" s="93"/>
      <c r="AI116" s="93"/>
      <c r="AJ116" s="93"/>
      <c r="AL116" s="97">
        <f>AO116/AN116</f>
        <v>131.33333333333334</v>
      </c>
      <c r="AM116" s="93">
        <f t="shared" si="72"/>
        <v>440</v>
      </c>
      <c r="AN116" s="93">
        <f t="shared" si="73"/>
        <v>15</v>
      </c>
      <c r="AO116" s="98">
        <f t="shared" si="74"/>
        <v>1970</v>
      </c>
      <c r="AP116" s="93">
        <f t="shared" si="75"/>
        <v>2</v>
      </c>
    </row>
    <row r="117" spans="1:42" ht="15" customHeight="1" x14ac:dyDescent="0.2">
      <c r="A117" s="92" t="s">
        <v>300</v>
      </c>
      <c r="B117" s="135">
        <f>'1'!K30</f>
        <v>411</v>
      </c>
      <c r="C117" s="155">
        <f>'2'!E23</f>
        <v>396</v>
      </c>
      <c r="D117" s="93">
        <f>'3'!E37</f>
        <v>375</v>
      </c>
      <c r="E117" s="93"/>
      <c r="F117" s="93">
        <f>'5'!K9</f>
        <v>364</v>
      </c>
      <c r="G117" s="93">
        <f>'6'!E30</f>
        <v>381</v>
      </c>
      <c r="H117" s="93">
        <f>'7'!E30</f>
        <v>392</v>
      </c>
      <c r="I117" s="93">
        <f>'8'!K2</f>
        <v>388</v>
      </c>
      <c r="J117" s="93"/>
      <c r="K117" s="93"/>
      <c r="L117" s="93"/>
      <c r="M117" s="94"/>
      <c r="N117" s="93"/>
      <c r="O117" s="135"/>
      <c r="P117" s="155"/>
      <c r="Q117" s="93"/>
      <c r="R117" s="93"/>
      <c r="S117" s="89"/>
      <c r="T117" s="93"/>
      <c r="U117" s="93"/>
      <c r="V117" s="93"/>
      <c r="W117" s="93"/>
      <c r="X117" s="93"/>
      <c r="Y117" s="93"/>
      <c r="Z117" s="93"/>
      <c r="AA117" s="94"/>
      <c r="AB117" s="93"/>
      <c r="AC117" s="93"/>
      <c r="AD117" s="93"/>
      <c r="AE117" s="93"/>
      <c r="AF117" s="93"/>
      <c r="AG117" s="93"/>
      <c r="AH117" s="93"/>
      <c r="AI117" s="93"/>
      <c r="AJ117" s="93"/>
      <c r="AL117" s="97">
        <f>AO117/AN117</f>
        <v>128.9047619047619</v>
      </c>
      <c r="AM117" s="93">
        <f t="shared" si="72"/>
        <v>411</v>
      </c>
      <c r="AN117" s="93">
        <f t="shared" si="73"/>
        <v>21</v>
      </c>
      <c r="AO117" s="98">
        <f t="shared" si="74"/>
        <v>2707</v>
      </c>
      <c r="AP117" s="93">
        <f t="shared" si="75"/>
        <v>1</v>
      </c>
    </row>
    <row r="118" spans="1:42" ht="15" customHeight="1" x14ac:dyDescent="0.2">
      <c r="A118" s="92" t="s">
        <v>302</v>
      </c>
      <c r="B118" s="135">
        <f>'1'!K33</f>
        <v>380</v>
      </c>
      <c r="C118" s="155">
        <f>'2'!E25</f>
        <v>335</v>
      </c>
      <c r="D118" s="93">
        <f>'3'!E39</f>
        <v>344</v>
      </c>
      <c r="E118" s="93"/>
      <c r="F118" s="93">
        <f>'5'!K12</f>
        <v>366</v>
      </c>
      <c r="G118" s="93">
        <f>'6'!E32</f>
        <v>401</v>
      </c>
      <c r="H118" s="93">
        <f>'7'!E32</f>
        <v>371</v>
      </c>
      <c r="I118" s="93">
        <f>'8'!K5</f>
        <v>378</v>
      </c>
      <c r="J118" s="93"/>
      <c r="K118" s="93"/>
      <c r="L118" s="93"/>
      <c r="M118" s="94"/>
      <c r="N118" s="93"/>
      <c r="O118" s="135"/>
      <c r="P118" s="155"/>
      <c r="Q118" s="93"/>
      <c r="R118" s="93"/>
      <c r="S118" s="89"/>
      <c r="T118" s="93"/>
      <c r="U118" s="93"/>
      <c r="V118" s="93"/>
      <c r="W118" s="93"/>
      <c r="X118" s="93"/>
      <c r="Y118" s="93"/>
      <c r="Z118" s="93"/>
      <c r="AA118" s="94"/>
      <c r="AB118" s="93"/>
      <c r="AC118" s="93"/>
      <c r="AD118" s="93"/>
      <c r="AE118" s="93"/>
      <c r="AF118" s="93"/>
      <c r="AG118" s="93"/>
      <c r="AH118" s="93"/>
      <c r="AI118" s="93"/>
      <c r="AJ118" s="93"/>
      <c r="AL118" s="97">
        <f>AO118/AN118</f>
        <v>122.61904761904762</v>
      </c>
      <c r="AM118" s="93">
        <f t="shared" si="72"/>
        <v>401</v>
      </c>
      <c r="AN118" s="93">
        <f t="shared" si="73"/>
        <v>21</v>
      </c>
      <c r="AO118" s="98">
        <f t="shared" si="74"/>
        <v>2575</v>
      </c>
      <c r="AP118" s="93">
        <f t="shared" si="75"/>
        <v>1</v>
      </c>
    </row>
    <row r="119" spans="1:42" ht="15" customHeight="1" x14ac:dyDescent="0.2">
      <c r="A119" s="92" t="s">
        <v>301</v>
      </c>
      <c r="B119" s="135">
        <f>'1'!K32</f>
        <v>315</v>
      </c>
      <c r="C119" s="155">
        <f>'2'!E24</f>
        <v>351</v>
      </c>
      <c r="D119" s="93">
        <f>'3'!E38</f>
        <v>355</v>
      </c>
      <c r="E119" s="93"/>
      <c r="F119" s="93">
        <f>'5'!K10</f>
        <v>415</v>
      </c>
      <c r="G119" s="93">
        <f>'6'!E31</f>
        <v>344</v>
      </c>
      <c r="H119" s="93">
        <f>'7'!E31</f>
        <v>354</v>
      </c>
      <c r="I119" s="93">
        <f>'8'!K3</f>
        <v>333</v>
      </c>
      <c r="J119" s="93"/>
      <c r="K119" s="93"/>
      <c r="L119" s="93"/>
      <c r="M119" s="94"/>
      <c r="N119" s="93"/>
      <c r="O119" s="135"/>
      <c r="P119" s="155"/>
      <c r="Q119" s="93"/>
      <c r="R119" s="93"/>
      <c r="S119" s="89"/>
      <c r="T119" s="93"/>
      <c r="U119" s="93"/>
      <c r="V119" s="93"/>
      <c r="W119" s="93"/>
      <c r="X119" s="93"/>
      <c r="Y119" s="93"/>
      <c r="Z119" s="93"/>
      <c r="AA119" s="94"/>
      <c r="AB119" s="93"/>
      <c r="AC119" s="93"/>
      <c r="AD119" s="93"/>
      <c r="AE119" s="93"/>
      <c r="AF119" s="93"/>
      <c r="AG119" s="93"/>
      <c r="AH119" s="93"/>
      <c r="AI119" s="93"/>
      <c r="AJ119" s="93"/>
      <c r="AL119" s="97">
        <f>AO119/AN119</f>
        <v>117.47619047619048</v>
      </c>
      <c r="AM119" s="93">
        <f t="shared" si="72"/>
        <v>415</v>
      </c>
      <c r="AN119" s="93">
        <f t="shared" si="73"/>
        <v>21</v>
      </c>
      <c r="AO119" s="98">
        <f t="shared" si="74"/>
        <v>2467</v>
      </c>
      <c r="AP119" s="93">
        <f t="shared" si="75"/>
        <v>1</v>
      </c>
    </row>
    <row r="120" spans="1:42" ht="15" customHeight="1" x14ac:dyDescent="0.2">
      <c r="A120" s="99" t="s">
        <v>502</v>
      </c>
      <c r="B120" s="77">
        <f>'1'!K31</f>
        <v>375</v>
      </c>
      <c r="C120" s="95"/>
      <c r="D120" s="77"/>
      <c r="E120" s="77"/>
      <c r="F120" s="77"/>
      <c r="G120" s="77"/>
      <c r="H120" s="77"/>
      <c r="I120" s="77"/>
      <c r="J120" s="77"/>
      <c r="K120" s="77"/>
      <c r="L120" s="77"/>
      <c r="M120" s="96"/>
      <c r="N120" s="77"/>
      <c r="O120" s="77"/>
      <c r="P120" s="95"/>
      <c r="Q120" s="77"/>
      <c r="R120" s="77"/>
      <c r="S120" s="89"/>
      <c r="T120" s="77"/>
      <c r="U120" s="77"/>
      <c r="V120" s="77"/>
      <c r="W120" s="77"/>
      <c r="X120" s="77"/>
      <c r="Y120" s="77"/>
      <c r="Z120" s="77"/>
      <c r="AA120" s="96"/>
      <c r="AB120" s="77"/>
      <c r="AC120" s="77"/>
      <c r="AD120" s="77"/>
      <c r="AE120" s="77"/>
      <c r="AF120" s="77"/>
      <c r="AG120" s="77"/>
      <c r="AH120" s="77"/>
      <c r="AI120" s="77"/>
      <c r="AJ120" s="77"/>
      <c r="AL120" s="103">
        <f t="shared" ref="AL120" si="76">AO120/AN120</f>
        <v>125</v>
      </c>
      <c r="AM120" s="77">
        <f t="shared" si="72"/>
        <v>375</v>
      </c>
      <c r="AN120" s="77">
        <f t="shared" si="73"/>
        <v>3</v>
      </c>
      <c r="AO120" s="100">
        <f t="shared" si="74"/>
        <v>375</v>
      </c>
      <c r="AP120" s="77">
        <f t="shared" si="75"/>
        <v>0</v>
      </c>
    </row>
    <row r="121" spans="1:42" ht="15" customHeight="1" x14ac:dyDescent="0.2">
      <c r="A121" s="99" t="s">
        <v>591</v>
      </c>
      <c r="B121" s="77"/>
      <c r="C121" s="95"/>
      <c r="D121" s="77"/>
      <c r="E121" s="77"/>
      <c r="F121" s="77">
        <f>'5'!K11</f>
        <v>350</v>
      </c>
      <c r="G121" s="77"/>
      <c r="H121" s="77"/>
      <c r="I121" s="77">
        <f>'8'!K4</f>
        <v>387</v>
      </c>
      <c r="J121" s="77"/>
      <c r="K121" s="77"/>
      <c r="L121" s="77"/>
      <c r="M121" s="96"/>
      <c r="N121" s="77"/>
      <c r="O121" s="77"/>
      <c r="P121" s="95"/>
      <c r="Q121" s="77"/>
      <c r="R121" s="77"/>
      <c r="S121" s="89"/>
      <c r="T121" s="77"/>
      <c r="U121" s="77"/>
      <c r="V121" s="77"/>
      <c r="W121" s="77"/>
      <c r="X121" s="77"/>
      <c r="Y121" s="77"/>
      <c r="Z121" s="77"/>
      <c r="AA121" s="96"/>
      <c r="AB121" s="77"/>
      <c r="AC121" s="77"/>
      <c r="AD121" s="77"/>
      <c r="AE121" s="77"/>
      <c r="AF121" s="77"/>
      <c r="AG121" s="77"/>
      <c r="AH121" s="77"/>
      <c r="AI121" s="77"/>
      <c r="AJ121" s="77"/>
      <c r="AL121" s="103">
        <f t="shared" ref="AL121" si="77">AO121/AN121</f>
        <v>122.83333333333333</v>
      </c>
      <c r="AM121" s="77">
        <f t="shared" ref="AM121" si="78">MAX(B121:AJ121)</f>
        <v>387</v>
      </c>
      <c r="AN121" s="77">
        <f t="shared" ref="AN121" si="79">COUNTA(B121:AJ121)*3</f>
        <v>6</v>
      </c>
      <c r="AO121" s="100">
        <f t="shared" ref="AO121" si="80">SUM(B121:AJ121)</f>
        <v>737</v>
      </c>
      <c r="AP121" s="77">
        <f t="shared" ref="AP121" si="81">COUNTIF(B121:AJ121,"&gt;399")</f>
        <v>0</v>
      </c>
    </row>
    <row r="122" spans="1:42" ht="15" hidden="1" customHeight="1" x14ac:dyDescent="0.2">
      <c r="A122" s="99"/>
      <c r="B122" s="77"/>
      <c r="C122" s="95"/>
      <c r="D122" s="77"/>
      <c r="E122" s="77"/>
      <c r="F122" s="77"/>
      <c r="G122" s="77"/>
      <c r="H122" s="77"/>
      <c r="I122" s="77"/>
      <c r="J122" s="77"/>
      <c r="K122" s="77"/>
      <c r="L122" s="77"/>
      <c r="M122" s="96"/>
      <c r="N122" s="77"/>
      <c r="O122" s="77"/>
      <c r="P122" s="95"/>
      <c r="Q122" s="77"/>
      <c r="R122" s="77"/>
      <c r="S122" s="89"/>
      <c r="T122" s="77"/>
      <c r="U122" s="77"/>
      <c r="V122" s="77"/>
      <c r="W122" s="77"/>
      <c r="X122" s="77"/>
      <c r="Y122" s="77"/>
      <c r="Z122" s="77"/>
      <c r="AA122" s="96"/>
      <c r="AB122" s="77"/>
      <c r="AC122" s="77"/>
      <c r="AD122" s="77"/>
      <c r="AE122" s="77"/>
      <c r="AF122" s="77"/>
      <c r="AG122" s="77"/>
      <c r="AH122" s="77"/>
      <c r="AI122" s="77"/>
      <c r="AJ122" s="77"/>
      <c r="AL122" s="103" t="e">
        <f t="shared" ref="AL122" si="82">AO122/AN122</f>
        <v>#DIV/0!</v>
      </c>
      <c r="AM122" s="77">
        <f t="shared" si="72"/>
        <v>0</v>
      </c>
      <c r="AN122" s="77">
        <f t="shared" si="73"/>
        <v>0</v>
      </c>
      <c r="AO122" s="100">
        <f t="shared" si="74"/>
        <v>0</v>
      </c>
      <c r="AP122" s="77">
        <f t="shared" si="75"/>
        <v>0</v>
      </c>
    </row>
    <row r="123" spans="1:42" ht="15" hidden="1" customHeight="1" x14ac:dyDescent="0.2">
      <c r="A123" s="88"/>
      <c r="B123" s="89">
        <f t="shared" ref="B123:N123" si="83">SUM(B119:B122)</f>
        <v>690</v>
      </c>
      <c r="C123" s="89">
        <f t="shared" si="83"/>
        <v>351</v>
      </c>
      <c r="D123" s="89">
        <f t="shared" si="83"/>
        <v>355</v>
      </c>
      <c r="E123" s="89">
        <f t="shared" si="83"/>
        <v>0</v>
      </c>
      <c r="F123" s="89">
        <f t="shared" si="83"/>
        <v>765</v>
      </c>
      <c r="G123" s="89">
        <f t="shared" si="83"/>
        <v>344</v>
      </c>
      <c r="H123" s="89">
        <f t="shared" si="83"/>
        <v>354</v>
      </c>
      <c r="I123" s="89">
        <f t="shared" si="83"/>
        <v>720</v>
      </c>
      <c r="J123" s="89">
        <f t="shared" si="83"/>
        <v>0</v>
      </c>
      <c r="K123" s="89">
        <f t="shared" si="83"/>
        <v>0</v>
      </c>
      <c r="L123" s="89">
        <f t="shared" si="83"/>
        <v>0</v>
      </c>
      <c r="M123" s="89">
        <f t="shared" si="83"/>
        <v>0</v>
      </c>
      <c r="N123" s="89">
        <f t="shared" si="83"/>
        <v>0</v>
      </c>
      <c r="O123" s="89"/>
      <c r="P123" s="89"/>
      <c r="Q123" s="89"/>
      <c r="R123" s="89"/>
      <c r="S123" s="89"/>
      <c r="T123" s="89"/>
      <c r="U123" s="89"/>
      <c r="V123" s="89"/>
      <c r="W123" s="89"/>
      <c r="X123" s="89"/>
      <c r="Y123" s="89"/>
      <c r="Z123" s="89"/>
      <c r="AA123" s="89"/>
      <c r="AB123" s="89"/>
      <c r="AC123" s="89"/>
      <c r="AD123" s="89"/>
      <c r="AE123" s="89"/>
      <c r="AF123" s="89"/>
      <c r="AG123" s="89"/>
      <c r="AH123" s="89"/>
      <c r="AI123" s="89"/>
      <c r="AJ123" s="89"/>
      <c r="AL123" s="89"/>
      <c r="AM123" s="89"/>
      <c r="AN123" s="90"/>
      <c r="AO123" s="90"/>
    </row>
    <row r="124" spans="1:42" ht="15" customHeight="1" x14ac:dyDescent="0.2">
      <c r="A124" s="88"/>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L124" s="89"/>
      <c r="AM124" s="89"/>
      <c r="AN124" s="90"/>
      <c r="AO124" s="90"/>
    </row>
    <row r="125" spans="1:42" ht="15" customHeight="1" x14ac:dyDescent="0.2">
      <c r="A125" s="79" t="s">
        <v>292</v>
      </c>
      <c r="B125" s="89">
        <v>1</v>
      </c>
      <c r="C125" s="89">
        <v>2</v>
      </c>
      <c r="D125" s="89">
        <v>3</v>
      </c>
      <c r="E125" s="89">
        <v>4</v>
      </c>
      <c r="F125" s="89">
        <v>5</v>
      </c>
      <c r="G125" s="89">
        <v>6</v>
      </c>
      <c r="H125" s="89">
        <v>7</v>
      </c>
      <c r="I125" s="89">
        <v>8</v>
      </c>
      <c r="J125" s="89">
        <v>9</v>
      </c>
      <c r="K125" s="89">
        <v>10</v>
      </c>
      <c r="L125" s="89">
        <v>11</v>
      </c>
      <c r="M125" s="89">
        <v>12</v>
      </c>
      <c r="N125" s="89">
        <v>13</v>
      </c>
      <c r="O125" s="89">
        <v>14</v>
      </c>
      <c r="P125" s="89">
        <v>15</v>
      </c>
      <c r="Q125" s="89">
        <v>16</v>
      </c>
      <c r="R125" s="89">
        <v>17</v>
      </c>
      <c r="S125" s="89"/>
      <c r="T125" s="89">
        <v>18</v>
      </c>
      <c r="U125" s="89">
        <v>19</v>
      </c>
      <c r="V125" s="89">
        <v>20</v>
      </c>
      <c r="W125" s="89">
        <v>21</v>
      </c>
      <c r="X125" s="89">
        <v>22</v>
      </c>
      <c r="Y125" s="89">
        <v>23</v>
      </c>
      <c r="Z125" s="89">
        <v>24</v>
      </c>
      <c r="AA125" s="89">
        <v>25</v>
      </c>
      <c r="AB125" s="89">
        <v>26</v>
      </c>
      <c r="AC125" s="89">
        <v>27</v>
      </c>
      <c r="AD125" s="89">
        <v>28</v>
      </c>
      <c r="AE125" s="89">
        <v>29</v>
      </c>
      <c r="AF125" s="89">
        <v>30</v>
      </c>
      <c r="AG125" s="89">
        <v>31</v>
      </c>
      <c r="AH125" s="89">
        <v>32</v>
      </c>
      <c r="AI125" s="89">
        <v>33</v>
      </c>
      <c r="AJ125" s="89">
        <v>34</v>
      </c>
      <c r="AL125" s="89" t="s">
        <v>39</v>
      </c>
      <c r="AM125" s="89" t="s">
        <v>326</v>
      </c>
      <c r="AN125" s="90" t="s">
        <v>325</v>
      </c>
      <c r="AO125" s="90" t="s">
        <v>312</v>
      </c>
      <c r="AP125" s="91" t="s">
        <v>82</v>
      </c>
    </row>
    <row r="126" spans="1:42" ht="15" customHeight="1" x14ac:dyDescent="0.2">
      <c r="A126" s="92" t="s">
        <v>340</v>
      </c>
      <c r="B126" s="135">
        <f>'1'!E40</f>
        <v>339</v>
      </c>
      <c r="C126" s="155">
        <f>'2'!E33</f>
        <v>390</v>
      </c>
      <c r="D126" s="93">
        <f>'3'!E47</f>
        <v>380</v>
      </c>
      <c r="E126" s="93">
        <f>'4'!K12</f>
        <v>337</v>
      </c>
      <c r="F126" s="93">
        <f>'5'!E19</f>
        <v>394</v>
      </c>
      <c r="G126" s="93">
        <f>'6'!E12</f>
        <v>408</v>
      </c>
      <c r="H126" s="93">
        <f>'7'!K5</f>
        <v>381</v>
      </c>
      <c r="I126" s="93">
        <f>'8'!E12</f>
        <v>315</v>
      </c>
      <c r="J126" s="93"/>
      <c r="K126" s="93"/>
      <c r="L126" s="93"/>
      <c r="M126" s="94"/>
      <c r="N126" s="93"/>
      <c r="O126" s="135"/>
      <c r="P126" s="155"/>
      <c r="Q126" s="93"/>
      <c r="R126" s="93"/>
      <c r="S126" s="89"/>
      <c r="T126" s="93"/>
      <c r="U126" s="93"/>
      <c r="V126" s="93"/>
      <c r="W126" s="93"/>
      <c r="X126" s="93"/>
      <c r="Y126" s="93"/>
      <c r="Z126" s="93"/>
      <c r="AA126" s="94"/>
      <c r="AB126" s="93"/>
      <c r="AC126" s="93"/>
      <c r="AD126" s="93"/>
      <c r="AE126" s="93"/>
      <c r="AF126" s="93"/>
      <c r="AG126" s="93"/>
      <c r="AH126" s="93"/>
      <c r="AI126" s="93"/>
      <c r="AJ126" s="93"/>
      <c r="AL126" s="97">
        <f>AO126/AN126</f>
        <v>122.66666666666667</v>
      </c>
      <c r="AM126" s="93">
        <f t="shared" ref="AM126:AM132" si="84">MAX(B126:AJ126)</f>
        <v>408</v>
      </c>
      <c r="AN126" s="93">
        <f t="shared" ref="AN126:AN132" si="85">COUNTA(B126:AJ126)*3</f>
        <v>24</v>
      </c>
      <c r="AO126" s="98">
        <f t="shared" ref="AO126:AO132" si="86">SUM(B126:AJ126)</f>
        <v>2944</v>
      </c>
      <c r="AP126" s="93">
        <f t="shared" ref="AP126:AP132" si="87">COUNTIF(B126:AJ126,"&gt;399")</f>
        <v>1</v>
      </c>
    </row>
    <row r="127" spans="1:42" ht="15" customHeight="1" x14ac:dyDescent="0.2">
      <c r="A127" s="92" t="s">
        <v>371</v>
      </c>
      <c r="B127" s="135">
        <f>'1'!E39</f>
        <v>363</v>
      </c>
      <c r="C127" s="155">
        <f>'2'!E32</f>
        <v>347</v>
      </c>
      <c r="D127" s="93">
        <f>'3'!E46</f>
        <v>352</v>
      </c>
      <c r="E127" s="93">
        <f>'4'!K11</f>
        <v>361</v>
      </c>
      <c r="F127" s="93">
        <f>'5'!E18</f>
        <v>403</v>
      </c>
      <c r="G127" s="93">
        <f>'6'!E11</f>
        <v>356</v>
      </c>
      <c r="H127" s="93">
        <f>'7'!K4</f>
        <v>370</v>
      </c>
      <c r="I127" s="93">
        <f>'8'!E11</f>
        <v>351</v>
      </c>
      <c r="J127" s="93"/>
      <c r="K127" s="93"/>
      <c r="L127" s="93"/>
      <c r="M127" s="94"/>
      <c r="N127" s="93"/>
      <c r="O127" s="135"/>
      <c r="P127" s="155"/>
      <c r="Q127" s="93"/>
      <c r="R127" s="93"/>
      <c r="S127" s="89"/>
      <c r="T127" s="93"/>
      <c r="U127" s="93"/>
      <c r="V127" s="93"/>
      <c r="W127" s="93"/>
      <c r="X127" s="93"/>
      <c r="Y127" s="93"/>
      <c r="Z127" s="93"/>
      <c r="AA127" s="94"/>
      <c r="AB127" s="93"/>
      <c r="AC127" s="93"/>
      <c r="AD127" s="93"/>
      <c r="AE127" s="93"/>
      <c r="AF127" s="93"/>
      <c r="AG127" s="93"/>
      <c r="AH127" s="93"/>
      <c r="AI127" s="93"/>
      <c r="AJ127" s="93"/>
      <c r="AL127" s="97">
        <f>AO127/AN127</f>
        <v>120.95833333333333</v>
      </c>
      <c r="AM127" s="93">
        <f t="shared" si="84"/>
        <v>403</v>
      </c>
      <c r="AN127" s="93">
        <f t="shared" si="85"/>
        <v>24</v>
      </c>
      <c r="AO127" s="98">
        <f t="shared" si="86"/>
        <v>2903</v>
      </c>
      <c r="AP127" s="93">
        <f t="shared" si="87"/>
        <v>1</v>
      </c>
    </row>
    <row r="128" spans="1:42" ht="15" customHeight="1" x14ac:dyDescent="0.2">
      <c r="A128" s="92" t="s">
        <v>317</v>
      </c>
      <c r="B128" s="135">
        <f>'1'!E41</f>
        <v>365</v>
      </c>
      <c r="C128" s="155">
        <f>'2'!E34</f>
        <v>336</v>
      </c>
      <c r="D128" s="93">
        <f>'3'!E48</f>
        <v>368</v>
      </c>
      <c r="E128" s="93">
        <f>'4'!K13</f>
        <v>350</v>
      </c>
      <c r="F128" s="93">
        <f>'5'!E20</f>
        <v>359</v>
      </c>
      <c r="G128" s="93">
        <f>'6'!E13</f>
        <v>343</v>
      </c>
      <c r="H128" s="93">
        <f>'7'!K6</f>
        <v>305</v>
      </c>
      <c r="I128" s="93">
        <f>'8'!E13</f>
        <v>374</v>
      </c>
      <c r="J128" s="93"/>
      <c r="K128" s="93"/>
      <c r="L128" s="93"/>
      <c r="M128" s="94"/>
      <c r="N128" s="93"/>
      <c r="O128" s="135"/>
      <c r="P128" s="155"/>
      <c r="Q128" s="93"/>
      <c r="R128" s="93"/>
      <c r="S128" s="89"/>
      <c r="T128" s="93"/>
      <c r="U128" s="93"/>
      <c r="V128" s="93"/>
      <c r="W128" s="93"/>
      <c r="X128" s="93"/>
      <c r="Y128" s="93"/>
      <c r="Z128" s="93"/>
      <c r="AA128" s="94"/>
      <c r="AB128" s="93"/>
      <c r="AC128" s="93"/>
      <c r="AD128" s="93"/>
      <c r="AE128" s="93"/>
      <c r="AF128" s="93"/>
      <c r="AG128" s="93"/>
      <c r="AH128" s="93"/>
      <c r="AI128" s="93"/>
      <c r="AJ128" s="93"/>
      <c r="AL128" s="97">
        <f>AO128/AN128</f>
        <v>116.66666666666667</v>
      </c>
      <c r="AM128" s="93">
        <f t="shared" si="84"/>
        <v>374</v>
      </c>
      <c r="AN128" s="93">
        <f t="shared" si="85"/>
        <v>24</v>
      </c>
      <c r="AO128" s="98">
        <f t="shared" si="86"/>
        <v>2800</v>
      </c>
      <c r="AP128" s="93">
        <f t="shared" si="87"/>
        <v>0</v>
      </c>
    </row>
    <row r="129" spans="1:42" ht="15" customHeight="1" x14ac:dyDescent="0.2">
      <c r="A129" s="92" t="s">
        <v>315</v>
      </c>
      <c r="B129" s="135">
        <f>'1'!E38</f>
        <v>338</v>
      </c>
      <c r="C129" s="155">
        <f>'2'!E31</f>
        <v>308</v>
      </c>
      <c r="D129" s="93">
        <f>'3'!E45</f>
        <v>346</v>
      </c>
      <c r="E129" s="93">
        <f>'4'!K10</f>
        <v>374</v>
      </c>
      <c r="F129" s="93">
        <f>'5'!E17</f>
        <v>336</v>
      </c>
      <c r="G129" s="93">
        <f>'6'!E10</f>
        <v>355</v>
      </c>
      <c r="H129" s="93">
        <f>'7'!K3</f>
        <v>395</v>
      </c>
      <c r="I129" s="93">
        <f>'8'!E10</f>
        <v>341</v>
      </c>
      <c r="J129" s="93"/>
      <c r="K129" s="93"/>
      <c r="L129" s="93"/>
      <c r="M129" s="94"/>
      <c r="N129" s="93"/>
      <c r="O129" s="135"/>
      <c r="P129" s="155"/>
      <c r="Q129" s="93"/>
      <c r="R129" s="93"/>
      <c r="S129" s="89"/>
      <c r="T129" s="93"/>
      <c r="U129" s="93"/>
      <c r="V129" s="93"/>
      <c r="W129" s="93"/>
      <c r="X129" s="93"/>
      <c r="Y129" s="93"/>
      <c r="Z129" s="93"/>
      <c r="AA129" s="94"/>
      <c r="AB129" s="93"/>
      <c r="AC129" s="93"/>
      <c r="AD129" s="93"/>
      <c r="AE129" s="93"/>
      <c r="AF129" s="93"/>
      <c r="AG129" s="93"/>
      <c r="AH129" s="93"/>
      <c r="AI129" s="93"/>
      <c r="AJ129" s="93"/>
      <c r="AL129" s="97">
        <f>AO129/AN129</f>
        <v>116.375</v>
      </c>
      <c r="AM129" s="93">
        <f t="shared" si="84"/>
        <v>395</v>
      </c>
      <c r="AN129" s="93">
        <f t="shared" si="85"/>
        <v>24</v>
      </c>
      <c r="AO129" s="98">
        <f t="shared" si="86"/>
        <v>2793</v>
      </c>
      <c r="AP129" s="93">
        <f t="shared" si="87"/>
        <v>0</v>
      </c>
    </row>
    <row r="130" spans="1:42" ht="15" customHeight="1" x14ac:dyDescent="0.2">
      <c r="A130" s="92" t="s">
        <v>170</v>
      </c>
      <c r="B130" s="135">
        <f>'1'!E37</f>
        <v>352</v>
      </c>
      <c r="C130" s="155">
        <f>'2'!E30</f>
        <v>298</v>
      </c>
      <c r="D130" s="93">
        <f>'3'!E44</f>
        <v>356</v>
      </c>
      <c r="E130" s="93">
        <f>'4'!K9</f>
        <v>371</v>
      </c>
      <c r="F130" s="93">
        <f>'5'!E16</f>
        <v>344</v>
      </c>
      <c r="G130" s="93">
        <f>'6'!E9</f>
        <v>350</v>
      </c>
      <c r="H130" s="93">
        <f>'7'!K2</f>
        <v>334</v>
      </c>
      <c r="I130" s="93">
        <f>'8'!E9</f>
        <v>358</v>
      </c>
      <c r="J130" s="93"/>
      <c r="K130" s="93"/>
      <c r="L130" s="93"/>
      <c r="M130" s="94"/>
      <c r="N130" s="93"/>
      <c r="O130" s="135"/>
      <c r="P130" s="155"/>
      <c r="Q130" s="93"/>
      <c r="R130" s="93"/>
      <c r="S130" s="89"/>
      <c r="T130" s="93"/>
      <c r="U130" s="93"/>
      <c r="V130" s="93"/>
      <c r="W130" s="93"/>
      <c r="X130" s="93"/>
      <c r="Y130" s="93"/>
      <c r="Z130" s="93"/>
      <c r="AA130" s="94"/>
      <c r="AB130" s="93"/>
      <c r="AC130" s="93"/>
      <c r="AD130" s="93"/>
      <c r="AE130" s="93"/>
      <c r="AF130" s="93"/>
      <c r="AG130" s="93"/>
      <c r="AH130" s="93"/>
      <c r="AI130" s="93"/>
      <c r="AJ130" s="93"/>
      <c r="AL130" s="97">
        <f>AO130/AN130</f>
        <v>115.125</v>
      </c>
      <c r="AM130" s="93">
        <f t="shared" si="84"/>
        <v>371</v>
      </c>
      <c r="AN130" s="93">
        <f t="shared" si="85"/>
        <v>24</v>
      </c>
      <c r="AO130" s="98">
        <f t="shared" si="86"/>
        <v>2763</v>
      </c>
      <c r="AP130" s="93">
        <f t="shared" si="87"/>
        <v>0</v>
      </c>
    </row>
    <row r="131" spans="1:42" ht="15" hidden="1" customHeight="1" x14ac:dyDescent="0.2">
      <c r="A131" s="99"/>
      <c r="B131" s="135"/>
      <c r="C131" s="155"/>
      <c r="D131" s="93"/>
      <c r="E131" s="93"/>
      <c r="F131" s="93"/>
      <c r="G131" s="93"/>
      <c r="H131" s="93"/>
      <c r="I131" s="93"/>
      <c r="J131" s="93"/>
      <c r="K131" s="93"/>
      <c r="L131" s="93"/>
      <c r="M131" s="94"/>
      <c r="N131" s="93"/>
      <c r="O131" s="135"/>
      <c r="P131" s="155"/>
      <c r="Q131" s="93"/>
      <c r="R131" s="93"/>
      <c r="S131" s="89"/>
      <c r="T131" s="93"/>
      <c r="U131" s="93"/>
      <c r="V131" s="93"/>
      <c r="W131" s="93"/>
      <c r="X131" s="93"/>
      <c r="Y131" s="93"/>
      <c r="Z131" s="93"/>
      <c r="AA131" s="94"/>
      <c r="AB131" s="93"/>
      <c r="AC131" s="93"/>
      <c r="AD131" s="93"/>
      <c r="AE131" s="93"/>
      <c r="AF131" s="93"/>
      <c r="AG131" s="93"/>
      <c r="AH131" s="93"/>
      <c r="AI131" s="93"/>
      <c r="AJ131" s="93"/>
      <c r="AL131" s="103" t="e">
        <f t="shared" ref="AL131:AL132" si="88">AO131/AN131</f>
        <v>#DIV/0!</v>
      </c>
      <c r="AM131" s="77">
        <f t="shared" si="84"/>
        <v>0</v>
      </c>
      <c r="AN131" s="77">
        <f t="shared" si="85"/>
        <v>0</v>
      </c>
      <c r="AO131" s="100">
        <f t="shared" si="86"/>
        <v>0</v>
      </c>
      <c r="AP131" s="77">
        <f t="shared" si="87"/>
        <v>0</v>
      </c>
    </row>
    <row r="132" spans="1:42" ht="15" hidden="1" customHeight="1" x14ac:dyDescent="0.2">
      <c r="A132" s="99"/>
      <c r="B132" s="77"/>
      <c r="C132" s="95"/>
      <c r="D132" s="77"/>
      <c r="E132" s="77"/>
      <c r="F132" s="77"/>
      <c r="G132" s="77"/>
      <c r="H132" s="77"/>
      <c r="I132" s="77"/>
      <c r="J132" s="77"/>
      <c r="K132" s="77"/>
      <c r="L132" s="77"/>
      <c r="M132" s="96"/>
      <c r="N132" s="77"/>
      <c r="O132" s="77"/>
      <c r="P132" s="95"/>
      <c r="Q132" s="77"/>
      <c r="R132" s="77"/>
      <c r="S132" s="89"/>
      <c r="T132" s="77"/>
      <c r="U132" s="77"/>
      <c r="V132" s="77"/>
      <c r="W132" s="77"/>
      <c r="X132" s="77"/>
      <c r="Y132" s="77"/>
      <c r="Z132" s="77"/>
      <c r="AA132" s="96"/>
      <c r="AB132" s="77"/>
      <c r="AC132" s="77"/>
      <c r="AD132" s="77"/>
      <c r="AE132" s="77"/>
      <c r="AF132" s="77"/>
      <c r="AG132" s="77"/>
      <c r="AH132" s="77"/>
      <c r="AI132" s="77"/>
      <c r="AJ132" s="77"/>
      <c r="AL132" s="103" t="e">
        <f t="shared" si="88"/>
        <v>#DIV/0!</v>
      </c>
      <c r="AM132" s="77">
        <f t="shared" si="84"/>
        <v>0</v>
      </c>
      <c r="AN132" s="77">
        <f t="shared" si="85"/>
        <v>0</v>
      </c>
      <c r="AO132" s="100">
        <f t="shared" si="86"/>
        <v>0</v>
      </c>
      <c r="AP132" s="77">
        <f t="shared" si="87"/>
        <v>0</v>
      </c>
    </row>
    <row r="133" spans="1:42" ht="15" hidden="1" customHeight="1" x14ac:dyDescent="0.2">
      <c r="A133" s="88"/>
      <c r="B133" s="89">
        <f t="shared" ref="B133:F133" si="89">SUM(B126:B132)</f>
        <v>1757</v>
      </c>
      <c r="C133" s="89">
        <f t="shared" si="89"/>
        <v>1679</v>
      </c>
      <c r="D133" s="89">
        <f t="shared" si="89"/>
        <v>1802</v>
      </c>
      <c r="E133" s="89">
        <f t="shared" si="89"/>
        <v>1793</v>
      </c>
      <c r="F133" s="89">
        <f t="shared" si="89"/>
        <v>1836</v>
      </c>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L133" s="89"/>
      <c r="AM133" s="89"/>
      <c r="AN133" s="90"/>
      <c r="AO133" s="90"/>
    </row>
    <row r="135" spans="1:42" ht="15" customHeight="1" x14ac:dyDescent="0.2">
      <c r="A135" s="79" t="s">
        <v>483</v>
      </c>
      <c r="B135" s="89">
        <v>1</v>
      </c>
      <c r="C135" s="89">
        <v>2</v>
      </c>
      <c r="D135" s="89">
        <v>3</v>
      </c>
      <c r="E135" s="89">
        <v>4</v>
      </c>
      <c r="F135" s="89">
        <v>5</v>
      </c>
      <c r="G135" s="89">
        <v>6</v>
      </c>
      <c r="H135" s="89">
        <v>7</v>
      </c>
      <c r="I135" s="89">
        <v>8</v>
      </c>
      <c r="J135" s="89">
        <v>9</v>
      </c>
      <c r="K135" s="89">
        <v>10</v>
      </c>
      <c r="L135" s="89">
        <v>11</v>
      </c>
      <c r="M135" s="89">
        <v>12</v>
      </c>
      <c r="N135" s="89">
        <v>13</v>
      </c>
      <c r="O135" s="89">
        <v>14</v>
      </c>
      <c r="P135" s="89">
        <v>15</v>
      </c>
      <c r="Q135" s="89">
        <v>16</v>
      </c>
      <c r="R135" s="89">
        <v>17</v>
      </c>
      <c r="S135" s="89"/>
      <c r="T135" s="89">
        <v>18</v>
      </c>
      <c r="U135" s="89">
        <v>19</v>
      </c>
      <c r="V135" s="89">
        <v>20</v>
      </c>
      <c r="W135" s="89">
        <v>21</v>
      </c>
      <c r="X135" s="89">
        <v>22</v>
      </c>
      <c r="Y135" s="89">
        <v>23</v>
      </c>
      <c r="Z135" s="89">
        <v>24</v>
      </c>
      <c r="AA135" s="89">
        <v>25</v>
      </c>
      <c r="AB135" s="89">
        <v>26</v>
      </c>
      <c r="AC135" s="89">
        <v>27</v>
      </c>
      <c r="AD135" s="89">
        <v>28</v>
      </c>
      <c r="AE135" s="89">
        <v>29</v>
      </c>
      <c r="AF135" s="89">
        <v>30</v>
      </c>
      <c r="AG135" s="89">
        <v>31</v>
      </c>
      <c r="AH135" s="89">
        <v>32</v>
      </c>
      <c r="AI135" s="89">
        <v>33</v>
      </c>
      <c r="AJ135" s="89">
        <v>34</v>
      </c>
      <c r="AL135" s="89" t="s">
        <v>39</v>
      </c>
      <c r="AM135" s="89" t="s">
        <v>326</v>
      </c>
      <c r="AN135" s="90" t="s">
        <v>325</v>
      </c>
      <c r="AO135" s="90" t="s">
        <v>312</v>
      </c>
      <c r="AP135" s="91" t="s">
        <v>82</v>
      </c>
    </row>
    <row r="136" spans="1:42" ht="15" customHeight="1" x14ac:dyDescent="0.2">
      <c r="A136" s="92" t="s">
        <v>379</v>
      </c>
      <c r="B136" s="135">
        <f>'1'!K39</f>
        <v>381</v>
      </c>
      <c r="C136" s="155">
        <f>'2'!E4</f>
        <v>317</v>
      </c>
      <c r="D136" s="93"/>
      <c r="E136" s="93">
        <f>'4'!K25</f>
        <v>443</v>
      </c>
      <c r="F136" s="93">
        <f>'5'!K39</f>
        <v>389</v>
      </c>
      <c r="G136" s="93"/>
      <c r="H136" s="93">
        <f>'7'!E18</f>
        <v>327</v>
      </c>
      <c r="I136" s="93">
        <f>'8'!E32</f>
        <v>360</v>
      </c>
      <c r="J136" s="93"/>
      <c r="K136" s="93"/>
      <c r="L136" s="93"/>
      <c r="M136" s="94"/>
      <c r="N136" s="93"/>
      <c r="O136" s="135"/>
      <c r="P136" s="155"/>
      <c r="Q136" s="93"/>
      <c r="R136" s="93"/>
      <c r="S136" s="89"/>
      <c r="T136" s="93"/>
      <c r="U136" s="93"/>
      <c r="V136" s="93"/>
      <c r="W136" s="93"/>
      <c r="X136" s="93"/>
      <c r="Y136" s="93"/>
      <c r="Z136" s="93"/>
      <c r="AA136" s="94"/>
      <c r="AB136" s="93"/>
      <c r="AC136" s="93"/>
      <c r="AD136" s="93"/>
      <c r="AE136" s="93"/>
      <c r="AF136" s="93"/>
      <c r="AG136" s="93"/>
      <c r="AH136" s="93"/>
      <c r="AI136" s="93"/>
      <c r="AJ136" s="93"/>
      <c r="AL136" s="97">
        <f t="shared" ref="AL136:AL143" si="90">AO136/AN136</f>
        <v>123.16666666666667</v>
      </c>
      <c r="AM136" s="93">
        <f t="shared" ref="AM136:AM145" si="91">MAX(B136:AJ136)</f>
        <v>443</v>
      </c>
      <c r="AN136" s="93">
        <f t="shared" ref="AN136:AN145" si="92">COUNTA(B136:AJ136)*3</f>
        <v>18</v>
      </c>
      <c r="AO136" s="98">
        <f t="shared" ref="AO136:AO145" si="93">SUM(B136:AJ136)</f>
        <v>2217</v>
      </c>
      <c r="AP136" s="93">
        <f t="shared" ref="AP136:AP145" si="94">COUNTIF(B136:AJ136,"&gt;399")</f>
        <v>1</v>
      </c>
    </row>
    <row r="137" spans="1:42" ht="15" customHeight="1" x14ac:dyDescent="0.2">
      <c r="A137" s="92" t="s">
        <v>162</v>
      </c>
      <c r="B137" s="135">
        <f>'1'!K40</f>
        <v>329</v>
      </c>
      <c r="C137" s="155">
        <f>'2'!E5</f>
        <v>332</v>
      </c>
      <c r="D137" s="93">
        <f>'3'!K13</f>
        <v>362</v>
      </c>
      <c r="E137" s="93">
        <f>'4'!K27</f>
        <v>389</v>
      </c>
      <c r="F137" s="93">
        <f>'5'!K41</f>
        <v>374</v>
      </c>
      <c r="G137" s="93">
        <f>'6'!K34</f>
        <v>402</v>
      </c>
      <c r="H137" s="93">
        <f>'7'!E20</f>
        <v>348</v>
      </c>
      <c r="I137" s="93">
        <f>'8'!E34</f>
        <v>332</v>
      </c>
      <c r="J137" s="93"/>
      <c r="K137" s="93"/>
      <c r="L137" s="93"/>
      <c r="M137" s="94"/>
      <c r="N137" s="93"/>
      <c r="O137" s="135"/>
      <c r="P137" s="155"/>
      <c r="Q137" s="93"/>
      <c r="R137" s="93"/>
      <c r="S137" s="89"/>
      <c r="T137" s="93"/>
      <c r="U137" s="93"/>
      <c r="V137" s="93"/>
      <c r="W137" s="93"/>
      <c r="X137" s="93"/>
      <c r="Y137" s="93"/>
      <c r="Z137" s="93"/>
      <c r="AA137" s="94"/>
      <c r="AB137" s="93"/>
      <c r="AC137" s="93"/>
      <c r="AD137" s="93"/>
      <c r="AE137" s="93"/>
      <c r="AF137" s="93"/>
      <c r="AG137" s="93"/>
      <c r="AH137" s="93"/>
      <c r="AI137" s="93"/>
      <c r="AJ137" s="93"/>
      <c r="AL137" s="97">
        <f t="shared" si="90"/>
        <v>119.5</v>
      </c>
      <c r="AM137" s="93">
        <f t="shared" si="91"/>
        <v>402</v>
      </c>
      <c r="AN137" s="93">
        <f t="shared" si="92"/>
        <v>24</v>
      </c>
      <c r="AO137" s="98">
        <f t="shared" si="93"/>
        <v>2868</v>
      </c>
      <c r="AP137" s="93">
        <f t="shared" si="94"/>
        <v>1</v>
      </c>
    </row>
    <row r="138" spans="1:42" ht="15" customHeight="1" x14ac:dyDescent="0.2">
      <c r="A138" s="92" t="s">
        <v>164</v>
      </c>
      <c r="B138" s="135">
        <f>'1'!K37</f>
        <v>347</v>
      </c>
      <c r="C138" s="155">
        <f>'2'!E2</f>
        <v>372</v>
      </c>
      <c r="D138" s="93">
        <f>'3'!K9</f>
        <v>361</v>
      </c>
      <c r="E138" s="93">
        <f>'4'!K23</f>
        <v>417</v>
      </c>
      <c r="F138" s="93">
        <f>'5'!K37</f>
        <v>318</v>
      </c>
      <c r="G138" s="93">
        <f>'6'!K30</f>
        <v>326</v>
      </c>
      <c r="H138" s="93">
        <f>'7'!E16</f>
        <v>326</v>
      </c>
      <c r="I138" s="93">
        <f>'8'!E30</f>
        <v>349</v>
      </c>
      <c r="J138" s="93"/>
      <c r="K138" s="93"/>
      <c r="L138" s="93"/>
      <c r="M138" s="94"/>
      <c r="N138" s="93"/>
      <c r="O138" s="135"/>
      <c r="P138" s="155"/>
      <c r="Q138" s="93"/>
      <c r="R138" s="93"/>
      <c r="S138" s="89"/>
      <c r="T138" s="93"/>
      <c r="U138" s="93"/>
      <c r="V138" s="93"/>
      <c r="W138" s="93"/>
      <c r="X138" s="93"/>
      <c r="Y138" s="93"/>
      <c r="Z138" s="93"/>
      <c r="AA138" s="94"/>
      <c r="AB138" s="93"/>
      <c r="AC138" s="93"/>
      <c r="AD138" s="93"/>
      <c r="AE138" s="93"/>
      <c r="AF138" s="93"/>
      <c r="AG138" s="93"/>
      <c r="AH138" s="93"/>
      <c r="AI138" s="93"/>
      <c r="AJ138" s="93"/>
      <c r="AL138" s="97">
        <f t="shared" si="90"/>
        <v>117.33333333333333</v>
      </c>
      <c r="AM138" s="93">
        <f t="shared" si="91"/>
        <v>417</v>
      </c>
      <c r="AN138" s="93">
        <f t="shared" si="92"/>
        <v>24</v>
      </c>
      <c r="AO138" s="98">
        <f t="shared" si="93"/>
        <v>2816</v>
      </c>
      <c r="AP138" s="93">
        <f t="shared" si="94"/>
        <v>1</v>
      </c>
    </row>
    <row r="139" spans="1:42" ht="15" customHeight="1" x14ac:dyDescent="0.2">
      <c r="A139" s="92" t="s">
        <v>165</v>
      </c>
      <c r="B139" s="135">
        <f>'1'!K41</f>
        <v>337</v>
      </c>
      <c r="C139" s="155">
        <f>'2'!E6</f>
        <v>312</v>
      </c>
      <c r="D139" s="93">
        <f>'3'!K11</f>
        <v>337</v>
      </c>
      <c r="E139" s="93"/>
      <c r="F139" s="93">
        <f>'5'!K40</f>
        <v>351</v>
      </c>
      <c r="G139" s="93">
        <f>'6'!K32</f>
        <v>382</v>
      </c>
      <c r="H139" s="93">
        <f>'7'!E19</f>
        <v>373</v>
      </c>
      <c r="I139" s="93">
        <f>'8'!E33</f>
        <v>350</v>
      </c>
      <c r="J139" s="93"/>
      <c r="K139" s="93"/>
      <c r="L139" s="93"/>
      <c r="M139" s="94"/>
      <c r="N139" s="93"/>
      <c r="O139" s="135"/>
      <c r="P139" s="155"/>
      <c r="Q139" s="93"/>
      <c r="R139" s="93"/>
      <c r="S139" s="89"/>
      <c r="T139" s="93"/>
      <c r="U139" s="93"/>
      <c r="V139" s="93"/>
      <c r="W139" s="93"/>
      <c r="X139" s="93"/>
      <c r="Y139" s="93"/>
      <c r="Z139" s="93"/>
      <c r="AA139" s="94"/>
      <c r="AB139" s="93"/>
      <c r="AC139" s="93"/>
      <c r="AD139" s="93"/>
      <c r="AE139" s="93"/>
      <c r="AF139" s="93"/>
      <c r="AG139" s="93"/>
      <c r="AH139" s="93"/>
      <c r="AI139" s="93"/>
      <c r="AJ139" s="93"/>
      <c r="AL139" s="97">
        <f t="shared" si="90"/>
        <v>116.28571428571429</v>
      </c>
      <c r="AM139" s="93">
        <f t="shared" si="91"/>
        <v>382</v>
      </c>
      <c r="AN139" s="93">
        <f t="shared" si="92"/>
        <v>21</v>
      </c>
      <c r="AO139" s="98">
        <f t="shared" si="93"/>
        <v>2442</v>
      </c>
      <c r="AP139" s="93">
        <f t="shared" si="94"/>
        <v>0</v>
      </c>
    </row>
    <row r="140" spans="1:42" ht="15" customHeight="1" x14ac:dyDescent="0.2">
      <c r="A140" s="92" t="s">
        <v>345</v>
      </c>
      <c r="B140" s="135">
        <f>'1'!K38</f>
        <v>355</v>
      </c>
      <c r="C140" s="155">
        <f>'2'!E3</f>
        <v>288</v>
      </c>
      <c r="D140" s="93">
        <f>'3'!K10</f>
        <v>339</v>
      </c>
      <c r="E140" s="93">
        <f>'4'!K24</f>
        <v>370</v>
      </c>
      <c r="F140" s="93">
        <f>'5'!K38</f>
        <v>341</v>
      </c>
      <c r="G140" s="93">
        <f>'6'!K31</f>
        <v>360</v>
      </c>
      <c r="H140" s="93">
        <f>'7'!E17</f>
        <v>308</v>
      </c>
      <c r="I140" s="93">
        <f>'8'!E31</f>
        <v>346</v>
      </c>
      <c r="J140" s="93"/>
      <c r="K140" s="93"/>
      <c r="L140" s="93"/>
      <c r="M140" s="94"/>
      <c r="N140" s="93"/>
      <c r="O140" s="135"/>
      <c r="P140" s="155"/>
      <c r="Q140" s="93"/>
      <c r="R140" s="93"/>
      <c r="S140" s="89"/>
      <c r="T140" s="93"/>
      <c r="U140" s="93"/>
      <c r="V140" s="93"/>
      <c r="W140" s="93"/>
      <c r="X140" s="93"/>
      <c r="Y140" s="93"/>
      <c r="Z140" s="93"/>
      <c r="AA140" s="94"/>
      <c r="AB140" s="93"/>
      <c r="AC140" s="93"/>
      <c r="AD140" s="93"/>
      <c r="AE140" s="93"/>
      <c r="AF140" s="93"/>
      <c r="AG140" s="93"/>
      <c r="AH140" s="93"/>
      <c r="AI140" s="93"/>
      <c r="AJ140" s="93"/>
      <c r="AL140" s="97">
        <f t="shared" si="90"/>
        <v>112.79166666666667</v>
      </c>
      <c r="AM140" s="93">
        <f t="shared" ref="AM140" si="95">MAX(B140:AJ140)</f>
        <v>370</v>
      </c>
      <c r="AN140" s="93">
        <f t="shared" ref="AN140" si="96">COUNTA(B140:AJ140)*3</f>
        <v>24</v>
      </c>
      <c r="AO140" s="98">
        <f t="shared" ref="AO140" si="97">SUM(B140:AJ140)</f>
        <v>2707</v>
      </c>
      <c r="AP140" s="93">
        <f t="shared" ref="AP140" si="98">COUNTIF(B140:AJ140,"&gt;399")</f>
        <v>0</v>
      </c>
    </row>
    <row r="141" spans="1:42" ht="15" customHeight="1" x14ac:dyDescent="0.2">
      <c r="A141" s="99" t="s">
        <v>560</v>
      </c>
      <c r="B141" s="77"/>
      <c r="C141" s="95"/>
      <c r="D141" s="77">
        <f>'3'!K12</f>
        <v>329</v>
      </c>
      <c r="E141" s="77">
        <f>'4'!K26</f>
        <v>358</v>
      </c>
      <c r="F141" s="77"/>
      <c r="G141" s="77">
        <f>'6'!K33</f>
        <v>348</v>
      </c>
      <c r="H141" s="77"/>
      <c r="I141" s="77"/>
      <c r="J141" s="77"/>
      <c r="K141" s="77"/>
      <c r="L141" s="77"/>
      <c r="M141" s="96"/>
      <c r="N141" s="77"/>
      <c r="O141" s="77"/>
      <c r="P141" s="95"/>
      <c r="Q141" s="77"/>
      <c r="R141" s="77"/>
      <c r="S141" s="89"/>
      <c r="T141" s="77"/>
      <c r="U141" s="77"/>
      <c r="V141" s="77"/>
      <c r="W141" s="77"/>
      <c r="X141" s="77"/>
      <c r="Y141" s="77"/>
      <c r="Z141" s="77"/>
      <c r="AA141" s="96"/>
      <c r="AB141" s="77"/>
      <c r="AC141" s="77"/>
      <c r="AD141" s="77"/>
      <c r="AE141" s="77"/>
      <c r="AF141" s="77"/>
      <c r="AG141" s="77"/>
      <c r="AH141" s="77"/>
      <c r="AI141" s="77"/>
      <c r="AJ141" s="77"/>
      <c r="AL141" s="103">
        <f t="shared" si="90"/>
        <v>115</v>
      </c>
      <c r="AM141" s="77">
        <f>MAX(B141:AJ141)</f>
        <v>358</v>
      </c>
      <c r="AN141" s="77">
        <f>COUNTA(B141:AJ141)*3</f>
        <v>9</v>
      </c>
      <c r="AO141" s="100">
        <f>SUM(B141:AJ141)</f>
        <v>1035</v>
      </c>
      <c r="AP141" s="77">
        <f>COUNTIF(B141:AJ141,"&gt;399")</f>
        <v>0</v>
      </c>
    </row>
    <row r="142" spans="1:42" ht="15" hidden="1" customHeight="1" x14ac:dyDescent="0.2">
      <c r="A142" s="99"/>
      <c r="B142" s="77"/>
      <c r="C142" s="95"/>
      <c r="D142" s="77"/>
      <c r="E142" s="77"/>
      <c r="F142" s="77"/>
      <c r="G142" s="77"/>
      <c r="H142" s="77"/>
      <c r="I142" s="77"/>
      <c r="J142" s="77"/>
      <c r="K142" s="77"/>
      <c r="L142" s="77"/>
      <c r="M142" s="96"/>
      <c r="N142" s="77"/>
      <c r="O142" s="77"/>
      <c r="P142" s="95"/>
      <c r="Q142" s="77"/>
      <c r="R142" s="77"/>
      <c r="S142" s="89"/>
      <c r="T142" s="77"/>
      <c r="U142" s="77"/>
      <c r="V142" s="77"/>
      <c r="W142" s="77"/>
      <c r="X142" s="77"/>
      <c r="Y142" s="77"/>
      <c r="Z142" s="77"/>
      <c r="AA142" s="96"/>
      <c r="AB142" s="77"/>
      <c r="AC142" s="77"/>
      <c r="AD142" s="77"/>
      <c r="AE142" s="77"/>
      <c r="AF142" s="77"/>
      <c r="AG142" s="77"/>
      <c r="AH142" s="77"/>
      <c r="AI142" s="77"/>
      <c r="AJ142" s="77"/>
      <c r="AL142" s="103" t="e">
        <f t="shared" si="90"/>
        <v>#DIV/0!</v>
      </c>
      <c r="AM142" s="77">
        <f t="shared" si="91"/>
        <v>0</v>
      </c>
      <c r="AN142" s="77">
        <f t="shared" si="92"/>
        <v>0</v>
      </c>
      <c r="AO142" s="100">
        <f t="shared" si="93"/>
        <v>0</v>
      </c>
      <c r="AP142" s="77">
        <f t="shared" si="94"/>
        <v>0</v>
      </c>
    </row>
    <row r="143" spans="1:42" ht="15" hidden="1" customHeight="1" x14ac:dyDescent="0.2">
      <c r="A143" s="99"/>
      <c r="B143" s="125"/>
      <c r="C143" s="164"/>
      <c r="D143" s="125"/>
      <c r="E143" s="125"/>
      <c r="F143" s="125"/>
      <c r="G143" s="125"/>
      <c r="H143" s="125"/>
      <c r="I143" s="125"/>
      <c r="J143" s="125"/>
      <c r="K143" s="125"/>
      <c r="L143" s="125"/>
      <c r="M143" s="134"/>
      <c r="N143" s="125"/>
      <c r="O143" s="125"/>
      <c r="P143" s="164"/>
      <c r="Q143" s="125"/>
      <c r="R143" s="125"/>
      <c r="S143" s="89"/>
      <c r="T143" s="125"/>
      <c r="U143" s="125"/>
      <c r="V143" s="125"/>
      <c r="W143" s="125"/>
      <c r="X143" s="125"/>
      <c r="Y143" s="125"/>
      <c r="Z143" s="125"/>
      <c r="AA143" s="134"/>
      <c r="AB143" s="125"/>
      <c r="AC143" s="125"/>
      <c r="AD143" s="125"/>
      <c r="AE143" s="125"/>
      <c r="AF143" s="77"/>
      <c r="AG143" s="77"/>
      <c r="AH143" s="77"/>
      <c r="AI143" s="77"/>
      <c r="AJ143" s="77"/>
      <c r="AL143" s="103" t="e">
        <f t="shared" si="90"/>
        <v>#DIV/0!</v>
      </c>
      <c r="AM143" s="77">
        <f t="shared" si="91"/>
        <v>0</v>
      </c>
      <c r="AN143" s="77">
        <f t="shared" si="92"/>
        <v>0</v>
      </c>
      <c r="AO143" s="100">
        <f t="shared" si="93"/>
        <v>0</v>
      </c>
      <c r="AP143" s="77">
        <f t="shared" si="94"/>
        <v>0</v>
      </c>
    </row>
    <row r="144" spans="1:42" ht="15" hidden="1" customHeight="1" x14ac:dyDescent="0.2">
      <c r="A144" s="99"/>
      <c r="B144" s="77"/>
      <c r="C144" s="95"/>
      <c r="D144" s="77"/>
      <c r="E144" s="77"/>
      <c r="F144" s="77"/>
      <c r="G144" s="77"/>
      <c r="H144" s="77"/>
      <c r="I144" s="77"/>
      <c r="J144" s="77"/>
      <c r="K144" s="77"/>
      <c r="L144" s="77"/>
      <c r="M144" s="96"/>
      <c r="N144" s="77"/>
      <c r="O144" s="77"/>
      <c r="P144" s="95"/>
      <c r="Q144" s="77"/>
      <c r="R144" s="77"/>
      <c r="S144" s="89"/>
      <c r="T144" s="77"/>
      <c r="U144" s="77"/>
      <c r="V144" s="77"/>
      <c r="W144" s="77"/>
      <c r="X144" s="77"/>
      <c r="Y144" s="77"/>
      <c r="Z144" s="77"/>
      <c r="AA144" s="96"/>
      <c r="AB144" s="77"/>
      <c r="AC144" s="77"/>
      <c r="AD144" s="77"/>
      <c r="AE144" s="77"/>
      <c r="AF144" s="77"/>
      <c r="AG144" s="77"/>
      <c r="AH144" s="77"/>
      <c r="AI144" s="77"/>
      <c r="AJ144" s="77"/>
      <c r="AL144" s="103" t="e">
        <f t="shared" ref="AL144:AL145" si="99">AO144/AN144</f>
        <v>#DIV/0!</v>
      </c>
      <c r="AM144" s="77">
        <f t="shared" si="91"/>
        <v>0</v>
      </c>
      <c r="AN144" s="77">
        <f t="shared" si="92"/>
        <v>0</v>
      </c>
      <c r="AO144" s="100">
        <f t="shared" si="93"/>
        <v>0</v>
      </c>
      <c r="AP144" s="77">
        <f t="shared" si="94"/>
        <v>0</v>
      </c>
    </row>
    <row r="145" spans="1:42" ht="15" hidden="1" customHeight="1" x14ac:dyDescent="0.2">
      <c r="A145" s="99"/>
      <c r="B145" s="77"/>
      <c r="C145" s="95"/>
      <c r="D145" s="77"/>
      <c r="E145" s="77"/>
      <c r="F145" s="77"/>
      <c r="G145" s="77"/>
      <c r="H145" s="77"/>
      <c r="I145" s="77"/>
      <c r="J145" s="77"/>
      <c r="K145" s="77"/>
      <c r="L145" s="77"/>
      <c r="M145" s="96"/>
      <c r="N145" s="77"/>
      <c r="O145" s="77"/>
      <c r="P145" s="95"/>
      <c r="Q145" s="77"/>
      <c r="R145" s="77"/>
      <c r="S145" s="89"/>
      <c r="T145" s="77"/>
      <c r="U145" s="77"/>
      <c r="V145" s="77"/>
      <c r="W145" s="77"/>
      <c r="X145" s="77"/>
      <c r="Y145" s="77"/>
      <c r="Z145" s="77"/>
      <c r="AA145" s="96"/>
      <c r="AB145" s="77"/>
      <c r="AC145" s="77"/>
      <c r="AD145" s="77"/>
      <c r="AE145" s="77"/>
      <c r="AF145" s="77"/>
      <c r="AG145" s="77"/>
      <c r="AH145" s="77"/>
      <c r="AI145" s="77"/>
      <c r="AJ145" s="77"/>
      <c r="AL145" s="103" t="e">
        <f t="shared" si="99"/>
        <v>#DIV/0!</v>
      </c>
      <c r="AM145" s="77">
        <f t="shared" si="91"/>
        <v>0</v>
      </c>
      <c r="AN145" s="77">
        <f t="shared" si="92"/>
        <v>0</v>
      </c>
      <c r="AO145" s="100">
        <f t="shared" si="93"/>
        <v>0</v>
      </c>
      <c r="AP145" s="77">
        <f t="shared" si="94"/>
        <v>0</v>
      </c>
    </row>
    <row r="147" spans="1:42" ht="15" hidden="1" customHeight="1" x14ac:dyDescent="0.2">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L147" s="89"/>
      <c r="AM147" s="89"/>
      <c r="AN147" s="90"/>
      <c r="AO147" s="90"/>
    </row>
    <row r="148" spans="1:42" ht="15" hidden="1" customHeight="1" x14ac:dyDescent="0.2">
      <c r="A148" s="88"/>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L148" s="89"/>
      <c r="AM148" s="89"/>
      <c r="AN148" s="90"/>
      <c r="AO148" s="90"/>
    </row>
    <row r="149" spans="1:42" ht="15" hidden="1" customHeight="1" x14ac:dyDescent="0.2">
      <c r="A149" s="88"/>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L149" s="89"/>
      <c r="AM149" s="89"/>
      <c r="AN149" s="90"/>
      <c r="AO149" s="90"/>
    </row>
    <row r="150" spans="1:42" ht="15" customHeight="1" x14ac:dyDescent="0.2">
      <c r="A150" s="79" t="s">
        <v>299</v>
      </c>
      <c r="B150" s="89">
        <v>1</v>
      </c>
      <c r="C150" s="89">
        <v>2</v>
      </c>
      <c r="D150" s="89">
        <v>3</v>
      </c>
      <c r="E150" s="89">
        <v>4</v>
      </c>
      <c r="F150" s="89">
        <v>5</v>
      </c>
      <c r="G150" s="89">
        <v>6</v>
      </c>
      <c r="H150" s="89">
        <v>7</v>
      </c>
      <c r="I150" s="89">
        <v>8</v>
      </c>
      <c r="J150" s="89">
        <v>9</v>
      </c>
      <c r="K150" s="89">
        <v>10</v>
      </c>
      <c r="L150" s="89">
        <v>11</v>
      </c>
      <c r="M150" s="89">
        <v>12</v>
      </c>
      <c r="N150" s="89">
        <v>13</v>
      </c>
      <c r="O150" s="89">
        <v>14</v>
      </c>
      <c r="P150" s="89">
        <v>15</v>
      </c>
      <c r="Q150" s="89">
        <v>16</v>
      </c>
      <c r="R150" s="89">
        <v>17</v>
      </c>
      <c r="S150" s="89"/>
      <c r="T150" s="89">
        <v>18</v>
      </c>
      <c r="U150" s="89">
        <v>19</v>
      </c>
      <c r="V150" s="89">
        <v>20</v>
      </c>
      <c r="W150" s="89">
        <v>21</v>
      </c>
      <c r="X150" s="89">
        <v>22</v>
      </c>
      <c r="Y150" s="89">
        <v>23</v>
      </c>
      <c r="Z150" s="89">
        <v>24</v>
      </c>
      <c r="AA150" s="89">
        <v>25</v>
      </c>
      <c r="AB150" s="89">
        <v>26</v>
      </c>
      <c r="AC150" s="89">
        <v>27</v>
      </c>
      <c r="AD150" s="89">
        <v>28</v>
      </c>
      <c r="AE150" s="89">
        <v>29</v>
      </c>
      <c r="AF150" s="89">
        <v>30</v>
      </c>
      <c r="AG150" s="89">
        <v>31</v>
      </c>
      <c r="AH150" s="89">
        <v>32</v>
      </c>
      <c r="AI150" s="89">
        <v>33</v>
      </c>
      <c r="AJ150" s="89">
        <v>34</v>
      </c>
      <c r="AL150" s="89" t="s">
        <v>39</v>
      </c>
      <c r="AM150" s="89" t="s">
        <v>326</v>
      </c>
      <c r="AN150" s="90" t="s">
        <v>325</v>
      </c>
      <c r="AO150" s="90" t="s">
        <v>312</v>
      </c>
      <c r="AP150" s="91" t="s">
        <v>82</v>
      </c>
    </row>
    <row r="151" spans="1:42" ht="15" customHeight="1" x14ac:dyDescent="0.2">
      <c r="A151" s="92" t="s">
        <v>174</v>
      </c>
      <c r="B151" s="135">
        <f>'1'!E45</f>
        <v>354</v>
      </c>
      <c r="C151" s="155">
        <f>'2'!K3</f>
        <v>343</v>
      </c>
      <c r="D151" s="93">
        <f>'3'!E17</f>
        <v>388</v>
      </c>
      <c r="E151" s="93">
        <f>'4'!E31</f>
        <v>366</v>
      </c>
      <c r="F151" s="93"/>
      <c r="G151" s="93">
        <f>'6'!K45</f>
        <v>345</v>
      </c>
      <c r="H151" s="93">
        <f>'7'!E45</f>
        <v>360</v>
      </c>
      <c r="I151" s="93">
        <f>'8'!K24</f>
        <v>369</v>
      </c>
      <c r="J151" s="93"/>
      <c r="K151" s="93"/>
      <c r="L151" s="93"/>
      <c r="M151" s="94"/>
      <c r="N151" s="93"/>
      <c r="O151" s="135"/>
      <c r="P151" s="155"/>
      <c r="Q151" s="93"/>
      <c r="R151" s="93"/>
      <c r="S151" s="89"/>
      <c r="T151" s="93"/>
      <c r="U151" s="93"/>
      <c r="V151" s="93"/>
      <c r="W151" s="93"/>
      <c r="X151" s="93"/>
      <c r="Y151" s="93"/>
      <c r="Z151" s="93"/>
      <c r="AA151" s="94"/>
      <c r="AB151" s="93"/>
      <c r="AC151" s="93"/>
      <c r="AD151" s="93"/>
      <c r="AE151" s="93"/>
      <c r="AF151" s="93"/>
      <c r="AG151" s="93"/>
      <c r="AH151" s="93"/>
      <c r="AI151" s="93"/>
      <c r="AJ151" s="93"/>
      <c r="AL151" s="97">
        <f>AO151/AN151</f>
        <v>120.23809523809524</v>
      </c>
      <c r="AM151" s="93">
        <f t="shared" ref="AM151:AM158" si="100">MAX(B151:AJ151)</f>
        <v>388</v>
      </c>
      <c r="AN151" s="93">
        <f t="shared" ref="AN151:AN158" si="101">COUNTA(B151:AJ151)*3</f>
        <v>21</v>
      </c>
      <c r="AO151" s="98">
        <f t="shared" ref="AO151:AO158" si="102">SUM(B151:AJ151)</f>
        <v>2525</v>
      </c>
      <c r="AP151" s="93">
        <f t="shared" ref="AP151:AP158" si="103">COUNTIF(B151:AJ151,"&gt;399")</f>
        <v>0</v>
      </c>
    </row>
    <row r="152" spans="1:42" ht="15" customHeight="1" x14ac:dyDescent="0.2">
      <c r="A152" s="92" t="s">
        <v>365</v>
      </c>
      <c r="B152" s="135">
        <f>'1'!E48</f>
        <v>381</v>
      </c>
      <c r="C152" s="155">
        <f>'2'!K6</f>
        <v>332</v>
      </c>
      <c r="D152" s="93">
        <f>'3'!E20</f>
        <v>375</v>
      </c>
      <c r="E152" s="93">
        <f>'4'!E34</f>
        <v>368</v>
      </c>
      <c r="F152" s="93"/>
      <c r="G152" s="93">
        <f>'6'!K48</f>
        <v>305</v>
      </c>
      <c r="H152" s="93">
        <f>'7'!E48</f>
        <v>380</v>
      </c>
      <c r="I152" s="93">
        <f>'8'!K27</f>
        <v>359</v>
      </c>
      <c r="J152" s="93"/>
      <c r="K152" s="93"/>
      <c r="L152" s="93"/>
      <c r="M152" s="94"/>
      <c r="N152" s="93"/>
      <c r="O152" s="135"/>
      <c r="P152" s="155"/>
      <c r="Q152" s="93"/>
      <c r="R152" s="93"/>
      <c r="S152" s="89"/>
      <c r="T152" s="93"/>
      <c r="U152" s="93"/>
      <c r="V152" s="93"/>
      <c r="W152" s="93"/>
      <c r="X152" s="93"/>
      <c r="Y152" s="93"/>
      <c r="Z152" s="93"/>
      <c r="AA152" s="94"/>
      <c r="AB152" s="93"/>
      <c r="AC152" s="93"/>
      <c r="AD152" s="93"/>
      <c r="AE152" s="93"/>
      <c r="AF152" s="93"/>
      <c r="AG152" s="93"/>
      <c r="AH152" s="93"/>
      <c r="AI152" s="93"/>
      <c r="AJ152" s="93"/>
      <c r="AL152" s="97">
        <f>AO152/AN152</f>
        <v>119.04761904761905</v>
      </c>
      <c r="AM152" s="93">
        <f t="shared" si="100"/>
        <v>381</v>
      </c>
      <c r="AN152" s="93">
        <f t="shared" si="101"/>
        <v>21</v>
      </c>
      <c r="AO152" s="98">
        <f t="shared" si="102"/>
        <v>2500</v>
      </c>
      <c r="AP152" s="93">
        <f t="shared" si="103"/>
        <v>0</v>
      </c>
    </row>
    <row r="153" spans="1:42" ht="15" customHeight="1" x14ac:dyDescent="0.2">
      <c r="A153" s="92" t="s">
        <v>304</v>
      </c>
      <c r="B153" s="135">
        <f>'1'!E47</f>
        <v>311</v>
      </c>
      <c r="C153" s="155">
        <f>'2'!K5</f>
        <v>361</v>
      </c>
      <c r="D153" s="93">
        <f>'3'!E19</f>
        <v>350</v>
      </c>
      <c r="E153" s="93">
        <f>'4'!E33</f>
        <v>355</v>
      </c>
      <c r="F153" s="93">
        <f>'5'!K33</f>
        <v>353</v>
      </c>
      <c r="G153" s="93">
        <f>'6'!K46</f>
        <v>371</v>
      </c>
      <c r="H153" s="93">
        <f>'7'!E46</f>
        <v>415</v>
      </c>
      <c r="I153" s="93">
        <f>'8'!K25</f>
        <v>336</v>
      </c>
      <c r="J153" s="93"/>
      <c r="K153" s="93"/>
      <c r="L153" s="93"/>
      <c r="M153" s="94"/>
      <c r="N153" s="93"/>
      <c r="O153" s="135"/>
      <c r="P153" s="155"/>
      <c r="Q153" s="93"/>
      <c r="R153" s="93"/>
      <c r="S153" s="89"/>
      <c r="T153" s="93"/>
      <c r="U153" s="93"/>
      <c r="V153" s="93"/>
      <c r="W153" s="93"/>
      <c r="X153" s="93"/>
      <c r="Y153" s="93"/>
      <c r="Z153" s="93"/>
      <c r="AA153" s="94"/>
      <c r="AB153" s="93"/>
      <c r="AC153" s="93"/>
      <c r="AD153" s="93"/>
      <c r="AE153" s="93"/>
      <c r="AF153" s="93"/>
      <c r="AG153" s="93"/>
      <c r="AH153" s="93"/>
      <c r="AI153" s="93"/>
      <c r="AJ153" s="93"/>
      <c r="AL153" s="97">
        <f>AO153/AN153</f>
        <v>118.83333333333333</v>
      </c>
      <c r="AM153" s="93">
        <f t="shared" si="100"/>
        <v>415</v>
      </c>
      <c r="AN153" s="93">
        <f t="shared" si="101"/>
        <v>24</v>
      </c>
      <c r="AO153" s="98">
        <f t="shared" si="102"/>
        <v>2852</v>
      </c>
      <c r="AP153" s="93">
        <f t="shared" si="103"/>
        <v>1</v>
      </c>
    </row>
    <row r="154" spans="1:42" ht="15" customHeight="1" x14ac:dyDescent="0.2">
      <c r="A154" s="92" t="s">
        <v>176</v>
      </c>
      <c r="B154" s="135">
        <f>'1'!E44</f>
        <v>397</v>
      </c>
      <c r="C154" s="155">
        <f>'2'!K2</f>
        <v>310</v>
      </c>
      <c r="D154" s="93">
        <f>'3'!E16</f>
        <v>311</v>
      </c>
      <c r="E154" s="93">
        <f>'4'!E30</f>
        <v>393</v>
      </c>
      <c r="F154" s="93">
        <f>'5'!K30</f>
        <v>320</v>
      </c>
      <c r="G154" s="93">
        <f>'6'!K47</f>
        <v>365</v>
      </c>
      <c r="H154" s="93">
        <f>'7'!E47</f>
        <v>324</v>
      </c>
      <c r="I154" s="93">
        <f>'8'!K26</f>
        <v>404</v>
      </c>
      <c r="J154" s="93"/>
      <c r="K154" s="93"/>
      <c r="L154" s="93"/>
      <c r="M154" s="94"/>
      <c r="N154" s="93"/>
      <c r="O154" s="135"/>
      <c r="P154" s="155"/>
      <c r="Q154" s="93"/>
      <c r="R154" s="93"/>
      <c r="S154" s="89"/>
      <c r="T154" s="93"/>
      <c r="U154" s="93"/>
      <c r="V154" s="93"/>
      <c r="W154" s="93"/>
      <c r="X154" s="93"/>
      <c r="Y154" s="93"/>
      <c r="Z154" s="93"/>
      <c r="AA154" s="94"/>
      <c r="AB154" s="93"/>
      <c r="AC154" s="93"/>
      <c r="AD154" s="93"/>
      <c r="AE154" s="93"/>
      <c r="AF154" s="93"/>
      <c r="AG154" s="93"/>
      <c r="AH154" s="93"/>
      <c r="AI154" s="93"/>
      <c r="AJ154" s="93"/>
      <c r="AL154" s="97">
        <f>AO154/AN154</f>
        <v>117.66666666666667</v>
      </c>
      <c r="AM154" s="93">
        <f t="shared" si="100"/>
        <v>404</v>
      </c>
      <c r="AN154" s="93">
        <f t="shared" si="101"/>
        <v>24</v>
      </c>
      <c r="AO154" s="98">
        <f t="shared" si="102"/>
        <v>2824</v>
      </c>
      <c r="AP154" s="93">
        <f t="shared" si="103"/>
        <v>1</v>
      </c>
    </row>
    <row r="155" spans="1:42" ht="15" customHeight="1" x14ac:dyDescent="0.2">
      <c r="A155" s="92" t="s">
        <v>175</v>
      </c>
      <c r="B155" s="135">
        <f>'1'!E46</f>
        <v>335</v>
      </c>
      <c r="C155" s="155">
        <f>'2'!K4</f>
        <v>343</v>
      </c>
      <c r="D155" s="93">
        <f>'3'!E18</f>
        <v>385</v>
      </c>
      <c r="E155" s="93">
        <f>'4'!E32</f>
        <v>373</v>
      </c>
      <c r="F155" s="93">
        <f>'5'!K32</f>
        <v>346</v>
      </c>
      <c r="G155" s="93">
        <f>'6'!K44</f>
        <v>330</v>
      </c>
      <c r="H155" s="93">
        <f>'7'!E44</f>
        <v>346</v>
      </c>
      <c r="I155" s="93">
        <f>'8'!K23</f>
        <v>346</v>
      </c>
      <c r="J155" s="93"/>
      <c r="K155" s="93"/>
      <c r="L155" s="93"/>
      <c r="M155" s="94"/>
      <c r="N155" s="93"/>
      <c r="O155" s="135"/>
      <c r="P155" s="155"/>
      <c r="Q155" s="93"/>
      <c r="R155" s="93"/>
      <c r="S155" s="89"/>
      <c r="T155" s="93"/>
      <c r="U155" s="93"/>
      <c r="V155" s="93"/>
      <c r="W155" s="93"/>
      <c r="X155" s="93"/>
      <c r="Y155" s="93"/>
      <c r="Z155" s="93"/>
      <c r="AA155" s="94"/>
      <c r="AB155" s="93"/>
      <c r="AC155" s="93"/>
      <c r="AD155" s="93"/>
      <c r="AE155" s="93"/>
      <c r="AF155" s="93"/>
      <c r="AG155" s="93"/>
      <c r="AH155" s="93"/>
      <c r="AI155" s="93"/>
      <c r="AJ155" s="93"/>
      <c r="AL155" s="97">
        <f>AO155/AN155</f>
        <v>116.83333333333333</v>
      </c>
      <c r="AM155" s="93">
        <f t="shared" si="100"/>
        <v>385</v>
      </c>
      <c r="AN155" s="93">
        <f t="shared" si="101"/>
        <v>24</v>
      </c>
      <c r="AO155" s="98">
        <f t="shared" si="102"/>
        <v>2804</v>
      </c>
      <c r="AP155" s="93">
        <f t="shared" si="103"/>
        <v>0</v>
      </c>
    </row>
    <row r="156" spans="1:42" ht="15" customHeight="1" x14ac:dyDescent="0.2">
      <c r="A156" s="99" t="s">
        <v>592</v>
      </c>
      <c r="B156" s="77"/>
      <c r="C156" s="95"/>
      <c r="D156" s="77"/>
      <c r="E156" s="77"/>
      <c r="F156" s="77">
        <f>'5'!K31</f>
        <v>353</v>
      </c>
      <c r="G156" s="77"/>
      <c r="H156" s="77"/>
      <c r="I156" s="77"/>
      <c r="J156" s="77"/>
      <c r="K156" s="77"/>
      <c r="L156" s="77"/>
      <c r="M156" s="96"/>
      <c r="N156" s="77"/>
      <c r="O156" s="77"/>
      <c r="P156" s="95"/>
      <c r="Q156" s="77"/>
      <c r="R156" s="77"/>
      <c r="S156" s="89"/>
      <c r="T156" s="77"/>
      <c r="U156" s="77"/>
      <c r="V156" s="77"/>
      <c r="W156" s="77"/>
      <c r="X156" s="77"/>
      <c r="Y156" s="77"/>
      <c r="Z156" s="77"/>
      <c r="AA156" s="96"/>
      <c r="AB156" s="77"/>
      <c r="AC156" s="77"/>
      <c r="AD156" s="77"/>
      <c r="AE156" s="77"/>
      <c r="AF156" s="77"/>
      <c r="AG156" s="77"/>
      <c r="AH156" s="77"/>
      <c r="AI156" s="77"/>
      <c r="AJ156" s="77"/>
      <c r="AL156" s="103">
        <f t="shared" ref="AL156:AL158" si="104">AO156/AN156</f>
        <v>117.66666666666667</v>
      </c>
      <c r="AM156" s="77">
        <f t="shared" si="100"/>
        <v>353</v>
      </c>
      <c r="AN156" s="77">
        <f t="shared" si="101"/>
        <v>3</v>
      </c>
      <c r="AO156" s="100">
        <f t="shared" si="102"/>
        <v>353</v>
      </c>
      <c r="AP156" s="77">
        <f t="shared" si="103"/>
        <v>0</v>
      </c>
    </row>
    <row r="157" spans="1:42" ht="15" customHeight="1" x14ac:dyDescent="0.2">
      <c r="A157" s="99" t="s">
        <v>593</v>
      </c>
      <c r="B157" s="77"/>
      <c r="C157" s="95"/>
      <c r="D157" s="77"/>
      <c r="E157" s="77"/>
      <c r="F157" s="77">
        <f>'5'!K34</f>
        <v>333</v>
      </c>
      <c r="G157" s="77"/>
      <c r="H157" s="77"/>
      <c r="I157" s="77"/>
      <c r="J157" s="77"/>
      <c r="K157" s="77"/>
      <c r="L157" s="77"/>
      <c r="M157" s="96"/>
      <c r="N157" s="77"/>
      <c r="O157" s="77"/>
      <c r="P157" s="95"/>
      <c r="Q157" s="77"/>
      <c r="R157" s="77"/>
      <c r="S157" s="89"/>
      <c r="T157" s="77"/>
      <c r="U157" s="77"/>
      <c r="V157" s="77"/>
      <c r="W157" s="77"/>
      <c r="X157" s="77"/>
      <c r="Y157" s="77"/>
      <c r="Z157" s="77"/>
      <c r="AA157" s="96"/>
      <c r="AB157" s="77"/>
      <c r="AC157" s="77"/>
      <c r="AD157" s="77"/>
      <c r="AE157" s="77"/>
      <c r="AF157" s="77"/>
      <c r="AG157" s="77"/>
      <c r="AH157" s="77"/>
      <c r="AI157" s="77"/>
      <c r="AJ157" s="77"/>
      <c r="AL157" s="103">
        <f t="shared" ref="AL157" si="105">AO157/AN157</f>
        <v>111</v>
      </c>
      <c r="AM157" s="77">
        <f t="shared" si="100"/>
        <v>333</v>
      </c>
      <c r="AN157" s="77">
        <f t="shared" si="101"/>
        <v>3</v>
      </c>
      <c r="AO157" s="100">
        <f t="shared" si="102"/>
        <v>333</v>
      </c>
      <c r="AP157" s="77">
        <f t="shared" si="103"/>
        <v>0</v>
      </c>
    </row>
    <row r="158" spans="1:42" ht="15" hidden="1" customHeight="1" x14ac:dyDescent="0.2">
      <c r="A158" s="99"/>
      <c r="B158" s="77"/>
      <c r="C158" s="95"/>
      <c r="D158" s="77"/>
      <c r="E158" s="77"/>
      <c r="F158" s="77"/>
      <c r="G158" s="77"/>
      <c r="H158" s="77"/>
      <c r="I158" s="77"/>
      <c r="J158" s="77"/>
      <c r="K158" s="77"/>
      <c r="L158" s="77"/>
      <c r="M158" s="96"/>
      <c r="N158" s="77"/>
      <c r="O158" s="77"/>
      <c r="P158" s="95"/>
      <c r="Q158" s="77"/>
      <c r="R158" s="77"/>
      <c r="S158" s="89"/>
      <c r="T158" s="77"/>
      <c r="U158" s="77"/>
      <c r="V158" s="77"/>
      <c r="W158" s="77"/>
      <c r="X158" s="77"/>
      <c r="Y158" s="77"/>
      <c r="Z158" s="77"/>
      <c r="AA158" s="96"/>
      <c r="AB158" s="77"/>
      <c r="AC158" s="77"/>
      <c r="AD158" s="77"/>
      <c r="AE158" s="77"/>
      <c r="AF158" s="77"/>
      <c r="AG158" s="77"/>
      <c r="AH158" s="77"/>
      <c r="AI158" s="77"/>
      <c r="AJ158" s="77"/>
      <c r="AL158" s="103" t="e">
        <f t="shared" si="104"/>
        <v>#DIV/0!</v>
      </c>
      <c r="AM158" s="77">
        <f t="shared" si="100"/>
        <v>0</v>
      </c>
      <c r="AN158" s="77">
        <f t="shared" si="101"/>
        <v>0</v>
      </c>
      <c r="AO158" s="100">
        <f t="shared" si="102"/>
        <v>0</v>
      </c>
      <c r="AP158" s="77">
        <f t="shared" si="103"/>
        <v>0</v>
      </c>
    </row>
    <row r="159" spans="1:42" ht="15" hidden="1" customHeight="1" x14ac:dyDescent="0.2">
      <c r="A159" s="88"/>
      <c r="B159" s="89">
        <f t="shared" ref="B159:N159" si="106">SUM(B151:B158)</f>
        <v>1778</v>
      </c>
      <c r="C159" s="89">
        <f t="shared" si="106"/>
        <v>1689</v>
      </c>
      <c r="D159" s="89">
        <f t="shared" si="106"/>
        <v>1809</v>
      </c>
      <c r="E159" s="89">
        <f t="shared" si="106"/>
        <v>1855</v>
      </c>
      <c r="F159" s="89">
        <f t="shared" si="106"/>
        <v>1705</v>
      </c>
      <c r="G159" s="89">
        <f t="shared" si="106"/>
        <v>1716</v>
      </c>
      <c r="H159" s="89">
        <f t="shared" si="106"/>
        <v>1825</v>
      </c>
      <c r="I159" s="89">
        <f t="shared" si="106"/>
        <v>1814</v>
      </c>
      <c r="J159" s="89">
        <f t="shared" si="106"/>
        <v>0</v>
      </c>
      <c r="K159" s="89">
        <f t="shared" si="106"/>
        <v>0</v>
      </c>
      <c r="L159" s="89">
        <f t="shared" si="106"/>
        <v>0</v>
      </c>
      <c r="M159" s="89">
        <f t="shared" si="106"/>
        <v>0</v>
      </c>
      <c r="N159" s="89">
        <f t="shared" si="106"/>
        <v>0</v>
      </c>
      <c r="O159" s="89"/>
      <c r="P159" s="89"/>
      <c r="Q159" s="89"/>
      <c r="R159" s="89"/>
      <c r="S159" s="89"/>
      <c r="T159" s="89"/>
      <c r="U159" s="89"/>
      <c r="V159" s="89"/>
      <c r="W159" s="89"/>
      <c r="X159" s="89"/>
      <c r="Y159" s="89"/>
      <c r="Z159" s="89"/>
      <c r="AA159" s="89"/>
      <c r="AB159" s="89"/>
      <c r="AC159" s="89"/>
      <c r="AD159" s="89"/>
      <c r="AE159" s="89"/>
      <c r="AF159" s="89"/>
      <c r="AG159" s="89"/>
      <c r="AH159" s="89"/>
      <c r="AI159" s="89"/>
      <c r="AJ159" s="89"/>
      <c r="AL159" s="89"/>
      <c r="AM159" s="89"/>
      <c r="AN159" s="90"/>
      <c r="AO159" s="90"/>
    </row>
    <row r="160" spans="1:42" ht="15" customHeight="1" x14ac:dyDescent="0.2">
      <c r="A160" s="88"/>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L160" s="89"/>
      <c r="AM160" s="89"/>
      <c r="AN160" s="90"/>
      <c r="AO160" s="90"/>
    </row>
    <row r="161" spans="1:42" ht="15" customHeight="1" x14ac:dyDescent="0.2">
      <c r="A161" s="88"/>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L161" s="89"/>
      <c r="AM161" s="89"/>
      <c r="AN161" s="90"/>
      <c r="AO161" s="90"/>
    </row>
    <row r="162" spans="1:42" ht="15" customHeight="1" x14ac:dyDescent="0.2">
      <c r="A162" s="88"/>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L162" s="89"/>
      <c r="AM162" s="89"/>
      <c r="AN162" s="90"/>
      <c r="AO162" s="90"/>
    </row>
    <row r="164" spans="1:42" ht="15" customHeight="1" x14ac:dyDescent="0.2">
      <c r="A164" s="79" t="s">
        <v>482</v>
      </c>
      <c r="B164" s="89">
        <v>1</v>
      </c>
      <c r="C164" s="89">
        <v>2</v>
      </c>
      <c r="D164" s="89">
        <v>3</v>
      </c>
      <c r="E164" s="89">
        <v>4</v>
      </c>
      <c r="F164" s="89">
        <v>5</v>
      </c>
      <c r="G164" s="89">
        <v>6</v>
      </c>
      <c r="H164" s="89">
        <v>7</v>
      </c>
      <c r="I164" s="89">
        <v>8</v>
      </c>
      <c r="J164" s="89">
        <v>9</v>
      </c>
      <c r="K164" s="89">
        <v>10</v>
      </c>
      <c r="L164" s="89">
        <v>11</v>
      </c>
      <c r="M164" s="89">
        <v>12</v>
      </c>
      <c r="N164" s="89">
        <v>13</v>
      </c>
      <c r="O164" s="89">
        <v>14</v>
      </c>
      <c r="P164" s="89">
        <v>15</v>
      </c>
      <c r="Q164" s="89">
        <v>16</v>
      </c>
      <c r="R164" s="89">
        <v>17</v>
      </c>
      <c r="S164" s="89"/>
      <c r="T164" s="89">
        <v>18</v>
      </c>
      <c r="U164" s="89">
        <v>19</v>
      </c>
      <c r="V164" s="89">
        <v>20</v>
      </c>
      <c r="W164" s="89">
        <v>21</v>
      </c>
      <c r="X164" s="89">
        <v>22</v>
      </c>
      <c r="Y164" s="89">
        <v>23</v>
      </c>
      <c r="Z164" s="89">
        <v>24</v>
      </c>
      <c r="AA164" s="89">
        <v>25</v>
      </c>
      <c r="AB164" s="89">
        <v>26</v>
      </c>
      <c r="AC164" s="89">
        <v>27</v>
      </c>
      <c r="AD164" s="89">
        <v>28</v>
      </c>
      <c r="AE164" s="89">
        <v>29</v>
      </c>
      <c r="AF164" s="89">
        <v>30</v>
      </c>
      <c r="AG164" s="89">
        <v>31</v>
      </c>
      <c r="AH164" s="89">
        <v>32</v>
      </c>
      <c r="AI164" s="89">
        <v>33</v>
      </c>
      <c r="AJ164" s="89">
        <v>34</v>
      </c>
      <c r="AL164" s="89" t="s">
        <v>39</v>
      </c>
      <c r="AM164" s="89" t="s">
        <v>326</v>
      </c>
      <c r="AN164" s="90" t="s">
        <v>325</v>
      </c>
      <c r="AO164" s="90" t="s">
        <v>312</v>
      </c>
      <c r="AP164" s="91" t="s">
        <v>82</v>
      </c>
    </row>
    <row r="165" spans="1:42" ht="15" customHeight="1" x14ac:dyDescent="0.2">
      <c r="A165" s="92" t="s">
        <v>178</v>
      </c>
      <c r="B165" s="135">
        <f>'1'!K48</f>
        <v>365</v>
      </c>
      <c r="C165" s="155">
        <f>'2'!K49</f>
        <v>361</v>
      </c>
      <c r="D165" s="93"/>
      <c r="E165" s="93">
        <f>'4'!E41</f>
        <v>414</v>
      </c>
      <c r="F165" s="93"/>
      <c r="G165" s="93">
        <f>'6'!K20</f>
        <v>390</v>
      </c>
      <c r="H165" s="93">
        <f>'7'!K34</f>
        <v>397</v>
      </c>
      <c r="I165" s="93">
        <f>'8'!K34</f>
        <v>352</v>
      </c>
      <c r="J165" s="93"/>
      <c r="K165" s="93"/>
      <c r="L165" s="93"/>
      <c r="M165" s="94"/>
      <c r="N165" s="93"/>
      <c r="O165" s="135"/>
      <c r="P165" s="155"/>
      <c r="Q165" s="93"/>
      <c r="R165" s="93"/>
      <c r="S165" s="89"/>
      <c r="T165" s="93"/>
      <c r="U165" s="93"/>
      <c r="V165" s="93"/>
      <c r="W165" s="93"/>
      <c r="X165" s="93"/>
      <c r="Y165" s="93"/>
      <c r="Z165" s="93"/>
      <c r="AA165" s="94"/>
      <c r="AB165" s="93"/>
      <c r="AC165" s="93"/>
      <c r="AD165" s="93"/>
      <c r="AE165" s="93"/>
      <c r="AF165" s="93"/>
      <c r="AG165" s="93"/>
      <c r="AH165" s="93"/>
      <c r="AI165" s="93"/>
      <c r="AJ165" s="93"/>
      <c r="AL165" s="97">
        <f>AO165/AN165</f>
        <v>126.61111111111111</v>
      </c>
      <c r="AM165" s="93">
        <f t="shared" ref="AM165:AM175" si="107">MAX(B165:AJ165)</f>
        <v>414</v>
      </c>
      <c r="AN165" s="93">
        <f t="shared" ref="AN165:AN175" si="108">COUNTA(B165:AJ165)*3</f>
        <v>18</v>
      </c>
      <c r="AO165" s="98">
        <f t="shared" ref="AO165:AO175" si="109">SUM(B165:AJ165)</f>
        <v>2279</v>
      </c>
      <c r="AP165" s="93">
        <f t="shared" ref="AP165:AP175" si="110">COUNTIF(B165:AJ165,"&gt;399")</f>
        <v>1</v>
      </c>
    </row>
    <row r="166" spans="1:42" ht="15" customHeight="1" x14ac:dyDescent="0.2">
      <c r="A166" s="92" t="s">
        <v>150</v>
      </c>
      <c r="B166" s="135">
        <f>'1'!K45</f>
        <v>314</v>
      </c>
      <c r="C166" s="155">
        <f>'2'!K46</f>
        <v>374</v>
      </c>
      <c r="D166" s="93"/>
      <c r="E166" s="93">
        <f>'4'!E39</f>
        <v>372</v>
      </c>
      <c r="F166" s="93">
        <f>'5'!K2</f>
        <v>374</v>
      </c>
      <c r="G166" s="93">
        <f>'6'!K18</f>
        <v>328</v>
      </c>
      <c r="H166" s="93">
        <f>'7'!K32</f>
        <v>341</v>
      </c>
      <c r="I166" s="93">
        <f>'8'!K32</f>
        <v>370</v>
      </c>
      <c r="J166" s="93"/>
      <c r="K166" s="93"/>
      <c r="L166" s="93"/>
      <c r="M166" s="94"/>
      <c r="N166" s="93"/>
      <c r="O166" s="135"/>
      <c r="P166" s="155"/>
      <c r="Q166" s="93"/>
      <c r="R166" s="93"/>
      <c r="S166" s="89"/>
      <c r="T166" s="93"/>
      <c r="U166" s="93"/>
      <c r="V166" s="93"/>
      <c r="W166" s="93"/>
      <c r="X166" s="93"/>
      <c r="Y166" s="93"/>
      <c r="Z166" s="93"/>
      <c r="AA166" s="94"/>
      <c r="AB166" s="93"/>
      <c r="AC166" s="93"/>
      <c r="AD166" s="93"/>
      <c r="AE166" s="93"/>
      <c r="AF166" s="93"/>
      <c r="AG166" s="93"/>
      <c r="AH166" s="93"/>
      <c r="AI166" s="93"/>
      <c r="AJ166" s="93"/>
      <c r="AL166" s="97">
        <f>AO166/AN166</f>
        <v>117.76190476190476</v>
      </c>
      <c r="AM166" s="93">
        <f t="shared" si="107"/>
        <v>374</v>
      </c>
      <c r="AN166" s="93">
        <f t="shared" si="108"/>
        <v>21</v>
      </c>
      <c r="AO166" s="98">
        <f t="shared" si="109"/>
        <v>2473</v>
      </c>
      <c r="AP166" s="93">
        <f t="shared" si="110"/>
        <v>0</v>
      </c>
    </row>
    <row r="167" spans="1:42" ht="15" customHeight="1" x14ac:dyDescent="0.2">
      <c r="A167" s="92" t="s">
        <v>172</v>
      </c>
      <c r="B167" s="135">
        <f>'1'!K47</f>
        <v>297</v>
      </c>
      <c r="C167" s="155">
        <f>'2'!K48</f>
        <v>372</v>
      </c>
      <c r="D167" s="93"/>
      <c r="E167" s="93">
        <f>'4'!E40</f>
        <v>365</v>
      </c>
      <c r="F167" s="93">
        <f>'5'!K6</f>
        <v>357</v>
      </c>
      <c r="G167" s="93">
        <f>'6'!K19</f>
        <v>367</v>
      </c>
      <c r="H167" s="93">
        <f>'7'!K33</f>
        <v>312</v>
      </c>
      <c r="I167" s="93">
        <f>'8'!K33</f>
        <v>336</v>
      </c>
      <c r="J167" s="93"/>
      <c r="K167" s="93"/>
      <c r="L167" s="93"/>
      <c r="M167" s="94"/>
      <c r="N167" s="93"/>
      <c r="O167" s="135"/>
      <c r="P167" s="155"/>
      <c r="Q167" s="93"/>
      <c r="R167" s="93"/>
      <c r="S167" s="89"/>
      <c r="T167" s="93"/>
      <c r="U167" s="93"/>
      <c r="V167" s="93"/>
      <c r="W167" s="93"/>
      <c r="X167" s="93"/>
      <c r="Y167" s="93"/>
      <c r="Z167" s="93"/>
      <c r="AA167" s="94"/>
      <c r="AB167" s="93"/>
      <c r="AC167" s="93"/>
      <c r="AD167" s="93"/>
      <c r="AE167" s="93"/>
      <c r="AF167" s="93"/>
      <c r="AG167" s="93"/>
      <c r="AH167" s="93"/>
      <c r="AI167" s="93"/>
      <c r="AJ167" s="93"/>
      <c r="AL167" s="97">
        <f>AO167/AN167</f>
        <v>114.57142857142857</v>
      </c>
      <c r="AM167" s="93">
        <f t="shared" si="107"/>
        <v>372</v>
      </c>
      <c r="AN167" s="93">
        <f t="shared" si="108"/>
        <v>21</v>
      </c>
      <c r="AO167" s="98">
        <f t="shared" si="109"/>
        <v>2406</v>
      </c>
      <c r="AP167" s="93">
        <f t="shared" si="110"/>
        <v>0</v>
      </c>
    </row>
    <row r="168" spans="1:42" ht="15" customHeight="1" x14ac:dyDescent="0.2">
      <c r="A168" s="92" t="s">
        <v>152</v>
      </c>
      <c r="B168" s="135">
        <f>'1'!K44</f>
        <v>329</v>
      </c>
      <c r="C168" s="155">
        <f>'2'!K45</f>
        <v>347</v>
      </c>
      <c r="D168" s="93"/>
      <c r="E168" s="93">
        <f>'4'!E37</f>
        <v>329</v>
      </c>
      <c r="F168" s="93">
        <f>'5'!K4</f>
        <v>303</v>
      </c>
      <c r="G168" s="93">
        <f>'6'!K16</f>
        <v>310</v>
      </c>
      <c r="H168" s="93">
        <f>'7'!K30</f>
        <v>325</v>
      </c>
      <c r="I168" s="93">
        <f>'8'!K30</f>
        <v>328</v>
      </c>
      <c r="J168" s="93"/>
      <c r="K168" s="93"/>
      <c r="L168" s="93"/>
      <c r="M168" s="94"/>
      <c r="N168" s="93"/>
      <c r="O168" s="135"/>
      <c r="P168" s="155"/>
      <c r="Q168" s="93"/>
      <c r="R168" s="93"/>
      <c r="S168" s="89"/>
      <c r="T168" s="93"/>
      <c r="U168" s="93"/>
      <c r="V168" s="93"/>
      <c r="W168" s="93"/>
      <c r="X168" s="93"/>
      <c r="Y168" s="93"/>
      <c r="Z168" s="93"/>
      <c r="AA168" s="94"/>
      <c r="AB168" s="93"/>
      <c r="AC168" s="93"/>
      <c r="AD168" s="93"/>
      <c r="AE168" s="93"/>
      <c r="AF168" s="93"/>
      <c r="AG168" s="93"/>
      <c r="AH168" s="93"/>
      <c r="AI168" s="93"/>
      <c r="AJ168" s="93"/>
      <c r="AL168" s="97">
        <f>AO168/AN168</f>
        <v>108.14285714285714</v>
      </c>
      <c r="AM168" s="93">
        <f t="shared" si="107"/>
        <v>347</v>
      </c>
      <c r="AN168" s="93">
        <f t="shared" si="108"/>
        <v>21</v>
      </c>
      <c r="AO168" s="98">
        <f t="shared" si="109"/>
        <v>2271</v>
      </c>
      <c r="AP168" s="93">
        <f t="shared" si="110"/>
        <v>0</v>
      </c>
    </row>
    <row r="169" spans="1:42" ht="15" customHeight="1" x14ac:dyDescent="0.2">
      <c r="A169" s="92" t="s">
        <v>381</v>
      </c>
      <c r="B169" s="135">
        <f>'1'!K46</f>
        <v>300</v>
      </c>
      <c r="C169" s="155">
        <f>'2'!K47</f>
        <v>294</v>
      </c>
      <c r="D169" s="93"/>
      <c r="E169" s="93">
        <f>'4'!E38</f>
        <v>340</v>
      </c>
      <c r="F169" s="93">
        <f>'5'!K3</f>
        <v>303</v>
      </c>
      <c r="G169" s="93">
        <f>'6'!K17</f>
        <v>335</v>
      </c>
      <c r="H169" s="93">
        <f>'7'!K31</f>
        <v>344</v>
      </c>
      <c r="I169" s="93">
        <f>'8'!K31</f>
        <v>312</v>
      </c>
      <c r="J169" s="93"/>
      <c r="K169" s="93"/>
      <c r="L169" s="93"/>
      <c r="M169" s="94"/>
      <c r="N169" s="93"/>
      <c r="O169" s="135"/>
      <c r="P169" s="155"/>
      <c r="Q169" s="93"/>
      <c r="R169" s="93"/>
      <c r="S169" s="89"/>
      <c r="T169" s="93"/>
      <c r="U169" s="93"/>
      <c r="V169" s="93"/>
      <c r="W169" s="93"/>
      <c r="X169" s="93"/>
      <c r="Y169" s="93"/>
      <c r="Z169" s="93"/>
      <c r="AA169" s="94"/>
      <c r="AB169" s="93"/>
      <c r="AC169" s="93"/>
      <c r="AD169" s="93"/>
      <c r="AE169" s="93"/>
      <c r="AF169" s="93"/>
      <c r="AG169" s="93"/>
      <c r="AH169" s="93"/>
      <c r="AI169" s="93"/>
      <c r="AJ169" s="93"/>
      <c r="AL169" s="97">
        <f>AO169/AN169</f>
        <v>106.0952380952381</v>
      </c>
      <c r="AM169" s="93">
        <f t="shared" si="107"/>
        <v>344</v>
      </c>
      <c r="AN169" s="93">
        <f t="shared" si="108"/>
        <v>21</v>
      </c>
      <c r="AO169" s="98">
        <f t="shared" si="109"/>
        <v>2228</v>
      </c>
      <c r="AP169" s="93">
        <f t="shared" si="110"/>
        <v>0</v>
      </c>
    </row>
    <row r="170" spans="1:42" ht="15" customHeight="1" x14ac:dyDescent="0.2">
      <c r="A170" s="99" t="s">
        <v>594</v>
      </c>
      <c r="B170" s="77"/>
      <c r="C170" s="95"/>
      <c r="D170" s="77"/>
      <c r="E170" s="77"/>
      <c r="F170" s="77">
        <f>'5'!K5</f>
        <v>363</v>
      </c>
      <c r="G170" s="77"/>
      <c r="H170" s="77"/>
      <c r="I170" s="77"/>
      <c r="J170" s="77"/>
      <c r="K170" s="77"/>
      <c r="L170" s="77"/>
      <c r="M170" s="96"/>
      <c r="N170" s="77"/>
      <c r="O170" s="77"/>
      <c r="P170" s="95"/>
      <c r="Q170" s="77"/>
      <c r="R170" s="77"/>
      <c r="S170" s="89"/>
      <c r="T170" s="77"/>
      <c r="U170" s="77"/>
      <c r="V170" s="77"/>
      <c r="W170" s="77"/>
      <c r="X170" s="77"/>
      <c r="Y170" s="77"/>
      <c r="Z170" s="77"/>
      <c r="AA170" s="96"/>
      <c r="AB170" s="77"/>
      <c r="AC170" s="77"/>
      <c r="AD170" s="77"/>
      <c r="AE170" s="77"/>
      <c r="AF170" s="77"/>
      <c r="AG170" s="77"/>
      <c r="AH170" s="77"/>
      <c r="AI170" s="77"/>
      <c r="AJ170" s="77"/>
      <c r="AL170" s="103">
        <f t="shared" ref="AL170:AL175" si="111">AO170/AN170</f>
        <v>121</v>
      </c>
      <c r="AM170" s="77">
        <f t="shared" si="107"/>
        <v>363</v>
      </c>
      <c r="AN170" s="77">
        <f t="shared" si="108"/>
        <v>3</v>
      </c>
      <c r="AO170" s="100">
        <f t="shared" si="109"/>
        <v>363</v>
      </c>
      <c r="AP170" s="77">
        <f t="shared" si="110"/>
        <v>0</v>
      </c>
    </row>
    <row r="171" spans="1:42" ht="15" hidden="1" customHeight="1" x14ac:dyDescent="0.2">
      <c r="A171" s="99"/>
      <c r="B171" s="77"/>
      <c r="C171" s="95"/>
      <c r="D171" s="77"/>
      <c r="E171" s="77"/>
      <c r="F171" s="77"/>
      <c r="G171" s="77"/>
      <c r="H171" s="77"/>
      <c r="I171" s="77"/>
      <c r="J171" s="77"/>
      <c r="K171" s="77"/>
      <c r="L171" s="77"/>
      <c r="M171" s="96"/>
      <c r="N171" s="77"/>
      <c r="O171" s="77"/>
      <c r="P171" s="95"/>
      <c r="Q171" s="77"/>
      <c r="R171" s="77"/>
      <c r="S171" s="89"/>
      <c r="T171" s="77"/>
      <c r="U171" s="77"/>
      <c r="V171" s="77"/>
      <c r="W171" s="77"/>
      <c r="X171" s="77"/>
      <c r="Y171" s="77"/>
      <c r="Z171" s="77"/>
      <c r="AA171" s="96"/>
      <c r="AB171" s="77"/>
      <c r="AC171" s="77"/>
      <c r="AD171" s="77"/>
      <c r="AE171" s="77"/>
      <c r="AF171" s="77"/>
      <c r="AG171" s="77"/>
      <c r="AH171" s="77"/>
      <c r="AI171" s="77"/>
      <c r="AJ171" s="77"/>
      <c r="AL171" s="103" t="e">
        <f t="shared" si="111"/>
        <v>#DIV/0!</v>
      </c>
      <c r="AM171" s="77">
        <f t="shared" si="107"/>
        <v>0</v>
      </c>
      <c r="AN171" s="77">
        <f t="shared" si="108"/>
        <v>0</v>
      </c>
      <c r="AO171" s="100">
        <f t="shared" si="109"/>
        <v>0</v>
      </c>
      <c r="AP171" s="77">
        <f t="shared" si="110"/>
        <v>0</v>
      </c>
    </row>
    <row r="172" spans="1:42" ht="15" hidden="1" customHeight="1" x14ac:dyDescent="0.2">
      <c r="A172" s="99"/>
      <c r="B172" s="77"/>
      <c r="C172" s="95"/>
      <c r="D172" s="77"/>
      <c r="E172" s="77"/>
      <c r="F172" s="77"/>
      <c r="G172" s="77"/>
      <c r="H172" s="77"/>
      <c r="I172" s="77"/>
      <c r="J172" s="77"/>
      <c r="K172" s="77"/>
      <c r="L172" s="77"/>
      <c r="M172" s="96"/>
      <c r="N172" s="77"/>
      <c r="O172" s="77"/>
      <c r="P172" s="95"/>
      <c r="Q172" s="77"/>
      <c r="R172" s="77"/>
      <c r="S172" s="89"/>
      <c r="T172" s="77"/>
      <c r="U172" s="77"/>
      <c r="V172" s="77"/>
      <c r="W172" s="77"/>
      <c r="X172" s="77"/>
      <c r="Y172" s="77"/>
      <c r="Z172" s="77"/>
      <c r="AA172" s="96"/>
      <c r="AB172" s="77"/>
      <c r="AC172" s="77"/>
      <c r="AD172" s="77"/>
      <c r="AE172" s="77"/>
      <c r="AF172" s="77"/>
      <c r="AG172" s="77"/>
      <c r="AH172" s="77"/>
      <c r="AI172" s="77"/>
      <c r="AJ172" s="77"/>
      <c r="AL172" s="103" t="e">
        <f t="shared" si="111"/>
        <v>#DIV/0!</v>
      </c>
      <c r="AM172" s="77">
        <f t="shared" si="107"/>
        <v>0</v>
      </c>
      <c r="AN172" s="77">
        <f t="shared" si="108"/>
        <v>0</v>
      </c>
      <c r="AO172" s="100">
        <f t="shared" si="109"/>
        <v>0</v>
      </c>
      <c r="AP172" s="77">
        <f t="shared" si="110"/>
        <v>0</v>
      </c>
    </row>
    <row r="173" spans="1:42" ht="15" hidden="1" customHeight="1" x14ac:dyDescent="0.2">
      <c r="A173" s="99"/>
      <c r="B173" s="77"/>
      <c r="C173" s="95"/>
      <c r="D173" s="77"/>
      <c r="E173" s="77"/>
      <c r="F173" s="77"/>
      <c r="G173" s="77"/>
      <c r="H173" s="77"/>
      <c r="I173" s="77"/>
      <c r="J173" s="77"/>
      <c r="K173" s="77"/>
      <c r="L173" s="77"/>
      <c r="M173" s="96"/>
      <c r="N173" s="77"/>
      <c r="O173" s="77"/>
      <c r="P173" s="95"/>
      <c r="Q173" s="77"/>
      <c r="R173" s="77"/>
      <c r="S173" s="89"/>
      <c r="T173" s="77"/>
      <c r="U173" s="77"/>
      <c r="V173" s="77"/>
      <c r="W173" s="77"/>
      <c r="X173" s="77"/>
      <c r="Y173" s="77"/>
      <c r="Z173" s="77"/>
      <c r="AA173" s="96"/>
      <c r="AB173" s="77"/>
      <c r="AC173" s="77"/>
      <c r="AD173" s="77"/>
      <c r="AE173" s="77"/>
      <c r="AF173" s="77"/>
      <c r="AG173" s="77"/>
      <c r="AH173" s="77"/>
      <c r="AI173" s="77"/>
      <c r="AJ173" s="77"/>
      <c r="AL173" s="103" t="e">
        <f t="shared" si="111"/>
        <v>#DIV/0!</v>
      </c>
      <c r="AM173" s="77">
        <f t="shared" si="107"/>
        <v>0</v>
      </c>
      <c r="AN173" s="77">
        <f t="shared" si="108"/>
        <v>0</v>
      </c>
      <c r="AO173" s="100">
        <f t="shared" si="109"/>
        <v>0</v>
      </c>
      <c r="AP173" s="77">
        <f t="shared" si="110"/>
        <v>0</v>
      </c>
    </row>
    <row r="174" spans="1:42" ht="15" hidden="1" customHeight="1" x14ac:dyDescent="0.2">
      <c r="A174" s="99"/>
      <c r="B174" s="77"/>
      <c r="C174" s="95"/>
      <c r="D174" s="77"/>
      <c r="E174" s="77"/>
      <c r="F174" s="77"/>
      <c r="G174" s="77"/>
      <c r="H174" s="77"/>
      <c r="I174" s="77"/>
      <c r="J174" s="77"/>
      <c r="K174" s="77"/>
      <c r="L174" s="77"/>
      <c r="M174" s="96"/>
      <c r="N174" s="77"/>
      <c r="O174" s="77"/>
      <c r="P174" s="95"/>
      <c r="Q174" s="77"/>
      <c r="R174" s="77"/>
      <c r="S174" s="89"/>
      <c r="T174" s="77"/>
      <c r="U174" s="77"/>
      <c r="V174" s="77"/>
      <c r="W174" s="77"/>
      <c r="X174" s="77"/>
      <c r="Y174" s="77"/>
      <c r="Z174" s="77"/>
      <c r="AA174" s="96"/>
      <c r="AB174" s="77"/>
      <c r="AC174" s="77"/>
      <c r="AD174" s="77"/>
      <c r="AE174" s="77"/>
      <c r="AF174" s="77"/>
      <c r="AG174" s="77"/>
      <c r="AH174" s="77"/>
      <c r="AI174" s="77"/>
      <c r="AJ174" s="77"/>
      <c r="AL174" s="103" t="e">
        <f t="shared" si="111"/>
        <v>#DIV/0!</v>
      </c>
      <c r="AM174" s="77">
        <f t="shared" si="107"/>
        <v>0</v>
      </c>
      <c r="AN174" s="77">
        <f t="shared" si="108"/>
        <v>0</v>
      </c>
      <c r="AO174" s="100">
        <f t="shared" si="109"/>
        <v>0</v>
      </c>
      <c r="AP174" s="77">
        <f t="shared" si="110"/>
        <v>0</v>
      </c>
    </row>
    <row r="175" spans="1:42" ht="15" hidden="1" customHeight="1" x14ac:dyDescent="0.2">
      <c r="A175" s="99"/>
      <c r="B175" s="77"/>
      <c r="C175" s="95"/>
      <c r="D175" s="77"/>
      <c r="E175" s="77"/>
      <c r="F175" s="77"/>
      <c r="G175" s="77"/>
      <c r="H175" s="77"/>
      <c r="I175" s="77"/>
      <c r="J175" s="77"/>
      <c r="K175" s="77"/>
      <c r="L175" s="77"/>
      <c r="M175" s="96"/>
      <c r="N175" s="77"/>
      <c r="O175" s="77"/>
      <c r="P175" s="95"/>
      <c r="Q175" s="77"/>
      <c r="R175" s="77"/>
      <c r="S175" s="89"/>
      <c r="T175" s="77"/>
      <c r="U175" s="77"/>
      <c r="V175" s="77"/>
      <c r="W175" s="77"/>
      <c r="X175" s="77"/>
      <c r="Y175" s="77"/>
      <c r="Z175" s="77"/>
      <c r="AA175" s="96"/>
      <c r="AB175" s="77"/>
      <c r="AC175" s="77"/>
      <c r="AD175" s="77"/>
      <c r="AE175" s="77"/>
      <c r="AF175" s="77"/>
      <c r="AG175" s="77"/>
      <c r="AH175" s="77"/>
      <c r="AI175" s="77"/>
      <c r="AJ175" s="77"/>
      <c r="AL175" s="103" t="e">
        <f t="shared" si="111"/>
        <v>#DIV/0!</v>
      </c>
      <c r="AM175" s="77">
        <f t="shared" si="107"/>
        <v>0</v>
      </c>
      <c r="AN175" s="77">
        <f t="shared" si="108"/>
        <v>0</v>
      </c>
      <c r="AO175" s="100">
        <f t="shared" si="109"/>
        <v>0</v>
      </c>
      <c r="AP175" s="77">
        <f t="shared" si="110"/>
        <v>0</v>
      </c>
    </row>
    <row r="176" spans="1:42" ht="15" hidden="1" customHeight="1" x14ac:dyDescent="0.2">
      <c r="B176" s="91">
        <f>SUM(B165:B175)</f>
        <v>1605</v>
      </c>
      <c r="C176" s="91">
        <f t="shared" ref="C176:N176" si="112">SUM(C165:C175)</f>
        <v>1748</v>
      </c>
      <c r="D176" s="91">
        <f t="shared" si="112"/>
        <v>0</v>
      </c>
      <c r="E176" s="91">
        <f t="shared" si="112"/>
        <v>1820</v>
      </c>
      <c r="F176" s="91">
        <f t="shared" si="112"/>
        <v>1700</v>
      </c>
      <c r="G176" s="91">
        <f t="shared" si="112"/>
        <v>1730</v>
      </c>
      <c r="H176" s="91">
        <f t="shared" si="112"/>
        <v>1719</v>
      </c>
      <c r="I176" s="91">
        <f t="shared" si="112"/>
        <v>1698</v>
      </c>
      <c r="J176" s="91">
        <f t="shared" si="112"/>
        <v>0</v>
      </c>
      <c r="K176" s="91">
        <f t="shared" si="112"/>
        <v>0</v>
      </c>
      <c r="L176" s="91">
        <f t="shared" si="112"/>
        <v>0</v>
      </c>
      <c r="M176" s="91">
        <f t="shared" si="112"/>
        <v>0</v>
      </c>
      <c r="N176" s="91">
        <f t="shared" si="112"/>
        <v>0</v>
      </c>
      <c r="S176" s="91"/>
    </row>
    <row r="178" spans="1:42" ht="15" customHeight="1" x14ac:dyDescent="0.2">
      <c r="A178" s="79" t="s">
        <v>487</v>
      </c>
      <c r="B178" s="89">
        <v>1</v>
      </c>
      <c r="C178" s="89">
        <v>2</v>
      </c>
      <c r="D178" s="89">
        <v>3</v>
      </c>
      <c r="E178" s="89">
        <v>4</v>
      </c>
      <c r="F178" s="89">
        <v>5</v>
      </c>
      <c r="G178" s="89">
        <v>6</v>
      </c>
      <c r="H178" s="89">
        <v>7</v>
      </c>
      <c r="I178" s="89">
        <v>8</v>
      </c>
      <c r="J178" s="89">
        <v>9</v>
      </c>
      <c r="K178" s="89">
        <v>10</v>
      </c>
      <c r="L178" s="89">
        <v>11</v>
      </c>
      <c r="M178" s="89">
        <v>12</v>
      </c>
      <c r="N178" s="89">
        <v>13</v>
      </c>
      <c r="O178" s="89">
        <v>14</v>
      </c>
      <c r="P178" s="89">
        <v>15</v>
      </c>
      <c r="Q178" s="89">
        <v>16</v>
      </c>
      <c r="R178" s="89">
        <v>17</v>
      </c>
      <c r="S178" s="89"/>
      <c r="T178" s="89">
        <v>18</v>
      </c>
      <c r="U178" s="89">
        <v>19</v>
      </c>
      <c r="V178" s="89">
        <v>20</v>
      </c>
      <c r="W178" s="89">
        <v>21</v>
      </c>
      <c r="X178" s="89">
        <v>22</v>
      </c>
      <c r="Y178" s="89">
        <v>23</v>
      </c>
      <c r="Z178" s="89">
        <v>24</v>
      </c>
      <c r="AA178" s="89">
        <v>25</v>
      </c>
      <c r="AB178" s="89">
        <v>26</v>
      </c>
      <c r="AC178" s="89">
        <v>27</v>
      </c>
      <c r="AD178" s="89">
        <v>28</v>
      </c>
      <c r="AE178" s="89">
        <v>29</v>
      </c>
      <c r="AF178" s="89">
        <v>30</v>
      </c>
      <c r="AG178" s="89">
        <v>31</v>
      </c>
      <c r="AH178" s="89">
        <v>32</v>
      </c>
      <c r="AI178" s="89">
        <v>33</v>
      </c>
      <c r="AJ178" s="89">
        <v>34</v>
      </c>
      <c r="AL178" s="89" t="s">
        <v>39</v>
      </c>
      <c r="AM178" s="89" t="s">
        <v>326</v>
      </c>
      <c r="AN178" s="90" t="s">
        <v>325</v>
      </c>
      <c r="AO178" s="90" t="s">
        <v>312</v>
      </c>
      <c r="AP178" s="91" t="s">
        <v>82</v>
      </c>
    </row>
    <row r="179" spans="1:42" ht="15" customHeight="1" x14ac:dyDescent="0.2">
      <c r="A179" s="92" t="s">
        <v>501</v>
      </c>
      <c r="B179" s="135"/>
      <c r="C179" s="155">
        <f>'2'!K9</f>
        <v>302</v>
      </c>
      <c r="D179" s="93">
        <f>'3'!E23</f>
        <v>378</v>
      </c>
      <c r="E179" s="93"/>
      <c r="F179" s="93"/>
      <c r="G179" s="93">
        <f>'6'!E44</f>
        <v>310</v>
      </c>
      <c r="H179" s="93">
        <f>'7'!E2</f>
        <v>342</v>
      </c>
      <c r="I179" s="93">
        <f>'8'!E37</f>
        <v>383</v>
      </c>
      <c r="J179" s="93"/>
      <c r="K179" s="93"/>
      <c r="L179" s="93"/>
      <c r="M179" s="94"/>
      <c r="N179" s="93"/>
      <c r="O179" s="135"/>
      <c r="P179" s="155"/>
      <c r="Q179" s="93"/>
      <c r="R179" s="93"/>
      <c r="S179" s="89"/>
      <c r="T179" s="93"/>
      <c r="U179" s="93"/>
      <c r="V179" s="93"/>
      <c r="W179" s="93"/>
      <c r="X179" s="93"/>
      <c r="Y179" s="93"/>
      <c r="Z179" s="93"/>
      <c r="AA179" s="94"/>
      <c r="AB179" s="93"/>
      <c r="AC179" s="93"/>
      <c r="AD179" s="93"/>
      <c r="AE179" s="93"/>
      <c r="AF179" s="93"/>
      <c r="AG179" s="93"/>
      <c r="AH179" s="93"/>
      <c r="AI179" s="93"/>
      <c r="AJ179" s="93"/>
      <c r="AL179" s="97">
        <f>AO179/AN179</f>
        <v>114.33333333333333</v>
      </c>
      <c r="AM179" s="93">
        <f t="shared" ref="AM179:AM183" si="113">MAX(B179:AJ179)</f>
        <v>383</v>
      </c>
      <c r="AN179" s="93">
        <f t="shared" ref="AN179:AN183" si="114">COUNTA(B179:AJ179)*3</f>
        <v>15</v>
      </c>
      <c r="AO179" s="98">
        <f t="shared" ref="AO179:AO183" si="115">SUM(B179:AJ179)</f>
        <v>1715</v>
      </c>
      <c r="AP179" s="93">
        <f t="shared" ref="AP179:AP183" si="116">COUNTIF(B179:AJ179,"&gt;399")</f>
        <v>0</v>
      </c>
    </row>
    <row r="180" spans="1:42" ht="15" customHeight="1" x14ac:dyDescent="0.2">
      <c r="A180" s="92" t="s">
        <v>500</v>
      </c>
      <c r="B180" s="135"/>
      <c r="C180" s="155">
        <f>'2'!K12</f>
        <v>346</v>
      </c>
      <c r="D180" s="93"/>
      <c r="E180" s="93"/>
      <c r="F180" s="93">
        <f>'5'!E12</f>
        <v>319</v>
      </c>
      <c r="G180" s="93">
        <f>'6'!E47</f>
        <v>346</v>
      </c>
      <c r="H180" s="93">
        <f>'7'!E5</f>
        <v>316</v>
      </c>
      <c r="I180" s="93">
        <f>'8'!E38</f>
        <v>384</v>
      </c>
      <c r="J180" s="93"/>
      <c r="K180" s="93"/>
      <c r="L180" s="93"/>
      <c r="M180" s="94"/>
      <c r="N180" s="93"/>
      <c r="O180" s="135"/>
      <c r="P180" s="155"/>
      <c r="Q180" s="93"/>
      <c r="R180" s="93"/>
      <c r="S180" s="89"/>
      <c r="T180" s="93"/>
      <c r="U180" s="93"/>
      <c r="V180" s="93"/>
      <c r="W180" s="93"/>
      <c r="X180" s="93"/>
      <c r="Y180" s="93"/>
      <c r="Z180" s="93"/>
      <c r="AA180" s="94"/>
      <c r="AB180" s="93"/>
      <c r="AC180" s="93"/>
      <c r="AD180" s="93"/>
      <c r="AE180" s="93"/>
      <c r="AF180" s="93"/>
      <c r="AG180" s="93"/>
      <c r="AH180" s="93"/>
      <c r="AI180" s="93"/>
      <c r="AJ180" s="93"/>
      <c r="AL180" s="97">
        <f>AO180/AN180</f>
        <v>114.06666666666666</v>
      </c>
      <c r="AM180" s="93">
        <f t="shared" si="113"/>
        <v>384</v>
      </c>
      <c r="AN180" s="93">
        <f t="shared" si="114"/>
        <v>15</v>
      </c>
      <c r="AO180" s="98">
        <f t="shared" si="115"/>
        <v>1711</v>
      </c>
      <c r="AP180" s="93">
        <f t="shared" si="116"/>
        <v>0</v>
      </c>
    </row>
    <row r="181" spans="1:42" ht="15" customHeight="1" x14ac:dyDescent="0.2">
      <c r="A181" s="92" t="s">
        <v>347</v>
      </c>
      <c r="B181" s="135"/>
      <c r="C181" s="155">
        <f>'2'!K13</f>
        <v>307</v>
      </c>
      <c r="D181" s="93">
        <f>'3'!E27</f>
        <v>359</v>
      </c>
      <c r="E181" s="93">
        <f>'4'!K20</f>
        <v>290</v>
      </c>
      <c r="F181" s="93">
        <f>'5'!E13</f>
        <v>368</v>
      </c>
      <c r="G181" s="93">
        <f>'6'!E48</f>
        <v>304</v>
      </c>
      <c r="H181" s="93">
        <f>'7'!E6</f>
        <v>373</v>
      </c>
      <c r="I181" s="93">
        <f>'8'!E41</f>
        <v>361</v>
      </c>
      <c r="J181" s="93"/>
      <c r="K181" s="93"/>
      <c r="L181" s="93"/>
      <c r="M181" s="94"/>
      <c r="N181" s="93"/>
      <c r="O181" s="135"/>
      <c r="P181" s="155"/>
      <c r="Q181" s="93"/>
      <c r="R181" s="93"/>
      <c r="S181" s="89"/>
      <c r="T181" s="93"/>
      <c r="U181" s="93"/>
      <c r="V181" s="93"/>
      <c r="W181" s="93"/>
      <c r="X181" s="93"/>
      <c r="Y181" s="93"/>
      <c r="Z181" s="93"/>
      <c r="AA181" s="94"/>
      <c r="AB181" s="93"/>
      <c r="AC181" s="93"/>
      <c r="AD181" s="93"/>
      <c r="AE181" s="93"/>
      <c r="AF181" s="93"/>
      <c r="AG181" s="93"/>
      <c r="AH181" s="93"/>
      <c r="AI181" s="93"/>
      <c r="AJ181" s="93"/>
      <c r="AL181" s="97">
        <f>AO181/AN181</f>
        <v>112.47619047619048</v>
      </c>
      <c r="AM181" s="93">
        <f t="shared" si="113"/>
        <v>373</v>
      </c>
      <c r="AN181" s="93">
        <f t="shared" si="114"/>
        <v>21</v>
      </c>
      <c r="AO181" s="98">
        <f t="shared" si="115"/>
        <v>2362</v>
      </c>
      <c r="AP181" s="93">
        <f t="shared" si="116"/>
        <v>0</v>
      </c>
    </row>
    <row r="182" spans="1:42" ht="15" customHeight="1" x14ac:dyDescent="0.2">
      <c r="A182" s="92" t="s">
        <v>380</v>
      </c>
      <c r="B182" s="135"/>
      <c r="C182" s="155">
        <f>'2'!K11</f>
        <v>370</v>
      </c>
      <c r="D182" s="93">
        <f>'3'!E25</f>
        <v>339</v>
      </c>
      <c r="E182" s="93">
        <f>'4'!K19</f>
        <v>310</v>
      </c>
      <c r="F182" s="93"/>
      <c r="G182" s="93">
        <f>'6'!E46</f>
        <v>321</v>
      </c>
      <c r="H182" s="93">
        <f>'7'!E4</f>
        <v>362</v>
      </c>
      <c r="I182" s="93">
        <f>'8'!E39</f>
        <v>319</v>
      </c>
      <c r="J182" s="93"/>
      <c r="K182" s="93"/>
      <c r="L182" s="93"/>
      <c r="M182" s="94"/>
      <c r="N182" s="93"/>
      <c r="O182" s="135"/>
      <c r="P182" s="155"/>
      <c r="Q182" s="93"/>
      <c r="R182" s="93"/>
      <c r="S182" s="89"/>
      <c r="T182" s="93"/>
      <c r="U182" s="93"/>
      <c r="V182" s="93"/>
      <c r="W182" s="93"/>
      <c r="X182" s="93"/>
      <c r="Y182" s="93"/>
      <c r="Z182" s="93"/>
      <c r="AA182" s="94"/>
      <c r="AB182" s="93"/>
      <c r="AC182" s="93"/>
      <c r="AD182" s="93"/>
      <c r="AE182" s="93"/>
      <c r="AF182" s="93"/>
      <c r="AG182" s="93"/>
      <c r="AH182" s="93"/>
      <c r="AI182" s="93"/>
      <c r="AJ182" s="93"/>
      <c r="AL182" s="97">
        <f>AO182/AN182</f>
        <v>112.27777777777777</v>
      </c>
      <c r="AM182" s="93">
        <f t="shared" si="113"/>
        <v>370</v>
      </c>
      <c r="AN182" s="93">
        <f t="shared" si="114"/>
        <v>18</v>
      </c>
      <c r="AO182" s="98">
        <f t="shared" si="115"/>
        <v>2021</v>
      </c>
      <c r="AP182" s="93">
        <f t="shared" si="116"/>
        <v>0</v>
      </c>
    </row>
    <row r="183" spans="1:42" ht="15" customHeight="1" x14ac:dyDescent="0.2">
      <c r="A183" s="92" t="s">
        <v>561</v>
      </c>
      <c r="B183" s="135"/>
      <c r="C183" s="155"/>
      <c r="D183" s="93">
        <f>'3'!E26</f>
        <v>315</v>
      </c>
      <c r="E183" s="93">
        <f>'4'!K16</f>
        <v>325</v>
      </c>
      <c r="F183" s="93"/>
      <c r="G183" s="93"/>
      <c r="H183" s="93"/>
      <c r="I183" s="93">
        <f>'8'!E40</f>
        <v>317</v>
      </c>
      <c r="J183" s="93"/>
      <c r="K183" s="93"/>
      <c r="L183" s="93"/>
      <c r="M183" s="94"/>
      <c r="N183" s="93"/>
      <c r="O183" s="135"/>
      <c r="P183" s="155"/>
      <c r="Q183" s="93"/>
      <c r="R183" s="93"/>
      <c r="S183" s="89"/>
      <c r="T183" s="93"/>
      <c r="U183" s="93"/>
      <c r="V183" s="93"/>
      <c r="W183" s="93"/>
      <c r="X183" s="93"/>
      <c r="Y183" s="93"/>
      <c r="Z183" s="93"/>
      <c r="AA183" s="94"/>
      <c r="AB183" s="93"/>
      <c r="AC183" s="93"/>
      <c r="AD183" s="93"/>
      <c r="AE183" s="93"/>
      <c r="AF183" s="93"/>
      <c r="AG183" s="93"/>
      <c r="AH183" s="93"/>
      <c r="AI183" s="93"/>
      <c r="AJ183" s="93"/>
      <c r="AL183" s="97">
        <f>AO183/AN183</f>
        <v>106.33333333333333</v>
      </c>
      <c r="AM183" s="93">
        <f t="shared" si="113"/>
        <v>325</v>
      </c>
      <c r="AN183" s="93">
        <f t="shared" si="114"/>
        <v>9</v>
      </c>
      <c r="AO183" s="98">
        <f t="shared" si="115"/>
        <v>957</v>
      </c>
      <c r="AP183" s="93">
        <f t="shared" si="116"/>
        <v>0</v>
      </c>
    </row>
    <row r="184" spans="1:42" ht="15" customHeight="1" x14ac:dyDescent="0.2">
      <c r="A184" s="99" t="s">
        <v>596</v>
      </c>
      <c r="B184" s="77"/>
      <c r="C184" s="95"/>
      <c r="D184" s="77"/>
      <c r="E184" s="77"/>
      <c r="F184" s="77">
        <f>'5'!E10</f>
        <v>353</v>
      </c>
      <c r="G184" s="77"/>
      <c r="H184" s="77"/>
      <c r="I184" s="77"/>
      <c r="J184" s="77"/>
      <c r="K184" s="77"/>
      <c r="L184" s="77"/>
      <c r="M184" s="96"/>
      <c r="N184" s="77"/>
      <c r="O184" s="77"/>
      <c r="P184" s="95"/>
      <c r="Q184" s="77"/>
      <c r="R184" s="77"/>
      <c r="S184" s="89"/>
      <c r="T184" s="77"/>
      <c r="U184" s="77"/>
      <c r="V184" s="77"/>
      <c r="W184" s="77"/>
      <c r="X184" s="77"/>
      <c r="Y184" s="77"/>
      <c r="Z184" s="77"/>
      <c r="AA184" s="96"/>
      <c r="AB184" s="77"/>
      <c r="AC184" s="77"/>
      <c r="AD184" s="77"/>
      <c r="AE184" s="77"/>
      <c r="AF184" s="77"/>
      <c r="AG184" s="77"/>
      <c r="AH184" s="77"/>
      <c r="AI184" s="77"/>
      <c r="AJ184" s="77"/>
      <c r="AL184" s="103">
        <f>AO184/AN184</f>
        <v>117.66666666666667</v>
      </c>
      <c r="AM184" s="77">
        <f>MAX(B184:AJ184)</f>
        <v>353</v>
      </c>
      <c r="AN184" s="77">
        <f>COUNTA(B184:AJ184)*3</f>
        <v>3</v>
      </c>
      <c r="AO184" s="100">
        <f>SUM(B184:AJ184)</f>
        <v>353</v>
      </c>
      <c r="AP184" s="77">
        <f>COUNTIF(B184:AJ184,"&gt;399")</f>
        <v>0</v>
      </c>
    </row>
    <row r="185" spans="1:42" ht="15" customHeight="1" x14ac:dyDescent="0.2">
      <c r="A185" s="99" t="s">
        <v>566</v>
      </c>
      <c r="B185" s="77"/>
      <c r="C185" s="95">
        <f>'2'!K10</f>
        <v>331</v>
      </c>
      <c r="D185" s="77">
        <f>'3'!E24</f>
        <v>327</v>
      </c>
      <c r="E185" s="77">
        <f>'4'!K17</f>
        <v>322</v>
      </c>
      <c r="F185" s="77">
        <f>'5'!E9</f>
        <v>397</v>
      </c>
      <c r="G185" s="77">
        <f>'6'!E45</f>
        <v>333</v>
      </c>
      <c r="H185" s="77">
        <f>'7'!E3</f>
        <v>328</v>
      </c>
      <c r="I185" s="77"/>
      <c r="J185" s="77"/>
      <c r="K185" s="77"/>
      <c r="L185" s="77"/>
      <c r="M185" s="96"/>
      <c r="N185" s="77"/>
      <c r="O185" s="77"/>
      <c r="P185" s="95"/>
      <c r="Q185" s="77"/>
      <c r="R185" s="77"/>
      <c r="S185" s="89"/>
      <c r="T185" s="77"/>
      <c r="U185" s="77"/>
      <c r="V185" s="77"/>
      <c r="W185" s="77"/>
      <c r="X185" s="77"/>
      <c r="Y185" s="77"/>
      <c r="Z185" s="77"/>
      <c r="AA185" s="96"/>
      <c r="AB185" s="77"/>
      <c r="AC185" s="77"/>
      <c r="AD185" s="77"/>
      <c r="AE185" s="77"/>
      <c r="AF185" s="77"/>
      <c r="AG185" s="77"/>
      <c r="AH185" s="77"/>
      <c r="AI185" s="77"/>
      <c r="AJ185" s="77"/>
      <c r="AL185" s="103">
        <f>AO185/AN185</f>
        <v>113.22222222222223</v>
      </c>
      <c r="AM185" s="77">
        <f>MAX(B185:AJ185)</f>
        <v>397</v>
      </c>
      <c r="AN185" s="77">
        <f>COUNTA(B185:AJ185)*3</f>
        <v>18</v>
      </c>
      <c r="AO185" s="100">
        <f>SUM(B185:AJ185)</f>
        <v>2038</v>
      </c>
      <c r="AP185" s="77">
        <f>COUNTIF(B185:AJ185,"&gt;399")</f>
        <v>0</v>
      </c>
    </row>
    <row r="186" spans="1:42" ht="15" customHeight="1" x14ac:dyDescent="0.2">
      <c r="A186" s="99" t="s">
        <v>565</v>
      </c>
      <c r="B186" s="77"/>
      <c r="C186" s="95"/>
      <c r="D186" s="77"/>
      <c r="E186" s="77">
        <f>'4'!K18</f>
        <v>324</v>
      </c>
      <c r="F186" s="77"/>
      <c r="G186" s="77"/>
      <c r="H186" s="77"/>
      <c r="I186" s="77"/>
      <c r="J186" s="77"/>
      <c r="K186" s="77"/>
      <c r="L186" s="77"/>
      <c r="M186" s="96"/>
      <c r="N186" s="77"/>
      <c r="O186" s="77"/>
      <c r="P186" s="95"/>
      <c r="Q186" s="77"/>
      <c r="R186" s="77"/>
      <c r="S186" s="89"/>
      <c r="T186" s="77"/>
      <c r="U186" s="77"/>
      <c r="V186" s="77"/>
      <c r="W186" s="77"/>
      <c r="X186" s="77"/>
      <c r="Y186" s="77"/>
      <c r="Z186" s="77"/>
      <c r="AA186" s="96"/>
      <c r="AB186" s="77"/>
      <c r="AC186" s="77"/>
      <c r="AD186" s="77"/>
      <c r="AE186" s="77"/>
      <c r="AF186" s="77"/>
      <c r="AG186" s="77"/>
      <c r="AH186" s="77"/>
      <c r="AI186" s="77"/>
      <c r="AJ186" s="77"/>
      <c r="AL186" s="103">
        <f>AO186/AN186</f>
        <v>108</v>
      </c>
      <c r="AM186" s="77">
        <f>MAX(B186:AJ186)</f>
        <v>324</v>
      </c>
      <c r="AN186" s="77">
        <f>COUNTA(B186:AJ186)*3</f>
        <v>3</v>
      </c>
      <c r="AO186" s="100">
        <f>SUM(B186:AJ186)</f>
        <v>324</v>
      </c>
      <c r="AP186" s="77">
        <f>COUNTIF(B186:AJ186,"&gt;399")</f>
        <v>0</v>
      </c>
    </row>
    <row r="187" spans="1:42" ht="15" customHeight="1" x14ac:dyDescent="0.2">
      <c r="A187" s="99" t="s">
        <v>595</v>
      </c>
      <c r="B187" s="77"/>
      <c r="C187" s="95"/>
      <c r="D187" s="77"/>
      <c r="E187" s="77"/>
      <c r="F187" s="77">
        <f>'5'!E11</f>
        <v>304</v>
      </c>
      <c r="G187" s="77"/>
      <c r="H187" s="77"/>
      <c r="I187" s="77"/>
      <c r="J187" s="77"/>
      <c r="K187" s="77"/>
      <c r="L187" s="77"/>
      <c r="M187" s="96"/>
      <c r="N187" s="77"/>
      <c r="O187" s="77"/>
      <c r="P187" s="95"/>
      <c r="Q187" s="77"/>
      <c r="R187" s="77"/>
      <c r="S187" s="89"/>
      <c r="T187" s="77"/>
      <c r="U187" s="77"/>
      <c r="V187" s="77"/>
      <c r="W187" s="77"/>
      <c r="X187" s="77"/>
      <c r="Y187" s="77"/>
      <c r="Z187" s="77"/>
      <c r="AA187" s="96"/>
      <c r="AB187" s="77"/>
      <c r="AC187" s="77"/>
      <c r="AD187" s="77"/>
      <c r="AE187" s="77"/>
      <c r="AF187" s="77"/>
      <c r="AG187" s="77"/>
      <c r="AH187" s="77"/>
      <c r="AI187" s="77"/>
      <c r="AJ187" s="77"/>
      <c r="AL187" s="103">
        <f>AO187/AN187</f>
        <v>101.33333333333333</v>
      </c>
      <c r="AM187" s="77">
        <f>MAX(B187:AJ187)</f>
        <v>304</v>
      </c>
      <c r="AN187" s="77">
        <f>COUNTA(B187:AJ187)*3</f>
        <v>3</v>
      </c>
      <c r="AO187" s="100">
        <f>SUM(B187:AJ187)</f>
        <v>304</v>
      </c>
      <c r="AP187" s="77">
        <f>COUNTIF(B187:AJ187,"&gt;399")</f>
        <v>0</v>
      </c>
    </row>
  </sheetData>
  <sortState ref="A184:AL187">
    <sortCondition descending="1" ref="AL184"/>
  </sortState>
  <phoneticPr fontId="20" type="noConversion"/>
  <conditionalFormatting sqref="O58:R62 O165:R174 AC54:AJ62 AC89:AJ96 AC103:AJ107 AC126:AJ132 AC165:AJ175 O19:R23 AC15:AJ23 AC136:AJ140 AC38:AJ48 O43:R48 AC76:AJ85 O83:R85 O28:R28 O151:R158 AC2:AJ7 B2:R2 O30:R30 AC66:AJ72 B67:R72 B115:R115 T115:AJ120 T67:AB72 T30:AB30 T4:AB7 T2:AB2 T151:AJ158 T28:AB28 T83:AB85 T43:AB48 T19:AB23 T165:AB174 T58:AB62 T10:AB10 AC10:AJ11 B4:R8 T8:AJ8 AC110:AJ112 AC28:AJ31 T32:AJ33 B32:R33 B10:R10 T122:AJ122 B122:R122 B116:E120 G116:R120 T141:AJ145 B141:R145">
    <cfRule type="containsBlanks" dxfId="347" priority="49">
      <formula>LEN(TRIM(B2))=0</formula>
    </cfRule>
  </conditionalFormatting>
  <conditionalFormatting sqref="O15:R18 O31:R31 O54:R57 O66:R66 O103:R107 O175:R175 O89:R96 O76:R82 O38:R42 O126:R132 O136:R140 T136:AB140 T126:AB132 T38:AB42 T76:AB82 T89:AB96 T175:AB175 T103:AB107 T66:AB66 T54:AB57 T31:AB31 T15:AB18">
    <cfRule type="containsBlanks" dxfId="346" priority="47">
      <formula>LEN(TRIM(O15))=0</formula>
    </cfRule>
  </conditionalFormatting>
  <conditionalFormatting sqref="O11:R11 T11:AB11">
    <cfRule type="containsBlanks" dxfId="345" priority="46">
      <formula>LEN(TRIM(O11))=0</formula>
    </cfRule>
  </conditionalFormatting>
  <conditionalFormatting sqref="O110:R111 T110:AB111">
    <cfRule type="containsBlanks" dxfId="344" priority="44">
      <formula>LEN(TRIM(O110))=0</formula>
    </cfRule>
  </conditionalFormatting>
  <conditionalFormatting sqref="O29:R29 T29:AB29">
    <cfRule type="containsBlanks" dxfId="343" priority="43">
      <formula>LEN(TRIM(O29))=0</formula>
    </cfRule>
  </conditionalFormatting>
  <conditionalFormatting sqref="O112:R112 T112:AB112">
    <cfRule type="containsBlanks" dxfId="342" priority="42">
      <formula>LEN(TRIM(O112))=0</formula>
    </cfRule>
  </conditionalFormatting>
  <conditionalFormatting sqref="O3:R3 T3:AB3">
    <cfRule type="containsBlanks" dxfId="341" priority="41">
      <formula>LEN(TRIM(O3))=0</formula>
    </cfRule>
  </conditionalFormatting>
  <conditionalFormatting sqref="O34:R34 T34:AJ34">
    <cfRule type="containsBlanks" dxfId="340" priority="40">
      <formula>LEN(TRIM(O34))=0</formula>
    </cfRule>
  </conditionalFormatting>
  <conditionalFormatting sqref="AC27:AJ27">
    <cfRule type="containsBlanks" dxfId="339" priority="39">
      <formula>LEN(TRIM(AC27))=0</formula>
    </cfRule>
  </conditionalFormatting>
  <conditionalFormatting sqref="O27:R27 T27:AB27">
    <cfRule type="containsBlanks" dxfId="338" priority="38">
      <formula>LEN(TRIM(O27))=0</formula>
    </cfRule>
  </conditionalFormatting>
  <conditionalFormatting sqref="B11:N11">
    <cfRule type="containsBlanks" dxfId="337" priority="36">
      <formula>LEN(TRIM(B11))=0</formula>
    </cfRule>
  </conditionalFormatting>
  <conditionalFormatting sqref="B3:N3">
    <cfRule type="containsBlanks" dxfId="336" priority="35">
      <formula>LEN(TRIM(B3))=0</formula>
    </cfRule>
  </conditionalFormatting>
  <conditionalFormatting sqref="B19:N23">
    <cfRule type="containsBlanks" dxfId="335" priority="34">
      <formula>LEN(TRIM(B19))=0</formula>
    </cfRule>
  </conditionalFormatting>
  <conditionalFormatting sqref="B15:N18">
    <cfRule type="containsBlanks" dxfId="334" priority="33">
      <formula>LEN(TRIM(B15))=0</formula>
    </cfRule>
  </conditionalFormatting>
  <conditionalFormatting sqref="B28:N28 B30:N30">
    <cfRule type="containsBlanks" dxfId="333" priority="32">
      <formula>LEN(TRIM(B28))=0</formula>
    </cfRule>
  </conditionalFormatting>
  <conditionalFormatting sqref="B31:N31">
    <cfRule type="containsBlanks" dxfId="332" priority="31">
      <formula>LEN(TRIM(B31))=0</formula>
    </cfRule>
  </conditionalFormatting>
  <conditionalFormatting sqref="B29:N29">
    <cfRule type="containsBlanks" dxfId="331" priority="30">
      <formula>LEN(TRIM(B29))=0</formula>
    </cfRule>
  </conditionalFormatting>
  <conditionalFormatting sqref="B34:N34">
    <cfRule type="containsBlanks" dxfId="330" priority="29">
      <formula>LEN(TRIM(B34))=0</formula>
    </cfRule>
  </conditionalFormatting>
  <conditionalFormatting sqref="B27:N27">
    <cfRule type="containsBlanks" dxfId="329" priority="28">
      <formula>LEN(TRIM(B27))=0</formula>
    </cfRule>
  </conditionalFormatting>
  <conditionalFormatting sqref="B43:N48">
    <cfRule type="containsBlanks" dxfId="328" priority="27">
      <formula>LEN(TRIM(B43))=0</formula>
    </cfRule>
  </conditionalFormatting>
  <conditionalFormatting sqref="B38:N42">
    <cfRule type="containsBlanks" dxfId="327" priority="26">
      <formula>LEN(TRIM(B38))=0</formula>
    </cfRule>
  </conditionalFormatting>
  <conditionalFormatting sqref="B58:N62">
    <cfRule type="containsBlanks" dxfId="326" priority="25">
      <formula>LEN(TRIM(B58))=0</formula>
    </cfRule>
  </conditionalFormatting>
  <conditionalFormatting sqref="B54:N57">
    <cfRule type="containsBlanks" dxfId="325" priority="24">
      <formula>LEN(TRIM(B54))=0</formula>
    </cfRule>
  </conditionalFormatting>
  <conditionalFormatting sqref="B66:N66">
    <cfRule type="containsBlanks" dxfId="324" priority="23">
      <formula>LEN(TRIM(B66))=0</formula>
    </cfRule>
  </conditionalFormatting>
  <conditionalFormatting sqref="B83:N85">
    <cfRule type="containsBlanks" dxfId="323" priority="22">
      <formula>LEN(TRIM(B83))=0</formula>
    </cfRule>
  </conditionalFormatting>
  <conditionalFormatting sqref="B76:N82">
    <cfRule type="containsBlanks" dxfId="322" priority="21">
      <formula>LEN(TRIM(B76))=0</formula>
    </cfRule>
  </conditionalFormatting>
  <conditionalFormatting sqref="B89:N96">
    <cfRule type="containsBlanks" dxfId="321" priority="20">
      <formula>LEN(TRIM(B89))=0</formula>
    </cfRule>
  </conditionalFormatting>
  <conditionalFormatting sqref="B103:N107">
    <cfRule type="containsBlanks" dxfId="320" priority="19">
      <formula>LEN(TRIM(B103))=0</formula>
    </cfRule>
  </conditionalFormatting>
  <conditionalFormatting sqref="B110:N111">
    <cfRule type="containsBlanks" dxfId="319" priority="18">
      <formula>LEN(TRIM(B110))=0</formula>
    </cfRule>
  </conditionalFormatting>
  <conditionalFormatting sqref="B112:N112">
    <cfRule type="containsBlanks" dxfId="318" priority="17">
      <formula>LEN(TRIM(B112))=0</formula>
    </cfRule>
  </conditionalFormatting>
  <conditionalFormatting sqref="B126:N132">
    <cfRule type="containsBlanks" dxfId="317" priority="15">
      <formula>LEN(TRIM(B126))=0</formula>
    </cfRule>
  </conditionalFormatting>
  <conditionalFormatting sqref="B136:N140">
    <cfRule type="containsBlanks" dxfId="316" priority="14">
      <formula>LEN(TRIM(B136))=0</formula>
    </cfRule>
  </conditionalFormatting>
  <conditionalFormatting sqref="B151:N158">
    <cfRule type="containsBlanks" dxfId="315" priority="13">
      <formula>LEN(TRIM(B151))=0</formula>
    </cfRule>
  </conditionalFormatting>
  <conditionalFormatting sqref="B165:N174">
    <cfRule type="containsBlanks" dxfId="314" priority="12">
      <formula>LEN(TRIM(B165))=0</formula>
    </cfRule>
  </conditionalFormatting>
  <conditionalFormatting sqref="B175:N175">
    <cfRule type="containsBlanks" dxfId="313" priority="11">
      <formula>LEN(TRIM(B175))=0</formula>
    </cfRule>
  </conditionalFormatting>
  <conditionalFormatting sqref="O179:R183 T179:AJ183">
    <cfRule type="containsBlanks" dxfId="312" priority="10">
      <formula>LEN(TRIM(O179))=0</formula>
    </cfRule>
  </conditionalFormatting>
  <conditionalFormatting sqref="B179:N183">
    <cfRule type="containsBlanks" dxfId="311" priority="9">
      <formula>LEN(TRIM(B179))=0</formula>
    </cfRule>
  </conditionalFormatting>
  <conditionalFormatting sqref="B108:R109 T108:AJ109">
    <cfRule type="containsBlanks" dxfId="310" priority="8">
      <formula>LEN(TRIM(B108))=0</formula>
    </cfRule>
  </conditionalFormatting>
  <conditionalFormatting sqref="T184:AJ185 B184:R185">
    <cfRule type="containsBlanks" dxfId="309" priority="7">
      <formula>LEN(TRIM(B184))=0</formula>
    </cfRule>
  </conditionalFormatting>
  <conditionalFormatting sqref="B9:R9 T9:AJ9">
    <cfRule type="containsBlanks" dxfId="308" priority="6">
      <formula>LEN(TRIM(B9))=0</formula>
    </cfRule>
  </conditionalFormatting>
  <conditionalFormatting sqref="B121:E121 T121:AJ121 G121:R121">
    <cfRule type="containsBlanks" dxfId="307" priority="5">
      <formula>LEN(TRIM(B121))=0</formula>
    </cfRule>
  </conditionalFormatting>
  <conditionalFormatting sqref="F116:F120">
    <cfRule type="containsBlanks" dxfId="306" priority="4">
      <formula>LEN(TRIM(F116))=0</formula>
    </cfRule>
  </conditionalFormatting>
  <conditionalFormatting sqref="F121">
    <cfRule type="containsBlanks" dxfId="305" priority="3">
      <formula>LEN(TRIM(F121))=0</formula>
    </cfRule>
  </conditionalFormatting>
  <conditionalFormatting sqref="T186:AJ186 B186:R186">
    <cfRule type="containsBlanks" dxfId="304" priority="2">
      <formula>LEN(TRIM(B186))=0</formula>
    </cfRule>
  </conditionalFormatting>
  <conditionalFormatting sqref="T187:AJ187 B187:R187">
    <cfRule type="containsBlanks" dxfId="303" priority="1">
      <formula>LEN(TRIM(B187))=0</formula>
    </cfRule>
  </conditionalFormatting>
  <printOptions horizontalCentered="1"/>
  <pageMargins left="0.7" right="0.7" top="1.25" bottom="0.4" header="0.55000000000000004" footer="0.3"/>
  <pageSetup scale="89" fitToHeight="9" orientation="landscape" r:id="rId1"/>
  <headerFooter>
    <oddHeader>&amp;C&amp;"Euphemia,Bold"&amp;20Overall Averages&amp;"Euphemia,Regular"&amp;10
&amp;14 2014 - 2015</oddHeader>
  </headerFooter>
  <rowBreaks count="2" manualBreakCount="2">
    <brk id="51" max="41" man="1"/>
    <brk id="112"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302"/>
  <sheetViews>
    <sheetView showGridLines="0" workbookViewId="0">
      <pane xSplit="2" ySplit="2" topLeftCell="C3" activePane="bottomRight" state="frozen"/>
      <selection pane="topRight" activeCell="C1" sqref="C1"/>
      <selection pane="bottomLeft" activeCell="A3" sqref="A3"/>
      <selection pane="bottomRight" activeCell="J37" sqref="J37:K37"/>
    </sheetView>
  </sheetViews>
  <sheetFormatPr defaultRowHeight="15" x14ac:dyDescent="0.3"/>
  <cols>
    <col min="1" max="1" width="3.85546875" style="67" bestFit="1" customWidth="1"/>
    <col min="2" max="2" width="21" style="67" customWidth="1"/>
    <col min="3" max="19" width="5.5703125" style="66" customWidth="1"/>
    <col min="20" max="20" width="2.28515625" style="65" customWidth="1"/>
    <col min="21" max="25" width="5.5703125" style="66" hidden="1" customWidth="1"/>
    <col min="26" max="26" width="5.28515625" style="66" hidden="1" customWidth="1"/>
    <col min="27" max="29" width="5.5703125" style="66" hidden="1" customWidth="1"/>
    <col min="30" max="30" width="5.5703125" style="65" hidden="1" customWidth="1"/>
    <col min="31" max="37" width="5.5703125" style="66" hidden="1" customWidth="1"/>
    <col min="38" max="38" width="2.28515625" style="228" hidden="1" customWidth="1"/>
    <col min="39" max="39" width="6.7109375" style="65" bestFit="1" customWidth="1"/>
    <col min="40" max="40" width="4.42578125" style="66" bestFit="1" customWidth="1"/>
    <col min="41" max="41" width="8.28515625" style="171" bestFit="1" customWidth="1"/>
    <col min="42" max="42" width="1.85546875" style="65" customWidth="1"/>
    <col min="43" max="44" width="7.85546875" style="66" customWidth="1"/>
    <col min="45" max="59" width="5.5703125" style="67" customWidth="1"/>
    <col min="60" max="81" width="5.5703125" style="67" hidden="1" customWidth="1"/>
    <col min="82" max="82" width="1.140625" style="64" customWidth="1"/>
    <col min="83" max="83" width="6.7109375" style="67" bestFit="1" customWidth="1"/>
    <col min="84" max="84" width="5.5703125" style="67" hidden="1" customWidth="1"/>
    <col min="85" max="85" width="8.28515625" style="67" bestFit="1" customWidth="1"/>
    <col min="86" max="86" width="1.140625" style="64" customWidth="1"/>
    <col min="87" max="87" width="8.5703125" style="67" customWidth="1"/>
    <col min="88" max="88" width="8.5703125" style="66" customWidth="1"/>
    <col min="89" max="16384" width="9.140625" style="67"/>
  </cols>
  <sheetData>
    <row r="1" spans="1:88" s="64" customFormat="1" ht="18.75" x14ac:dyDescent="0.4">
      <c r="C1" s="298" t="s">
        <v>311</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65"/>
    </row>
    <row r="2" spans="1:88" x14ac:dyDescent="0.3">
      <c r="B2" s="64" t="s">
        <v>69</v>
      </c>
      <c r="C2" s="156">
        <v>1</v>
      </c>
      <c r="D2" s="156">
        <v>2</v>
      </c>
      <c r="E2" s="156">
        <v>3</v>
      </c>
      <c r="F2" s="156">
        <v>4</v>
      </c>
      <c r="G2" s="156">
        <v>5</v>
      </c>
      <c r="H2" s="156">
        <v>6</v>
      </c>
      <c r="I2" s="156">
        <v>7</v>
      </c>
      <c r="J2" s="156">
        <v>8</v>
      </c>
      <c r="K2" s="156">
        <v>9</v>
      </c>
      <c r="L2" s="156">
        <v>10</v>
      </c>
      <c r="M2" s="156">
        <v>11</v>
      </c>
      <c r="N2" s="156">
        <v>12</v>
      </c>
      <c r="O2" s="156">
        <v>13</v>
      </c>
      <c r="P2" s="156">
        <v>14</v>
      </c>
      <c r="Q2" s="156">
        <v>15</v>
      </c>
      <c r="R2" s="156">
        <v>16</v>
      </c>
      <c r="S2" s="156">
        <v>17</v>
      </c>
      <c r="U2" s="156">
        <v>18</v>
      </c>
      <c r="V2" s="156">
        <v>19</v>
      </c>
      <c r="W2" s="156">
        <v>20</v>
      </c>
      <c r="X2" s="156">
        <v>21</v>
      </c>
      <c r="Y2" s="156">
        <v>22</v>
      </c>
      <c r="Z2" s="156">
        <v>23</v>
      </c>
      <c r="AA2" s="156">
        <v>24</v>
      </c>
      <c r="AB2" s="156">
        <v>25</v>
      </c>
      <c r="AC2" s="156">
        <v>26</v>
      </c>
      <c r="AD2" s="156">
        <v>27</v>
      </c>
      <c r="AE2" s="156">
        <v>28</v>
      </c>
      <c r="AF2" s="156">
        <v>29</v>
      </c>
      <c r="AG2" s="156">
        <v>30</v>
      </c>
      <c r="AH2" s="156">
        <v>31</v>
      </c>
      <c r="AI2" s="156">
        <v>32</v>
      </c>
      <c r="AJ2" s="156">
        <v>33</v>
      </c>
      <c r="AK2" s="156">
        <v>34</v>
      </c>
      <c r="AL2" s="65"/>
      <c r="AM2" s="156" t="s">
        <v>38</v>
      </c>
      <c r="AN2" s="156" t="s">
        <v>37</v>
      </c>
      <c r="AO2" s="169"/>
      <c r="AP2" s="66"/>
      <c r="AR2" s="67"/>
      <c r="CC2" s="64"/>
      <c r="CD2" s="67"/>
      <c r="CG2" s="64"/>
      <c r="CH2" s="67"/>
      <c r="CI2" s="66"/>
      <c r="CJ2" s="64"/>
    </row>
    <row r="3" spans="1:88" x14ac:dyDescent="0.3">
      <c r="A3" s="241">
        <v>1</v>
      </c>
      <c r="B3" s="242" t="s">
        <v>481</v>
      </c>
      <c r="C3" s="243">
        <v>8</v>
      </c>
      <c r="D3" s="243">
        <v>8</v>
      </c>
      <c r="E3" s="243">
        <v>2</v>
      </c>
      <c r="F3" s="263">
        <v>8</v>
      </c>
      <c r="G3" s="243">
        <v>8</v>
      </c>
      <c r="H3" s="243">
        <v>8</v>
      </c>
      <c r="I3" s="243">
        <v>6</v>
      </c>
      <c r="J3" s="363">
        <v>6</v>
      </c>
      <c r="K3" s="243"/>
      <c r="L3" s="243"/>
      <c r="M3" s="243"/>
      <c r="N3" s="244"/>
      <c r="O3" s="245"/>
      <c r="P3" s="245"/>
      <c r="Q3" s="248"/>
      <c r="R3" s="243"/>
      <c r="S3" s="243"/>
      <c r="U3" s="243"/>
      <c r="V3" s="243"/>
      <c r="W3" s="243"/>
      <c r="X3" s="243"/>
      <c r="Y3" s="243"/>
      <c r="Z3" s="243"/>
      <c r="AA3" s="243"/>
      <c r="AB3" s="245"/>
      <c r="AC3" s="245"/>
      <c r="AD3" s="245"/>
      <c r="AE3" s="248"/>
      <c r="AF3" s="243"/>
      <c r="AG3" s="243"/>
      <c r="AH3" s="243"/>
      <c r="AI3" s="243"/>
      <c r="AJ3" s="243"/>
      <c r="AK3" s="243"/>
      <c r="AL3" s="65"/>
      <c r="AM3" s="243">
        <f>SUM(C3:AL3)</f>
        <v>54</v>
      </c>
      <c r="AN3" s="248">
        <f>COUNTA(C3:AL3)*8-AM3</f>
        <v>10</v>
      </c>
      <c r="AO3" s="169"/>
      <c r="AP3" s="66"/>
      <c r="AR3" s="67"/>
      <c r="CC3" s="64"/>
      <c r="CD3" s="67"/>
      <c r="CG3" s="64"/>
      <c r="CH3" s="67"/>
      <c r="CI3" s="66"/>
      <c r="CJ3" s="67"/>
    </row>
    <row r="4" spans="1:88" x14ac:dyDescent="0.3">
      <c r="A4" s="241">
        <v>2</v>
      </c>
      <c r="B4" s="242" t="s">
        <v>294</v>
      </c>
      <c r="C4" s="245">
        <v>8</v>
      </c>
      <c r="D4" s="245">
        <v>6</v>
      </c>
      <c r="E4" s="245">
        <v>6</v>
      </c>
      <c r="F4" s="245">
        <v>0</v>
      </c>
      <c r="G4" s="245">
        <v>2</v>
      </c>
      <c r="H4" s="264">
        <v>8</v>
      </c>
      <c r="I4" s="245">
        <v>8</v>
      </c>
      <c r="J4" s="364">
        <v>8</v>
      </c>
      <c r="K4" s="245"/>
      <c r="L4" s="245"/>
      <c r="M4" s="245"/>
      <c r="N4" s="246"/>
      <c r="O4" s="245"/>
      <c r="P4" s="245"/>
      <c r="Q4" s="247"/>
      <c r="R4" s="245"/>
      <c r="S4" s="245"/>
      <c r="U4" s="245"/>
      <c r="V4" s="245"/>
      <c r="W4" s="245"/>
      <c r="X4" s="245"/>
      <c r="Y4" s="245"/>
      <c r="Z4" s="245"/>
      <c r="AA4" s="245"/>
      <c r="AB4" s="245"/>
      <c r="AC4" s="245"/>
      <c r="AD4" s="245"/>
      <c r="AE4" s="247"/>
      <c r="AF4" s="245"/>
      <c r="AG4" s="245"/>
      <c r="AH4" s="245"/>
      <c r="AI4" s="245"/>
      <c r="AJ4" s="245"/>
      <c r="AK4" s="245"/>
      <c r="AL4" s="65"/>
      <c r="AM4" s="245">
        <f>SUM(C4:AL4)</f>
        <v>46</v>
      </c>
      <c r="AN4" s="247">
        <f>COUNTA(C4:AL4)*8-AM4</f>
        <v>18</v>
      </c>
      <c r="AO4" s="169"/>
      <c r="AP4" s="66"/>
      <c r="AR4" s="67"/>
      <c r="CC4" s="64"/>
      <c r="CD4" s="67"/>
      <c r="CG4" s="64"/>
      <c r="CH4" s="67"/>
      <c r="CI4" s="66"/>
      <c r="CJ4" s="67"/>
    </row>
    <row r="5" spans="1:88" x14ac:dyDescent="0.3">
      <c r="A5" s="241">
        <v>3</v>
      </c>
      <c r="B5" s="242" t="s">
        <v>297</v>
      </c>
      <c r="C5" s="245">
        <v>8</v>
      </c>
      <c r="D5" s="245">
        <v>2</v>
      </c>
      <c r="E5" s="245">
        <v>8</v>
      </c>
      <c r="F5" s="245">
        <v>4</v>
      </c>
      <c r="G5" s="245">
        <v>6</v>
      </c>
      <c r="H5" s="245">
        <v>8</v>
      </c>
      <c r="I5" s="245">
        <v>2</v>
      </c>
      <c r="J5" s="364">
        <v>6</v>
      </c>
      <c r="K5" s="245"/>
      <c r="L5" s="245"/>
      <c r="M5" s="245"/>
      <c r="N5" s="246"/>
      <c r="O5" s="245"/>
      <c r="P5" s="245"/>
      <c r="Q5" s="247"/>
      <c r="R5" s="264"/>
      <c r="S5" s="245"/>
      <c r="U5" s="245"/>
      <c r="V5" s="245"/>
      <c r="W5" s="245"/>
      <c r="X5" s="245"/>
      <c r="Y5" s="245"/>
      <c r="Z5" s="245"/>
      <c r="AA5" s="245"/>
      <c r="AB5" s="245"/>
      <c r="AC5" s="245"/>
      <c r="AD5" s="245"/>
      <c r="AE5" s="247"/>
      <c r="AF5" s="245"/>
      <c r="AG5" s="245"/>
      <c r="AH5" s="245"/>
      <c r="AI5" s="245"/>
      <c r="AJ5" s="245"/>
      <c r="AK5" s="245"/>
      <c r="AL5" s="65"/>
      <c r="AM5" s="245">
        <f>SUM(C5:AL5)</f>
        <v>44</v>
      </c>
      <c r="AN5" s="247">
        <f>COUNTA(C5:AL5)*8-AM5</f>
        <v>20</v>
      </c>
      <c r="AO5" s="169"/>
      <c r="AP5" s="66"/>
      <c r="AR5" s="67"/>
      <c r="CC5" s="64"/>
      <c r="CD5" s="67"/>
      <c r="CG5" s="64"/>
      <c r="CH5" s="67"/>
      <c r="CI5" s="66"/>
      <c r="CJ5" s="67"/>
    </row>
    <row r="6" spans="1:88" x14ac:dyDescent="0.3">
      <c r="A6" s="241">
        <v>4</v>
      </c>
      <c r="B6" s="242" t="s">
        <v>296</v>
      </c>
      <c r="C6" s="245">
        <v>0</v>
      </c>
      <c r="D6" s="245">
        <v>8</v>
      </c>
      <c r="E6" s="245">
        <v>6</v>
      </c>
      <c r="F6" s="245">
        <v>6</v>
      </c>
      <c r="G6" s="245">
        <v>8</v>
      </c>
      <c r="H6" s="245">
        <v>6</v>
      </c>
      <c r="I6" s="264">
        <v>8</v>
      </c>
      <c r="J6" s="364">
        <v>2</v>
      </c>
      <c r="K6" s="245"/>
      <c r="L6" s="245"/>
      <c r="M6" s="245"/>
      <c r="N6" s="246"/>
      <c r="O6" s="245"/>
      <c r="P6" s="245"/>
      <c r="Q6" s="247"/>
      <c r="R6" s="245"/>
      <c r="S6" s="245"/>
      <c r="U6" s="245"/>
      <c r="V6" s="245"/>
      <c r="W6" s="245"/>
      <c r="X6" s="245"/>
      <c r="Y6" s="245"/>
      <c r="Z6" s="245"/>
      <c r="AA6" s="245"/>
      <c r="AB6" s="245"/>
      <c r="AC6" s="245"/>
      <c r="AD6" s="245"/>
      <c r="AE6" s="247"/>
      <c r="AF6" s="245"/>
      <c r="AG6" s="245"/>
      <c r="AH6" s="245"/>
      <c r="AI6" s="245"/>
      <c r="AJ6" s="245"/>
      <c r="AK6" s="245"/>
      <c r="AL6" s="65"/>
      <c r="AM6" s="245">
        <f>SUM(C6:AL6)</f>
        <v>44</v>
      </c>
      <c r="AN6" s="247">
        <f>COUNTA(C6:AL6)*8-AM6</f>
        <v>20</v>
      </c>
      <c r="AO6" s="169"/>
      <c r="AP6" s="66"/>
      <c r="AR6" s="67"/>
      <c r="CC6" s="64"/>
      <c r="CD6" s="67"/>
      <c r="CG6" s="64"/>
      <c r="CH6" s="67"/>
      <c r="CI6" s="66"/>
      <c r="CJ6" s="67"/>
    </row>
    <row r="7" spans="1:88" x14ac:dyDescent="0.3">
      <c r="A7" s="241">
        <v>5</v>
      </c>
      <c r="B7" s="242" t="s">
        <v>299</v>
      </c>
      <c r="C7" s="245">
        <v>6</v>
      </c>
      <c r="D7" s="245">
        <v>6</v>
      </c>
      <c r="E7" s="245">
        <v>4</v>
      </c>
      <c r="F7" s="245">
        <v>4</v>
      </c>
      <c r="G7" s="245">
        <v>0</v>
      </c>
      <c r="H7" s="245">
        <v>6</v>
      </c>
      <c r="I7" s="245">
        <v>8</v>
      </c>
      <c r="J7" s="364">
        <v>6</v>
      </c>
      <c r="K7" s="245"/>
      <c r="L7" s="245"/>
      <c r="M7" s="264"/>
      <c r="N7" s="246"/>
      <c r="O7" s="245"/>
      <c r="P7" s="245"/>
      <c r="Q7" s="247"/>
      <c r="R7" s="245"/>
      <c r="S7" s="245"/>
      <c r="U7" s="245"/>
      <c r="V7" s="245"/>
      <c r="W7" s="245"/>
      <c r="X7" s="245"/>
      <c r="Y7" s="245"/>
      <c r="Z7" s="245"/>
      <c r="AA7" s="245"/>
      <c r="AB7" s="245"/>
      <c r="AC7" s="245"/>
      <c r="AD7" s="245"/>
      <c r="AE7" s="247"/>
      <c r="AF7" s="245"/>
      <c r="AG7" s="245"/>
      <c r="AH7" s="245"/>
      <c r="AI7" s="245"/>
      <c r="AJ7" s="245"/>
      <c r="AK7" s="245"/>
      <c r="AL7" s="65"/>
      <c r="AM7" s="245">
        <f>SUM(C7:AL7)</f>
        <v>40</v>
      </c>
      <c r="AN7" s="247">
        <f>COUNTA(C7:AL7)*8-AM7</f>
        <v>24</v>
      </c>
      <c r="AO7" s="169"/>
      <c r="AP7" s="66"/>
      <c r="AR7" s="67"/>
      <c r="CC7" s="64"/>
      <c r="CD7" s="67"/>
      <c r="CG7" s="64"/>
      <c r="CH7" s="67"/>
      <c r="CI7" s="66"/>
      <c r="CJ7" s="67"/>
    </row>
    <row r="8" spans="1:88" x14ac:dyDescent="0.3">
      <c r="A8" s="241">
        <v>6</v>
      </c>
      <c r="B8" s="242" t="s">
        <v>295</v>
      </c>
      <c r="C8" s="245">
        <v>8</v>
      </c>
      <c r="D8" s="264">
        <v>8</v>
      </c>
      <c r="E8" s="245">
        <v>4</v>
      </c>
      <c r="F8" s="245">
        <v>6</v>
      </c>
      <c r="G8" s="245">
        <v>4</v>
      </c>
      <c r="H8" s="245">
        <v>2</v>
      </c>
      <c r="I8" s="245">
        <v>6</v>
      </c>
      <c r="J8" s="364">
        <v>2</v>
      </c>
      <c r="K8" s="245"/>
      <c r="L8" s="245"/>
      <c r="M8" s="245"/>
      <c r="N8" s="246"/>
      <c r="O8" s="245"/>
      <c r="P8" s="245"/>
      <c r="Q8" s="247"/>
      <c r="R8" s="245"/>
      <c r="S8" s="245"/>
      <c r="U8" s="245"/>
      <c r="V8" s="245"/>
      <c r="W8" s="245"/>
      <c r="X8" s="245"/>
      <c r="Y8" s="245"/>
      <c r="Z8" s="245"/>
      <c r="AA8" s="245"/>
      <c r="AB8" s="245"/>
      <c r="AC8" s="245"/>
      <c r="AD8" s="245"/>
      <c r="AE8" s="247"/>
      <c r="AF8" s="245"/>
      <c r="AG8" s="245"/>
      <c r="AH8" s="245"/>
      <c r="AI8" s="245"/>
      <c r="AJ8" s="245"/>
      <c r="AK8" s="245"/>
      <c r="AL8" s="65"/>
      <c r="AM8" s="245">
        <f>SUM(C8:AL8)</f>
        <v>40</v>
      </c>
      <c r="AN8" s="247">
        <f>COUNTA(C8:AL8)*8-AM8</f>
        <v>24</v>
      </c>
      <c r="AO8" s="169"/>
      <c r="AP8" s="66"/>
      <c r="AR8" s="67"/>
      <c r="CC8" s="64"/>
      <c r="CD8" s="67"/>
      <c r="CG8" s="64"/>
      <c r="CH8" s="67"/>
      <c r="CI8" s="66"/>
      <c r="CJ8" s="67"/>
    </row>
    <row r="9" spans="1:88" x14ac:dyDescent="0.3">
      <c r="A9" s="241">
        <v>7</v>
      </c>
      <c r="B9" s="242" t="s">
        <v>292</v>
      </c>
      <c r="C9" s="245">
        <v>6</v>
      </c>
      <c r="D9" s="245">
        <v>0</v>
      </c>
      <c r="E9" s="245">
        <v>6</v>
      </c>
      <c r="F9" s="245">
        <v>8</v>
      </c>
      <c r="G9" s="245">
        <v>6</v>
      </c>
      <c r="H9" s="245">
        <v>6</v>
      </c>
      <c r="I9" s="245">
        <v>6</v>
      </c>
      <c r="J9" s="364">
        <v>0</v>
      </c>
      <c r="K9" s="264"/>
      <c r="L9" s="245"/>
      <c r="M9" s="245"/>
      <c r="N9" s="246"/>
      <c r="O9" s="245"/>
      <c r="P9" s="245"/>
      <c r="Q9" s="247"/>
      <c r="R9" s="245"/>
      <c r="S9" s="245"/>
      <c r="U9" s="245"/>
      <c r="V9" s="245"/>
      <c r="W9" s="245"/>
      <c r="X9" s="245"/>
      <c r="Y9" s="245"/>
      <c r="Z9" s="245"/>
      <c r="AA9" s="245"/>
      <c r="AB9" s="245"/>
      <c r="AC9" s="245"/>
      <c r="AD9" s="245"/>
      <c r="AE9" s="247"/>
      <c r="AF9" s="245"/>
      <c r="AG9" s="245"/>
      <c r="AH9" s="245"/>
      <c r="AI9" s="245"/>
      <c r="AJ9" s="245"/>
      <c r="AK9" s="245"/>
      <c r="AL9" s="65"/>
      <c r="AM9" s="245">
        <f>SUM(C9:AL9)</f>
        <v>38</v>
      </c>
      <c r="AN9" s="247">
        <f>COUNTA(C9:AL9)*8-AM9</f>
        <v>26</v>
      </c>
      <c r="AO9" s="169"/>
      <c r="AP9" s="66"/>
      <c r="AR9" s="67"/>
      <c r="CC9" s="64"/>
      <c r="CD9" s="67"/>
      <c r="CG9" s="64"/>
      <c r="CH9" s="67"/>
      <c r="CI9" s="66"/>
      <c r="CJ9" s="67"/>
    </row>
    <row r="10" spans="1:88" x14ac:dyDescent="0.3">
      <c r="A10" s="241">
        <v>8</v>
      </c>
      <c r="B10" s="242" t="s">
        <v>293</v>
      </c>
      <c r="C10" s="245">
        <v>8</v>
      </c>
      <c r="D10" s="245">
        <v>4</v>
      </c>
      <c r="E10" s="245">
        <v>2</v>
      </c>
      <c r="F10" s="245">
        <v>8</v>
      </c>
      <c r="G10" s="245">
        <v>4</v>
      </c>
      <c r="H10" s="245">
        <v>2</v>
      </c>
      <c r="I10" s="245">
        <v>6</v>
      </c>
      <c r="J10" s="364">
        <v>2</v>
      </c>
      <c r="K10" s="245"/>
      <c r="L10" s="245"/>
      <c r="M10" s="245"/>
      <c r="N10" s="246"/>
      <c r="O10" s="264"/>
      <c r="P10" s="245"/>
      <c r="Q10" s="247"/>
      <c r="R10" s="245"/>
      <c r="S10" s="245"/>
      <c r="U10" s="245"/>
      <c r="V10" s="245"/>
      <c r="W10" s="245"/>
      <c r="X10" s="245"/>
      <c r="Y10" s="245"/>
      <c r="Z10" s="245"/>
      <c r="AA10" s="245"/>
      <c r="AB10" s="245"/>
      <c r="AC10" s="245"/>
      <c r="AD10" s="245"/>
      <c r="AE10" s="247"/>
      <c r="AF10" s="245"/>
      <c r="AG10" s="245"/>
      <c r="AH10" s="245"/>
      <c r="AI10" s="245"/>
      <c r="AJ10" s="245"/>
      <c r="AK10" s="245"/>
      <c r="AL10" s="65"/>
      <c r="AM10" s="245">
        <f>SUM(C10:AL10)</f>
        <v>36</v>
      </c>
      <c r="AN10" s="247">
        <f>COUNTA(C10:AL10)*8-AM10</f>
        <v>28</v>
      </c>
      <c r="AO10" s="169"/>
      <c r="AP10" s="66"/>
      <c r="AR10" s="67"/>
      <c r="CC10" s="64"/>
      <c r="CD10" s="67"/>
      <c r="CG10" s="64"/>
      <c r="CH10" s="67"/>
      <c r="CI10" s="66"/>
      <c r="CJ10" s="67"/>
    </row>
    <row r="11" spans="1:88" x14ac:dyDescent="0.3">
      <c r="A11" s="241">
        <v>9</v>
      </c>
      <c r="B11" s="242" t="s">
        <v>482</v>
      </c>
      <c r="C11" s="245">
        <v>2</v>
      </c>
      <c r="D11" s="245">
        <v>8</v>
      </c>
      <c r="E11" s="264">
        <v>8</v>
      </c>
      <c r="F11" s="245">
        <v>2</v>
      </c>
      <c r="G11" s="245">
        <v>2</v>
      </c>
      <c r="H11" s="245">
        <v>8</v>
      </c>
      <c r="I11" s="245">
        <v>2</v>
      </c>
      <c r="J11" s="364">
        <v>2</v>
      </c>
      <c r="K11" s="245"/>
      <c r="L11" s="245"/>
      <c r="M11" s="245"/>
      <c r="N11" s="246"/>
      <c r="O11" s="245"/>
      <c r="P11" s="245"/>
      <c r="Q11" s="247"/>
      <c r="R11" s="245"/>
      <c r="S11" s="245"/>
      <c r="U11" s="245"/>
      <c r="V11" s="245"/>
      <c r="W11" s="245"/>
      <c r="X11" s="245"/>
      <c r="Y11" s="245"/>
      <c r="Z11" s="245"/>
      <c r="AA11" s="245"/>
      <c r="AB11" s="245"/>
      <c r="AC11" s="245"/>
      <c r="AD11" s="245"/>
      <c r="AE11" s="247"/>
      <c r="AF11" s="245"/>
      <c r="AG11" s="245"/>
      <c r="AH11" s="245"/>
      <c r="AI11" s="245"/>
      <c r="AJ11" s="245"/>
      <c r="AK11" s="245"/>
      <c r="AL11" s="65"/>
      <c r="AM11" s="245">
        <f>SUM(C11:AL11)</f>
        <v>34</v>
      </c>
      <c r="AN11" s="247">
        <f>COUNTA(C11:AL11)*8-AM11</f>
        <v>30</v>
      </c>
      <c r="AO11" s="169"/>
      <c r="AP11" s="66"/>
      <c r="AR11" s="67"/>
      <c r="CC11" s="64"/>
      <c r="CD11" s="67"/>
      <c r="CG11" s="64"/>
      <c r="CH11" s="67"/>
      <c r="CI11" s="66"/>
      <c r="CJ11" s="67"/>
    </row>
    <row r="12" spans="1:88" x14ac:dyDescent="0.3">
      <c r="A12" s="241">
        <v>10</v>
      </c>
      <c r="B12" s="242" t="s">
        <v>483</v>
      </c>
      <c r="C12" s="245">
        <v>2</v>
      </c>
      <c r="D12" s="245">
        <v>2</v>
      </c>
      <c r="E12" s="245">
        <v>8</v>
      </c>
      <c r="F12" s="245">
        <v>8</v>
      </c>
      <c r="G12" s="245">
        <v>4</v>
      </c>
      <c r="H12" s="245">
        <v>0</v>
      </c>
      <c r="I12" s="245">
        <v>2</v>
      </c>
      <c r="J12" s="364">
        <v>6</v>
      </c>
      <c r="K12" s="245"/>
      <c r="L12" s="245"/>
      <c r="M12" s="245"/>
      <c r="N12" s="246"/>
      <c r="O12" s="245"/>
      <c r="P12" s="264"/>
      <c r="Q12" s="247"/>
      <c r="R12" s="245"/>
      <c r="S12" s="245"/>
      <c r="U12" s="245"/>
      <c r="V12" s="245"/>
      <c r="W12" s="245"/>
      <c r="X12" s="245"/>
      <c r="Y12" s="245"/>
      <c r="Z12" s="245"/>
      <c r="AA12" s="245"/>
      <c r="AB12" s="245"/>
      <c r="AC12" s="245"/>
      <c r="AD12" s="245"/>
      <c r="AE12" s="247"/>
      <c r="AF12" s="245"/>
      <c r="AG12" s="245"/>
      <c r="AH12" s="245"/>
      <c r="AI12" s="245"/>
      <c r="AJ12" s="245"/>
      <c r="AK12" s="245"/>
      <c r="AL12" s="65"/>
      <c r="AM12" s="245">
        <f>SUM(C12:AL12)</f>
        <v>32</v>
      </c>
      <c r="AN12" s="247">
        <f>COUNTA(C12:AL12)*8-AM12</f>
        <v>32</v>
      </c>
      <c r="AO12" s="169"/>
      <c r="AP12" s="66"/>
      <c r="AR12" s="67"/>
      <c r="CC12" s="64"/>
      <c r="CD12" s="67"/>
      <c r="CG12" s="64"/>
      <c r="CH12" s="67"/>
      <c r="CI12" s="66"/>
      <c r="CJ12" s="67"/>
    </row>
    <row r="13" spans="1:88" x14ac:dyDescent="0.3">
      <c r="A13" s="241">
        <v>11</v>
      </c>
      <c r="B13" s="242" t="s">
        <v>298</v>
      </c>
      <c r="C13" s="245">
        <v>0</v>
      </c>
      <c r="D13" s="245">
        <v>2</v>
      </c>
      <c r="E13" s="245">
        <v>2</v>
      </c>
      <c r="F13" s="245">
        <v>6</v>
      </c>
      <c r="G13" s="264">
        <v>8</v>
      </c>
      <c r="H13" s="245">
        <v>0</v>
      </c>
      <c r="I13" s="245">
        <v>8</v>
      </c>
      <c r="J13" s="364">
        <v>6</v>
      </c>
      <c r="K13" s="245"/>
      <c r="L13" s="245"/>
      <c r="M13" s="245"/>
      <c r="N13" s="246"/>
      <c r="O13" s="245"/>
      <c r="P13" s="245"/>
      <c r="Q13" s="247"/>
      <c r="R13" s="245"/>
      <c r="S13" s="245"/>
      <c r="U13" s="245"/>
      <c r="V13" s="245"/>
      <c r="W13" s="245"/>
      <c r="X13" s="245"/>
      <c r="Y13" s="245"/>
      <c r="Z13" s="245"/>
      <c r="AA13" s="245"/>
      <c r="AB13" s="245"/>
      <c r="AC13" s="245"/>
      <c r="AD13" s="245"/>
      <c r="AE13" s="247"/>
      <c r="AF13" s="245"/>
      <c r="AG13" s="245"/>
      <c r="AH13" s="245"/>
      <c r="AI13" s="245"/>
      <c r="AJ13" s="245"/>
      <c r="AK13" s="245"/>
      <c r="AL13" s="65"/>
      <c r="AM13" s="245">
        <f>SUM(C13:AL13)</f>
        <v>32</v>
      </c>
      <c r="AN13" s="247">
        <f>COUNTA(C13:AL13)*8-AM13</f>
        <v>32</v>
      </c>
      <c r="AO13" s="169"/>
      <c r="AP13" s="66"/>
      <c r="AR13" s="67"/>
      <c r="CC13" s="64"/>
      <c r="CD13" s="67"/>
      <c r="CG13" s="64"/>
      <c r="CH13" s="67"/>
      <c r="CI13" s="66"/>
      <c r="CJ13" s="67"/>
    </row>
    <row r="14" spans="1:88" x14ac:dyDescent="0.3">
      <c r="A14" s="241">
        <v>12</v>
      </c>
      <c r="B14" s="242" t="s">
        <v>487</v>
      </c>
      <c r="C14" s="264">
        <v>8</v>
      </c>
      <c r="D14" s="245">
        <v>4</v>
      </c>
      <c r="E14" s="245">
        <v>6</v>
      </c>
      <c r="F14" s="245">
        <v>2</v>
      </c>
      <c r="G14" s="245">
        <v>0</v>
      </c>
      <c r="H14" s="245">
        <v>2</v>
      </c>
      <c r="I14" s="245">
        <v>2</v>
      </c>
      <c r="J14" s="364">
        <v>2</v>
      </c>
      <c r="K14" s="245"/>
      <c r="L14" s="245"/>
      <c r="M14" s="245"/>
      <c r="N14" s="246"/>
      <c r="O14" s="245"/>
      <c r="P14" s="245"/>
      <c r="Q14" s="247"/>
      <c r="R14" s="245"/>
      <c r="S14" s="245"/>
      <c r="U14" s="245"/>
      <c r="V14" s="245"/>
      <c r="W14" s="245"/>
      <c r="X14" s="245"/>
      <c r="Y14" s="245"/>
      <c r="Z14" s="245"/>
      <c r="AA14" s="245"/>
      <c r="AB14" s="245"/>
      <c r="AC14" s="245"/>
      <c r="AD14" s="245"/>
      <c r="AE14" s="247"/>
      <c r="AF14" s="245"/>
      <c r="AG14" s="245"/>
      <c r="AH14" s="245"/>
      <c r="AI14" s="245"/>
      <c r="AJ14" s="245"/>
      <c r="AK14" s="245"/>
      <c r="AL14" s="65"/>
      <c r="AM14" s="245">
        <f>SUM(C14:AL14)</f>
        <v>26</v>
      </c>
      <c r="AN14" s="247">
        <f>COUNTA(C14:AL14)*8-AM14</f>
        <v>38</v>
      </c>
      <c r="AO14" s="169"/>
      <c r="AP14" s="66"/>
      <c r="AR14" s="67"/>
      <c r="CC14" s="64"/>
      <c r="CD14" s="67"/>
      <c r="CG14" s="64"/>
      <c r="CH14" s="67"/>
      <c r="CI14" s="66"/>
      <c r="CJ14" s="67"/>
    </row>
    <row r="15" spans="1:88" x14ac:dyDescent="0.3">
      <c r="A15" s="241">
        <v>13</v>
      </c>
      <c r="B15" s="242" t="s">
        <v>486</v>
      </c>
      <c r="C15" s="245">
        <v>0</v>
      </c>
      <c r="D15" s="245">
        <v>6</v>
      </c>
      <c r="E15" s="245">
        <v>0</v>
      </c>
      <c r="F15" s="245">
        <v>0</v>
      </c>
      <c r="G15" s="245">
        <v>6</v>
      </c>
      <c r="H15" s="245">
        <v>0</v>
      </c>
      <c r="I15" s="245">
        <v>0</v>
      </c>
      <c r="J15" s="364">
        <v>8</v>
      </c>
      <c r="K15" s="245"/>
      <c r="L15" s="264"/>
      <c r="M15" s="245"/>
      <c r="N15" s="246"/>
      <c r="O15" s="245"/>
      <c r="P15" s="245"/>
      <c r="Q15" s="247"/>
      <c r="R15" s="245"/>
      <c r="S15" s="245"/>
      <c r="U15" s="245"/>
      <c r="V15" s="245"/>
      <c r="W15" s="245"/>
      <c r="X15" s="245"/>
      <c r="Y15" s="245"/>
      <c r="Z15" s="245"/>
      <c r="AA15" s="245"/>
      <c r="AB15" s="245"/>
      <c r="AC15" s="245"/>
      <c r="AD15" s="245"/>
      <c r="AE15" s="247"/>
      <c r="AF15" s="245"/>
      <c r="AG15" s="245"/>
      <c r="AH15" s="245"/>
      <c r="AI15" s="245"/>
      <c r="AJ15" s="245"/>
      <c r="AK15" s="245"/>
      <c r="AL15" s="65"/>
      <c r="AM15" s="245">
        <f>SUM(C15:AL15)</f>
        <v>20</v>
      </c>
      <c r="AN15" s="247">
        <f>COUNTA(C15:AL15)*8-AM15</f>
        <v>44</v>
      </c>
      <c r="AO15" s="169"/>
      <c r="AP15" s="66"/>
      <c r="AR15" s="67"/>
      <c r="CC15" s="64"/>
      <c r="CD15" s="67"/>
      <c r="CG15" s="64"/>
      <c r="CH15" s="67"/>
      <c r="CI15" s="66"/>
      <c r="CJ15" s="67"/>
    </row>
    <row r="16" spans="1:88" x14ac:dyDescent="0.3">
      <c r="A16" s="241">
        <v>14</v>
      </c>
      <c r="B16" s="242" t="s">
        <v>484</v>
      </c>
      <c r="C16" s="245">
        <v>0</v>
      </c>
      <c r="D16" s="245">
        <v>0</v>
      </c>
      <c r="E16" s="245">
        <v>2</v>
      </c>
      <c r="F16" s="245">
        <v>0</v>
      </c>
      <c r="G16" s="245">
        <v>4</v>
      </c>
      <c r="H16" s="245">
        <v>6</v>
      </c>
      <c r="I16" s="245">
        <v>0</v>
      </c>
      <c r="J16" s="364">
        <v>0</v>
      </c>
      <c r="K16" s="245"/>
      <c r="L16" s="245"/>
      <c r="M16" s="245"/>
      <c r="N16" s="265"/>
      <c r="O16" s="245"/>
      <c r="P16" s="245"/>
      <c r="Q16" s="247"/>
      <c r="R16" s="245"/>
      <c r="S16" s="245"/>
      <c r="U16" s="245"/>
      <c r="V16" s="245"/>
      <c r="W16" s="245"/>
      <c r="X16" s="245"/>
      <c r="Y16" s="245"/>
      <c r="Z16" s="245"/>
      <c r="AA16" s="245"/>
      <c r="AB16" s="245"/>
      <c r="AC16" s="245"/>
      <c r="AD16" s="245"/>
      <c r="AE16" s="247"/>
      <c r="AF16" s="245"/>
      <c r="AG16" s="245"/>
      <c r="AH16" s="245"/>
      <c r="AI16" s="245"/>
      <c r="AJ16" s="245"/>
      <c r="AK16" s="245"/>
      <c r="AL16" s="65"/>
      <c r="AM16" s="245">
        <f>SUM(C16:AL16)</f>
        <v>12</v>
      </c>
      <c r="AN16" s="247">
        <f>COUNTA(C16:AL16)*8-AM16</f>
        <v>52</v>
      </c>
      <c r="AO16" s="169"/>
      <c r="AP16" s="66"/>
      <c r="AR16" s="67"/>
      <c r="CC16" s="64"/>
      <c r="CD16" s="67"/>
      <c r="CG16" s="64"/>
      <c r="CH16" s="67"/>
      <c r="CI16" s="66"/>
      <c r="CJ16" s="67"/>
    </row>
    <row r="17" spans="1:88" x14ac:dyDescent="0.3">
      <c r="A17" s="241">
        <v>15</v>
      </c>
      <c r="B17" s="242" t="s">
        <v>485</v>
      </c>
      <c r="C17" s="245">
        <v>0</v>
      </c>
      <c r="D17" s="245">
        <v>0</v>
      </c>
      <c r="E17" s="245">
        <v>0</v>
      </c>
      <c r="F17" s="245">
        <v>2</v>
      </c>
      <c r="G17" s="245">
        <v>2</v>
      </c>
      <c r="H17" s="245">
        <v>2</v>
      </c>
      <c r="I17" s="245">
        <v>0</v>
      </c>
      <c r="J17" s="364">
        <v>6</v>
      </c>
      <c r="K17" s="245"/>
      <c r="L17" s="245"/>
      <c r="M17" s="245"/>
      <c r="N17" s="246"/>
      <c r="O17" s="245"/>
      <c r="P17" s="245"/>
      <c r="Q17" s="266"/>
      <c r="R17" s="245"/>
      <c r="S17" s="245"/>
      <c r="U17" s="245"/>
      <c r="V17" s="245"/>
      <c r="W17" s="245"/>
      <c r="X17" s="245"/>
      <c r="Y17" s="245"/>
      <c r="Z17" s="245"/>
      <c r="AA17" s="245"/>
      <c r="AB17" s="245"/>
      <c r="AC17" s="245"/>
      <c r="AD17" s="245"/>
      <c r="AE17" s="247"/>
      <c r="AF17" s="245"/>
      <c r="AG17" s="245"/>
      <c r="AH17" s="245"/>
      <c r="AI17" s="245"/>
      <c r="AJ17" s="245"/>
      <c r="AK17" s="245"/>
      <c r="AL17" s="65"/>
      <c r="AM17" s="245">
        <f>SUM(C17:AL17)</f>
        <v>12</v>
      </c>
      <c r="AN17" s="247">
        <f>COUNTA(C17:AL17)*8-AM17</f>
        <v>52</v>
      </c>
      <c r="AO17" s="169"/>
      <c r="AP17" s="226"/>
      <c r="AQ17" s="226"/>
      <c r="AR17" s="67"/>
      <c r="CC17" s="64"/>
      <c r="CD17" s="67"/>
      <c r="CG17" s="64"/>
      <c r="CH17" s="67"/>
      <c r="CI17" s="226"/>
      <c r="CJ17" s="67"/>
    </row>
    <row r="18" spans="1:88" x14ac:dyDescent="0.3">
      <c r="A18" s="225"/>
      <c r="B18" s="231"/>
      <c r="C18" s="65"/>
      <c r="D18" s="65"/>
      <c r="E18" s="65"/>
      <c r="F18" s="65"/>
      <c r="G18" s="65"/>
      <c r="H18" s="65"/>
      <c r="I18" s="65"/>
      <c r="J18" s="65"/>
      <c r="K18" s="65"/>
      <c r="L18" s="65"/>
      <c r="M18" s="65"/>
      <c r="N18" s="65"/>
      <c r="O18" s="65"/>
      <c r="P18" s="65"/>
      <c r="Q18" s="65"/>
      <c r="R18" s="65"/>
      <c r="S18" s="65"/>
      <c r="U18" s="65"/>
      <c r="V18" s="65"/>
      <c r="W18" s="65"/>
      <c r="X18" s="65"/>
      <c r="Y18" s="65"/>
      <c r="Z18" s="65"/>
      <c r="AA18" s="65"/>
      <c r="AB18" s="65"/>
      <c r="AC18" s="65"/>
      <c r="AE18" s="65"/>
      <c r="AF18" s="65"/>
      <c r="AG18" s="65"/>
      <c r="AH18" s="65"/>
      <c r="AI18" s="65"/>
      <c r="AJ18" s="65"/>
      <c r="AK18" s="65"/>
      <c r="AL18" s="65"/>
      <c r="AN18" s="65"/>
      <c r="AO18" s="169"/>
      <c r="AP18" s="226"/>
      <c r="AQ18" s="226"/>
      <c r="AR18" s="67"/>
      <c r="CC18" s="64"/>
      <c r="CD18" s="67"/>
      <c r="CG18" s="64"/>
      <c r="CH18" s="67"/>
      <c r="CI18" s="226"/>
      <c r="CJ18" s="67"/>
    </row>
    <row r="19" spans="1:88" ht="18.75" x14ac:dyDescent="0.4">
      <c r="B19" s="68"/>
      <c r="C19" s="298" t="s">
        <v>312</v>
      </c>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157"/>
      <c r="AQ19" s="299" t="s">
        <v>320</v>
      </c>
      <c r="AR19" s="299"/>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row>
    <row r="20" spans="1:88" x14ac:dyDescent="0.3">
      <c r="C20" s="156">
        <v>1</v>
      </c>
      <c r="D20" s="156">
        <v>2</v>
      </c>
      <c r="E20" s="156">
        <v>3</v>
      </c>
      <c r="F20" s="156">
        <v>4</v>
      </c>
      <c r="G20" s="156">
        <v>5</v>
      </c>
      <c r="H20" s="156">
        <v>6</v>
      </c>
      <c r="I20" s="156">
        <v>7</v>
      </c>
      <c r="J20" s="156">
        <v>8</v>
      </c>
      <c r="K20" s="156">
        <v>9</v>
      </c>
      <c r="L20" s="156">
        <v>10</v>
      </c>
      <c r="M20" s="156">
        <v>11</v>
      </c>
      <c r="N20" s="156">
        <v>12</v>
      </c>
      <c r="O20" s="156">
        <v>13</v>
      </c>
      <c r="P20" s="156">
        <v>14</v>
      </c>
      <c r="Q20" s="156">
        <v>15</v>
      </c>
      <c r="R20" s="156">
        <v>16</v>
      </c>
      <c r="S20" s="156">
        <v>17</v>
      </c>
      <c r="U20" s="156">
        <v>18</v>
      </c>
      <c r="V20" s="156">
        <v>19</v>
      </c>
      <c r="W20" s="156">
        <v>20</v>
      </c>
      <c r="X20" s="156">
        <v>21</v>
      </c>
      <c r="Y20" s="156">
        <v>22</v>
      </c>
      <c r="Z20" s="156">
        <v>23</v>
      </c>
      <c r="AA20" s="156">
        <v>24</v>
      </c>
      <c r="AB20" s="156">
        <v>25</v>
      </c>
      <c r="AC20" s="156">
        <v>26</v>
      </c>
      <c r="AD20" s="156">
        <v>27</v>
      </c>
      <c r="AE20" s="156">
        <v>28</v>
      </c>
      <c r="AF20" s="156">
        <v>29</v>
      </c>
      <c r="AG20" s="156">
        <v>30</v>
      </c>
      <c r="AH20" s="156">
        <v>31</v>
      </c>
      <c r="AI20" s="156">
        <v>32</v>
      </c>
      <c r="AJ20" s="156">
        <v>33</v>
      </c>
      <c r="AK20" s="156">
        <v>34</v>
      </c>
      <c r="AL20" s="65"/>
      <c r="AM20" s="156" t="s">
        <v>313</v>
      </c>
      <c r="AN20" s="156" t="s">
        <v>366</v>
      </c>
      <c r="AO20" s="170" t="s">
        <v>67</v>
      </c>
      <c r="AQ20" s="156" t="s">
        <v>70</v>
      </c>
      <c r="AR20" s="156" t="s">
        <v>71</v>
      </c>
    </row>
    <row r="21" spans="1:88" x14ac:dyDescent="0.3">
      <c r="A21" s="241">
        <v>1</v>
      </c>
      <c r="B21" s="242" t="s">
        <v>481</v>
      </c>
      <c r="C21" s="245">
        <f>'1'!K35</f>
        <v>1941</v>
      </c>
      <c r="D21" s="247">
        <f>'2'!E28</f>
        <v>1879</v>
      </c>
      <c r="E21" s="247">
        <f>'3'!E42</f>
        <v>1838</v>
      </c>
      <c r="F21" s="266"/>
      <c r="G21" s="247">
        <f>'5'!K14</f>
        <v>1907</v>
      </c>
      <c r="H21" s="247">
        <f>'6'!E35</f>
        <v>1938</v>
      </c>
      <c r="I21" s="247">
        <f>'7'!E35</f>
        <v>1854</v>
      </c>
      <c r="J21" s="365">
        <f>'8'!K7</f>
        <v>1877</v>
      </c>
      <c r="K21" s="247"/>
      <c r="L21" s="247"/>
      <c r="M21" s="247"/>
      <c r="N21" s="250"/>
      <c r="O21" s="245"/>
      <c r="P21" s="245"/>
      <c r="Q21" s="247"/>
      <c r="R21" s="247"/>
      <c r="S21" s="247"/>
      <c r="U21" s="245"/>
      <c r="V21" s="245"/>
      <c r="W21" s="245"/>
      <c r="X21" s="245"/>
      <c r="Y21" s="245"/>
      <c r="Z21" s="245"/>
      <c r="AA21" s="245"/>
      <c r="AB21" s="245"/>
      <c r="AC21" s="245"/>
      <c r="AD21" s="245"/>
      <c r="AE21" s="245"/>
      <c r="AF21" s="245"/>
      <c r="AG21" s="245"/>
      <c r="AH21" s="245"/>
      <c r="AI21" s="245"/>
      <c r="AJ21" s="245"/>
      <c r="AK21" s="245"/>
      <c r="AL21" s="65"/>
      <c r="AM21" s="243">
        <f>SUM(C21:AK21)</f>
        <v>13234</v>
      </c>
      <c r="AN21" s="243">
        <f>COUNTA(C21:AK21)*3</f>
        <v>21</v>
      </c>
      <c r="AO21" s="249">
        <f>AVERAGEIF(C21:AK21,"&gt;0")/3</f>
        <v>630.19047619047626</v>
      </c>
      <c r="AQ21" s="245">
        <v>654</v>
      </c>
      <c r="AR21" s="247">
        <v>1938</v>
      </c>
    </row>
    <row r="22" spans="1:88" x14ac:dyDescent="0.3">
      <c r="A22" s="241">
        <v>2</v>
      </c>
      <c r="B22" s="242" t="s">
        <v>294</v>
      </c>
      <c r="C22" s="245">
        <f>'1'!E14</f>
        <v>1797</v>
      </c>
      <c r="D22" s="247">
        <f>'2'!K21</f>
        <v>1830</v>
      </c>
      <c r="E22" s="247">
        <f>'3'!K35</f>
        <v>1899</v>
      </c>
      <c r="F22" s="247">
        <f>'4'!E28</f>
        <v>1788</v>
      </c>
      <c r="G22" s="247">
        <f>'5'!K21</f>
        <v>1743</v>
      </c>
      <c r="H22" s="266"/>
      <c r="I22" s="247">
        <f>'7'!E42</f>
        <v>1866</v>
      </c>
      <c r="J22" s="365">
        <f>'8'!K14</f>
        <v>1857</v>
      </c>
      <c r="K22" s="247"/>
      <c r="L22" s="247"/>
      <c r="M22" s="247"/>
      <c r="N22" s="250"/>
      <c r="O22" s="245"/>
      <c r="P22" s="245"/>
      <c r="Q22" s="247"/>
      <c r="R22" s="247"/>
      <c r="S22" s="247"/>
      <c r="U22" s="245"/>
      <c r="V22" s="245"/>
      <c r="W22" s="245"/>
      <c r="X22" s="245"/>
      <c r="Y22" s="245"/>
      <c r="Z22" s="245"/>
      <c r="AA22" s="245"/>
      <c r="AB22" s="245"/>
      <c r="AC22" s="245"/>
      <c r="AD22" s="245"/>
      <c r="AE22" s="245"/>
      <c r="AF22" s="245"/>
      <c r="AG22" s="245"/>
      <c r="AH22" s="245"/>
      <c r="AI22" s="245"/>
      <c r="AJ22" s="245"/>
      <c r="AK22" s="245"/>
      <c r="AL22" s="65"/>
      <c r="AM22" s="243">
        <f>SUM(C22:AK22)</f>
        <v>12780</v>
      </c>
      <c r="AN22" s="243">
        <f>COUNTA(C22:AK22)*3</f>
        <v>21</v>
      </c>
      <c r="AO22" s="249">
        <f>AVERAGEIF(C22:AK22,"&gt;0")/3</f>
        <v>608.57142857142856</v>
      </c>
      <c r="AQ22" s="245">
        <v>655</v>
      </c>
      <c r="AR22" s="247">
        <v>1866</v>
      </c>
    </row>
    <row r="23" spans="1:88" x14ac:dyDescent="0.3">
      <c r="A23" s="241">
        <v>3</v>
      </c>
      <c r="B23" s="242" t="s">
        <v>297</v>
      </c>
      <c r="C23" s="243">
        <f>'1'!K28</f>
        <v>1781</v>
      </c>
      <c r="D23" s="243">
        <f>'2'!E21</f>
        <v>1725</v>
      </c>
      <c r="E23" s="243">
        <f>'3'!E7</f>
        <v>1747</v>
      </c>
      <c r="F23" s="243">
        <f>'4'!K35</f>
        <v>1770</v>
      </c>
      <c r="G23" s="243">
        <f>'5'!E7</f>
        <v>1837</v>
      </c>
      <c r="H23" s="243">
        <f>'6'!E28</f>
        <v>1865</v>
      </c>
      <c r="I23" s="243">
        <f>'7'!E28</f>
        <v>1734</v>
      </c>
      <c r="J23" s="363">
        <f>'8'!K21</f>
        <v>1702</v>
      </c>
      <c r="K23" s="243"/>
      <c r="L23" s="243"/>
      <c r="M23" s="243"/>
      <c r="N23" s="244"/>
      <c r="O23" s="245"/>
      <c r="P23" s="245"/>
      <c r="Q23" s="248"/>
      <c r="R23" s="263"/>
      <c r="S23" s="243"/>
      <c r="U23" s="245"/>
      <c r="V23" s="245"/>
      <c r="W23" s="245"/>
      <c r="X23" s="245"/>
      <c r="Y23" s="245"/>
      <c r="Z23" s="245"/>
      <c r="AA23" s="245"/>
      <c r="AB23" s="245"/>
      <c r="AC23" s="245"/>
      <c r="AD23" s="245"/>
      <c r="AE23" s="245"/>
      <c r="AF23" s="245"/>
      <c r="AG23" s="245"/>
      <c r="AH23" s="245"/>
      <c r="AI23" s="245"/>
      <c r="AJ23" s="245"/>
      <c r="AK23" s="245"/>
      <c r="AL23" s="65"/>
      <c r="AM23" s="243">
        <f>SUM(C23:AK23)</f>
        <v>14161</v>
      </c>
      <c r="AN23" s="243">
        <f>COUNTA(C23:AK23)*3</f>
        <v>24</v>
      </c>
      <c r="AO23" s="249">
        <f>AVERAGEIF(C23:AK23,"&gt;0")/3</f>
        <v>590.04166666666663</v>
      </c>
      <c r="AQ23" s="243">
        <v>656</v>
      </c>
      <c r="AR23" s="248">
        <v>1865</v>
      </c>
    </row>
    <row r="24" spans="1:88" x14ac:dyDescent="0.3">
      <c r="A24" s="241">
        <v>4</v>
      </c>
      <c r="B24" s="242" t="s">
        <v>296</v>
      </c>
      <c r="C24" s="245">
        <f>'1'!E28</f>
        <v>1721</v>
      </c>
      <c r="D24" s="247">
        <f>'2'!K35</f>
        <v>1965</v>
      </c>
      <c r="E24" s="247">
        <f>'3'!K42</f>
        <v>1897</v>
      </c>
      <c r="F24" s="247">
        <f>'4'!K42</f>
        <v>1879</v>
      </c>
      <c r="G24" s="247">
        <f>'5'!E35</f>
        <v>1803</v>
      </c>
      <c r="H24" s="247">
        <f>'6'!K7</f>
        <v>1875</v>
      </c>
      <c r="I24" s="266"/>
      <c r="J24" s="365">
        <f>'8'!E7</f>
        <v>1779</v>
      </c>
      <c r="K24" s="247"/>
      <c r="L24" s="247"/>
      <c r="M24" s="247"/>
      <c r="N24" s="250"/>
      <c r="O24" s="245"/>
      <c r="P24" s="245"/>
      <c r="Q24" s="247"/>
      <c r="R24" s="247"/>
      <c r="S24" s="247"/>
      <c r="U24" s="245"/>
      <c r="V24" s="245"/>
      <c r="W24" s="245"/>
      <c r="X24" s="245"/>
      <c r="Y24" s="245"/>
      <c r="Z24" s="245"/>
      <c r="AA24" s="245"/>
      <c r="AB24" s="245"/>
      <c r="AC24" s="245"/>
      <c r="AD24" s="245"/>
      <c r="AE24" s="245"/>
      <c r="AF24" s="245"/>
      <c r="AG24" s="245"/>
      <c r="AH24" s="245"/>
      <c r="AI24" s="245"/>
      <c r="AJ24" s="245"/>
      <c r="AK24" s="245"/>
      <c r="AL24" s="65"/>
      <c r="AM24" s="243">
        <f>SUM(C24:AK24)</f>
        <v>12919</v>
      </c>
      <c r="AN24" s="243">
        <f>COUNTA(C24:AK24)*3</f>
        <v>21</v>
      </c>
      <c r="AO24" s="249">
        <f>AVERAGEIF(C24:AK24,"&gt;0")/3</f>
        <v>615.19047619047626</v>
      </c>
      <c r="AQ24" s="245">
        <v>613</v>
      </c>
      <c r="AR24" s="247">
        <v>1803</v>
      </c>
    </row>
    <row r="25" spans="1:88" x14ac:dyDescent="0.3">
      <c r="A25" s="241">
        <v>5</v>
      </c>
      <c r="B25" s="242" t="s">
        <v>299</v>
      </c>
      <c r="C25" s="245">
        <f>'1'!E49</f>
        <v>1778</v>
      </c>
      <c r="D25" s="247">
        <f>'2'!K7</f>
        <v>1689</v>
      </c>
      <c r="E25" s="247">
        <f>'3'!E21</f>
        <v>1809</v>
      </c>
      <c r="F25" s="247">
        <f>'4'!E35</f>
        <v>1855</v>
      </c>
      <c r="G25" s="247">
        <f>'5'!K35</f>
        <v>1705</v>
      </c>
      <c r="H25" s="247">
        <f>'6'!K49</f>
        <v>1716</v>
      </c>
      <c r="I25" s="247">
        <f>'7'!E49</f>
        <v>1825</v>
      </c>
      <c r="J25" s="365">
        <f>'8'!K28</f>
        <v>1814</v>
      </c>
      <c r="K25" s="247"/>
      <c r="L25" s="247"/>
      <c r="M25" s="266"/>
      <c r="N25" s="250"/>
      <c r="O25" s="245"/>
      <c r="P25" s="245"/>
      <c r="Q25" s="247"/>
      <c r="R25" s="247"/>
      <c r="S25" s="247"/>
      <c r="U25" s="245"/>
      <c r="V25" s="245"/>
      <c r="W25" s="245"/>
      <c r="X25" s="245"/>
      <c r="Y25" s="245"/>
      <c r="Z25" s="245"/>
      <c r="AA25" s="245"/>
      <c r="AB25" s="245"/>
      <c r="AC25" s="245"/>
      <c r="AD25" s="245"/>
      <c r="AE25" s="245"/>
      <c r="AF25" s="245"/>
      <c r="AG25" s="245"/>
      <c r="AH25" s="245"/>
      <c r="AI25" s="245"/>
      <c r="AJ25" s="245"/>
      <c r="AK25" s="245"/>
      <c r="AL25" s="65"/>
      <c r="AM25" s="243">
        <f>SUM(C25:AK25)</f>
        <v>14191</v>
      </c>
      <c r="AN25" s="243">
        <f>COUNTA(C25:AK25)*3</f>
        <v>24</v>
      </c>
      <c r="AO25" s="249">
        <f>AVERAGEIF(C25:AK25,"&gt;0")/3</f>
        <v>591.29166666666663</v>
      </c>
      <c r="AQ25" s="245">
        <v>696</v>
      </c>
      <c r="AR25" s="247">
        <v>1855</v>
      </c>
    </row>
    <row r="26" spans="1:88" x14ac:dyDescent="0.3">
      <c r="A26" s="241">
        <v>6</v>
      </c>
      <c r="B26" s="242" t="s">
        <v>295</v>
      </c>
      <c r="C26" s="245">
        <f>'1'!E7</f>
        <v>1774</v>
      </c>
      <c r="D26" s="266"/>
      <c r="E26" s="247">
        <f>'3'!K21</f>
        <v>1802</v>
      </c>
      <c r="F26" s="247">
        <f>'4'!K49</f>
        <v>1823</v>
      </c>
      <c r="G26" s="247">
        <f>'5'!E49</f>
        <v>1706</v>
      </c>
      <c r="H26" s="247">
        <f>'6'!K14</f>
        <v>1668</v>
      </c>
      <c r="I26" s="247">
        <f>'7'!K28</f>
        <v>1769</v>
      </c>
      <c r="J26" s="365">
        <f>'8'!E21</f>
        <v>1631</v>
      </c>
      <c r="K26" s="247"/>
      <c r="L26" s="247"/>
      <c r="M26" s="247"/>
      <c r="N26" s="250"/>
      <c r="O26" s="245"/>
      <c r="P26" s="245"/>
      <c r="Q26" s="247"/>
      <c r="R26" s="247"/>
      <c r="S26" s="247"/>
      <c r="U26" s="245"/>
      <c r="V26" s="245"/>
      <c r="W26" s="245"/>
      <c r="X26" s="245"/>
      <c r="Y26" s="245"/>
      <c r="Z26" s="245"/>
      <c r="AA26" s="245"/>
      <c r="AB26" s="245"/>
      <c r="AC26" s="245"/>
      <c r="AD26" s="245"/>
      <c r="AE26" s="245"/>
      <c r="AF26" s="245"/>
      <c r="AG26" s="245"/>
      <c r="AH26" s="245"/>
      <c r="AI26" s="245"/>
      <c r="AJ26" s="245"/>
      <c r="AK26" s="245"/>
      <c r="AL26" s="65"/>
      <c r="AM26" s="243">
        <f t="shared" ref="AM26" si="0">SUM(C26:AK26)</f>
        <v>12173</v>
      </c>
      <c r="AN26" s="243">
        <f t="shared" ref="AN26" si="1">COUNTA(C26:AK26)*3</f>
        <v>21</v>
      </c>
      <c r="AO26" s="249">
        <f t="shared" ref="AO26" si="2">AVERAGEIF(C26:AK26,"&gt;0")/3</f>
        <v>579.66666666666663</v>
      </c>
      <c r="AQ26" s="245">
        <v>599</v>
      </c>
      <c r="AR26" s="247">
        <v>1774</v>
      </c>
    </row>
    <row r="27" spans="1:88" x14ac:dyDescent="0.3">
      <c r="A27" s="241">
        <v>7</v>
      </c>
      <c r="B27" s="242" t="s">
        <v>292</v>
      </c>
      <c r="C27" s="245">
        <f>'1'!E42</f>
        <v>1757</v>
      </c>
      <c r="D27" s="247">
        <f>'2'!E35</f>
        <v>1679</v>
      </c>
      <c r="E27" s="247">
        <f>'3'!E49</f>
        <v>1802</v>
      </c>
      <c r="F27" s="247">
        <f>'4'!K14</f>
        <v>1793</v>
      </c>
      <c r="G27" s="247">
        <f>'5'!E21</f>
        <v>1836</v>
      </c>
      <c r="H27" s="247">
        <f>'6'!E14</f>
        <v>1812</v>
      </c>
      <c r="I27" s="247">
        <f>'7'!K7</f>
        <v>1785</v>
      </c>
      <c r="J27" s="365">
        <f>'8'!E14</f>
        <v>1739</v>
      </c>
      <c r="K27" s="266"/>
      <c r="L27" s="247"/>
      <c r="M27" s="247"/>
      <c r="N27" s="250"/>
      <c r="O27" s="245"/>
      <c r="P27" s="245"/>
      <c r="Q27" s="247"/>
      <c r="R27" s="247"/>
      <c r="S27" s="247"/>
      <c r="U27" s="245"/>
      <c r="V27" s="245"/>
      <c r="W27" s="245"/>
      <c r="X27" s="245"/>
      <c r="Y27" s="245"/>
      <c r="Z27" s="245"/>
      <c r="AA27" s="245"/>
      <c r="AB27" s="245"/>
      <c r="AC27" s="245"/>
      <c r="AD27" s="245"/>
      <c r="AE27" s="245"/>
      <c r="AF27" s="245"/>
      <c r="AG27" s="245"/>
      <c r="AH27" s="245"/>
      <c r="AI27" s="245"/>
      <c r="AJ27" s="245"/>
      <c r="AK27" s="245"/>
      <c r="AL27" s="65"/>
      <c r="AM27" s="243">
        <f>SUM(C27:AK27)</f>
        <v>14203</v>
      </c>
      <c r="AN27" s="243">
        <f>COUNTA(C27:AK27)*3</f>
        <v>24</v>
      </c>
      <c r="AO27" s="249">
        <f>AVERAGEIF(C27:AK27,"&gt;0")/3</f>
        <v>591.79166666666663</v>
      </c>
      <c r="AQ27" s="245">
        <v>655</v>
      </c>
      <c r="AR27" s="247">
        <v>1836</v>
      </c>
    </row>
    <row r="28" spans="1:88" x14ac:dyDescent="0.3">
      <c r="A28" s="241">
        <v>8</v>
      </c>
      <c r="B28" s="242" t="s">
        <v>293</v>
      </c>
      <c r="C28" s="245">
        <f>'1'!K21</f>
        <v>1671</v>
      </c>
      <c r="D28" s="247">
        <f>'2'!E14</f>
        <v>1611</v>
      </c>
      <c r="E28" s="247">
        <f>'3'!E35</f>
        <v>1831</v>
      </c>
      <c r="F28" s="247">
        <f>'4'!K7</f>
        <v>1816</v>
      </c>
      <c r="G28" s="247">
        <f>'5'!K49</f>
        <v>1727</v>
      </c>
      <c r="H28" s="247">
        <f>'6'!E7</f>
        <v>1844</v>
      </c>
      <c r="I28" s="247">
        <f>'7'!K21</f>
        <v>1750</v>
      </c>
      <c r="J28" s="365">
        <f>'8'!E28</f>
        <v>1733</v>
      </c>
      <c r="K28" s="247"/>
      <c r="L28" s="247"/>
      <c r="M28" s="247"/>
      <c r="N28" s="250"/>
      <c r="O28" s="264"/>
      <c r="P28" s="245"/>
      <c r="Q28" s="247"/>
      <c r="R28" s="247"/>
      <c r="S28" s="247"/>
      <c r="U28" s="245"/>
      <c r="V28" s="245"/>
      <c r="W28" s="245"/>
      <c r="X28" s="245"/>
      <c r="Y28" s="245"/>
      <c r="Z28" s="245"/>
      <c r="AA28" s="245"/>
      <c r="AB28" s="245"/>
      <c r="AC28" s="245"/>
      <c r="AD28" s="245"/>
      <c r="AE28" s="245"/>
      <c r="AF28" s="245"/>
      <c r="AG28" s="245"/>
      <c r="AH28" s="245"/>
      <c r="AI28" s="245"/>
      <c r="AJ28" s="245"/>
      <c r="AK28" s="245"/>
      <c r="AL28" s="65"/>
      <c r="AM28" s="243">
        <f>SUM(C28:AK28)</f>
        <v>13983</v>
      </c>
      <c r="AN28" s="243">
        <f>COUNTA(C28:AK28)*3</f>
        <v>24</v>
      </c>
      <c r="AO28" s="249">
        <f>AVERAGEIF(C28:AK28,"&gt;0")/3</f>
        <v>582.625</v>
      </c>
      <c r="AQ28" s="245">
        <v>655</v>
      </c>
      <c r="AR28" s="247">
        <v>1844</v>
      </c>
    </row>
    <row r="29" spans="1:88" x14ac:dyDescent="0.3">
      <c r="A29" s="241">
        <v>9</v>
      </c>
      <c r="B29" s="242" t="s">
        <v>482</v>
      </c>
      <c r="C29" s="245">
        <f>'1'!K49</f>
        <v>1605</v>
      </c>
      <c r="D29" s="247">
        <f>'2'!K50</f>
        <v>1748</v>
      </c>
      <c r="E29" s="266"/>
      <c r="F29" s="247">
        <f>'4'!E42</f>
        <v>1820</v>
      </c>
      <c r="G29" s="247">
        <f>'5'!K7</f>
        <v>1700</v>
      </c>
      <c r="H29" s="247">
        <f>'6'!K21</f>
        <v>1730</v>
      </c>
      <c r="I29" s="247">
        <f>'7'!K35</f>
        <v>1719</v>
      </c>
      <c r="J29" s="365">
        <f>'8'!K35</f>
        <v>1698</v>
      </c>
      <c r="K29" s="247"/>
      <c r="L29" s="247"/>
      <c r="M29" s="247"/>
      <c r="N29" s="250"/>
      <c r="O29" s="245"/>
      <c r="P29" s="245"/>
      <c r="Q29" s="247"/>
      <c r="R29" s="247"/>
      <c r="S29" s="247"/>
      <c r="U29" s="245"/>
      <c r="V29" s="245"/>
      <c r="W29" s="245"/>
      <c r="X29" s="245"/>
      <c r="Y29" s="245"/>
      <c r="Z29" s="245"/>
      <c r="AA29" s="245"/>
      <c r="AB29" s="245"/>
      <c r="AC29" s="245"/>
      <c r="AD29" s="245"/>
      <c r="AE29" s="245"/>
      <c r="AF29" s="245"/>
      <c r="AG29" s="245"/>
      <c r="AH29" s="245"/>
      <c r="AI29" s="245"/>
      <c r="AJ29" s="245"/>
      <c r="AK29" s="245"/>
      <c r="AL29" s="65"/>
      <c r="AM29" s="243">
        <f>SUM(C29:AK29)</f>
        <v>12020</v>
      </c>
      <c r="AN29" s="243">
        <f>COUNTA(C29:AK29)*3</f>
        <v>21</v>
      </c>
      <c r="AO29" s="249">
        <f>AVERAGEIF(C29:AK29,"&gt;0")/3</f>
        <v>572.38095238095241</v>
      </c>
      <c r="AQ29" s="245">
        <v>636</v>
      </c>
      <c r="AR29" s="247">
        <v>1820</v>
      </c>
    </row>
    <row r="30" spans="1:88" x14ac:dyDescent="0.3">
      <c r="A30" s="241">
        <v>10</v>
      </c>
      <c r="B30" s="242" t="s">
        <v>483</v>
      </c>
      <c r="C30" s="245">
        <f>'1'!K42</f>
        <v>1749</v>
      </c>
      <c r="D30" s="247">
        <f>'2'!E7</f>
        <v>1621</v>
      </c>
      <c r="E30" s="247">
        <f>'3'!K14</f>
        <v>1728</v>
      </c>
      <c r="F30" s="247">
        <f>'4'!K28</f>
        <v>1977</v>
      </c>
      <c r="G30" s="247">
        <f>'5'!K42</f>
        <v>1773</v>
      </c>
      <c r="H30" s="247">
        <f>'6'!K35</f>
        <v>1818</v>
      </c>
      <c r="I30" s="247">
        <f>'7'!E21</f>
        <v>1682</v>
      </c>
      <c r="J30" s="365">
        <f>'8'!E35</f>
        <v>1737</v>
      </c>
      <c r="K30" s="247"/>
      <c r="L30" s="247"/>
      <c r="M30" s="247"/>
      <c r="N30" s="250"/>
      <c r="O30" s="245"/>
      <c r="P30" s="264"/>
      <c r="Q30" s="247"/>
      <c r="R30" s="247"/>
      <c r="S30" s="247"/>
      <c r="U30" s="245"/>
      <c r="V30" s="245"/>
      <c r="W30" s="245"/>
      <c r="X30" s="245"/>
      <c r="Y30" s="245"/>
      <c r="Z30" s="245"/>
      <c r="AA30" s="245"/>
      <c r="AB30" s="245"/>
      <c r="AC30" s="245"/>
      <c r="AD30" s="245"/>
      <c r="AE30" s="245"/>
      <c r="AF30" s="245"/>
      <c r="AG30" s="245"/>
      <c r="AH30" s="245"/>
      <c r="AI30" s="245"/>
      <c r="AJ30" s="245"/>
      <c r="AK30" s="245"/>
      <c r="AL30" s="65"/>
      <c r="AM30" s="243">
        <f>SUM(C30:AK30)</f>
        <v>14085</v>
      </c>
      <c r="AN30" s="243">
        <f>COUNTA(C30:AK30)*3</f>
        <v>24</v>
      </c>
      <c r="AO30" s="249">
        <f>AVERAGEIF(C30:AK30,"&gt;0")/3</f>
        <v>586.875</v>
      </c>
      <c r="AQ30" s="245">
        <v>586</v>
      </c>
      <c r="AR30" s="247">
        <v>1621</v>
      </c>
    </row>
    <row r="31" spans="1:88" x14ac:dyDescent="0.3">
      <c r="A31" s="241">
        <v>11</v>
      </c>
      <c r="B31" s="242" t="s">
        <v>298</v>
      </c>
      <c r="C31" s="245">
        <f>'1'!E35</f>
        <v>1749</v>
      </c>
      <c r="D31" s="247">
        <f>'2'!E43</f>
        <v>1622</v>
      </c>
      <c r="E31" s="247">
        <f>'3'!K49</f>
        <v>1764</v>
      </c>
      <c r="F31" s="247">
        <f>'4'!E21</f>
        <v>1625</v>
      </c>
      <c r="G31" s="266"/>
      <c r="H31" s="247">
        <f>'6'!K28</f>
        <v>1789</v>
      </c>
      <c r="I31" s="247">
        <f>'7'!K14</f>
        <v>1822</v>
      </c>
      <c r="J31" s="365">
        <f>'8'!K42</f>
        <v>1877</v>
      </c>
      <c r="K31" s="247"/>
      <c r="L31" s="247"/>
      <c r="M31" s="247"/>
      <c r="N31" s="250"/>
      <c r="O31" s="245"/>
      <c r="P31" s="245"/>
      <c r="Q31" s="247"/>
      <c r="R31" s="247"/>
      <c r="S31" s="247"/>
      <c r="U31" s="245"/>
      <c r="V31" s="245"/>
      <c r="W31" s="245"/>
      <c r="X31" s="245"/>
      <c r="Y31" s="245"/>
      <c r="Z31" s="245"/>
      <c r="AA31" s="245"/>
      <c r="AB31" s="245"/>
      <c r="AC31" s="245"/>
      <c r="AD31" s="245"/>
      <c r="AE31" s="245"/>
      <c r="AF31" s="245"/>
      <c r="AG31" s="245"/>
      <c r="AH31" s="245"/>
      <c r="AI31" s="245"/>
      <c r="AJ31" s="245"/>
      <c r="AK31" s="245"/>
      <c r="AL31" s="65"/>
      <c r="AM31" s="243">
        <f>SUM(C31:AK31)</f>
        <v>12248</v>
      </c>
      <c r="AN31" s="243">
        <f>COUNTA(C31:AK31)*3</f>
        <v>21</v>
      </c>
      <c r="AO31" s="249">
        <f>AVERAGEIF(C31:AK31,"&gt;0")/3</f>
        <v>583.2380952380953</v>
      </c>
      <c r="AQ31" s="245">
        <v>607</v>
      </c>
      <c r="AR31" s="247">
        <v>1749</v>
      </c>
    </row>
    <row r="32" spans="1:88" x14ac:dyDescent="0.3">
      <c r="A32" s="241">
        <v>12</v>
      </c>
      <c r="B32" s="242" t="s">
        <v>487</v>
      </c>
      <c r="C32" s="264"/>
      <c r="D32" s="247">
        <f>'2'!K14</f>
        <v>1656</v>
      </c>
      <c r="E32" s="247">
        <f>'3'!E28</f>
        <v>1718</v>
      </c>
      <c r="F32" s="247">
        <f>'4'!K21</f>
        <v>1571</v>
      </c>
      <c r="G32" s="247">
        <f>'5'!E14</f>
        <v>1741</v>
      </c>
      <c r="H32" s="247">
        <f>'6'!E49</f>
        <v>1614</v>
      </c>
      <c r="I32" s="247">
        <f>'7'!E7</f>
        <v>1721</v>
      </c>
      <c r="J32" s="365">
        <f>'8'!E42</f>
        <v>1764</v>
      </c>
      <c r="K32" s="247"/>
      <c r="L32" s="247"/>
      <c r="M32" s="247"/>
      <c r="N32" s="250"/>
      <c r="O32" s="245"/>
      <c r="P32" s="245"/>
      <c r="Q32" s="247"/>
      <c r="R32" s="247"/>
      <c r="S32" s="247"/>
      <c r="U32" s="245"/>
      <c r="V32" s="245"/>
      <c r="W32" s="245"/>
      <c r="X32" s="245"/>
      <c r="Y32" s="245"/>
      <c r="Z32" s="245"/>
      <c r="AA32" s="245"/>
      <c r="AB32" s="245"/>
      <c r="AC32" s="245"/>
      <c r="AD32" s="245"/>
      <c r="AE32" s="245"/>
      <c r="AF32" s="245"/>
      <c r="AG32" s="245"/>
      <c r="AH32" s="245"/>
      <c r="AI32" s="245"/>
      <c r="AJ32" s="245"/>
      <c r="AK32" s="245"/>
      <c r="AL32" s="65"/>
      <c r="AM32" s="243">
        <f t="shared" ref="AM32" si="3">SUM(C32:AK32)</f>
        <v>11785</v>
      </c>
      <c r="AN32" s="243">
        <f t="shared" ref="AN32" si="4">COUNTA(C32:AK32)*3</f>
        <v>21</v>
      </c>
      <c r="AO32" s="249">
        <f t="shared" ref="AO32" si="5">AVERAGEIF(C32:AK32,"&gt;0")/3</f>
        <v>561.19047619047626</v>
      </c>
      <c r="AQ32" s="245">
        <v>626</v>
      </c>
      <c r="AR32" s="247">
        <v>1741</v>
      </c>
    </row>
    <row r="33" spans="1:88" x14ac:dyDescent="0.3">
      <c r="A33" s="241">
        <v>13</v>
      </c>
      <c r="B33" s="242" t="s">
        <v>486</v>
      </c>
      <c r="C33" s="245">
        <f>'1'!K7</f>
        <v>1715</v>
      </c>
      <c r="D33" s="247">
        <f>'2'!K43</f>
        <v>1693</v>
      </c>
      <c r="E33" s="247">
        <f>'3'!E14</f>
        <v>1637</v>
      </c>
      <c r="F33" s="247">
        <f>'4'!E7</f>
        <v>1692</v>
      </c>
      <c r="G33" s="247">
        <f>'5'!K28</f>
        <v>1785</v>
      </c>
      <c r="H33" s="247">
        <f>'6'!E21</f>
        <v>1595</v>
      </c>
      <c r="I33" s="247">
        <f>'7'!K42</f>
        <v>1694</v>
      </c>
      <c r="J33" s="365">
        <f>'8'!K49</f>
        <v>1709</v>
      </c>
      <c r="K33" s="247"/>
      <c r="L33" s="266"/>
      <c r="M33" s="247"/>
      <c r="N33" s="250"/>
      <c r="O33" s="245"/>
      <c r="P33" s="245"/>
      <c r="Q33" s="247"/>
      <c r="R33" s="247"/>
      <c r="S33" s="247"/>
      <c r="U33" s="245"/>
      <c r="V33" s="245"/>
      <c r="W33" s="245"/>
      <c r="X33" s="245"/>
      <c r="Y33" s="245"/>
      <c r="Z33" s="245"/>
      <c r="AA33" s="245"/>
      <c r="AB33" s="245"/>
      <c r="AC33" s="245"/>
      <c r="AD33" s="245"/>
      <c r="AE33" s="245"/>
      <c r="AF33" s="245"/>
      <c r="AG33" s="245"/>
      <c r="AH33" s="245"/>
      <c r="AI33" s="245"/>
      <c r="AJ33" s="245"/>
      <c r="AK33" s="245"/>
      <c r="AL33" s="65"/>
      <c r="AM33" s="243">
        <f>SUM(C33:AK33)</f>
        <v>13520</v>
      </c>
      <c r="AN33" s="243">
        <f>COUNTA(C33:AK33)*3</f>
        <v>24</v>
      </c>
      <c r="AO33" s="249">
        <f>AVERAGEIF(C33:AK33,"&gt;0")/3</f>
        <v>563.33333333333337</v>
      </c>
      <c r="AQ33" s="245">
        <v>578</v>
      </c>
      <c r="AR33" s="247">
        <v>1692</v>
      </c>
      <c r="CJ33" s="226"/>
    </row>
    <row r="34" spans="1:88" x14ac:dyDescent="0.3">
      <c r="A34" s="241">
        <v>14</v>
      </c>
      <c r="B34" s="242" t="s">
        <v>484</v>
      </c>
      <c r="C34" s="245">
        <f>'1'!K14</f>
        <v>1610</v>
      </c>
      <c r="D34" s="247">
        <f>'2'!E50</f>
        <v>1614</v>
      </c>
      <c r="E34" s="247">
        <f>'3'!K28</f>
        <v>1601</v>
      </c>
      <c r="F34" s="247">
        <f>'4'!E14</f>
        <v>1645</v>
      </c>
      <c r="G34" s="247">
        <f>'5'!E42</f>
        <v>1790</v>
      </c>
      <c r="H34" s="247">
        <f>'6'!K42</f>
        <v>1694</v>
      </c>
      <c r="I34" s="247">
        <f>'7'!E14</f>
        <v>1711</v>
      </c>
      <c r="J34" s="365">
        <f>'8'!E49</f>
        <v>1558</v>
      </c>
      <c r="K34" s="247"/>
      <c r="L34" s="247"/>
      <c r="M34" s="247"/>
      <c r="N34" s="267"/>
      <c r="O34" s="245"/>
      <c r="P34" s="245"/>
      <c r="Q34" s="247"/>
      <c r="R34" s="247"/>
      <c r="S34" s="247"/>
      <c r="U34" s="245"/>
      <c r="V34" s="245"/>
      <c r="W34" s="245"/>
      <c r="X34" s="245"/>
      <c r="Y34" s="245"/>
      <c r="Z34" s="245"/>
      <c r="AA34" s="245"/>
      <c r="AB34" s="245"/>
      <c r="AC34" s="245"/>
      <c r="AD34" s="245"/>
      <c r="AE34" s="245"/>
      <c r="AF34" s="245"/>
      <c r="AG34" s="245"/>
      <c r="AH34" s="245"/>
      <c r="AI34" s="245"/>
      <c r="AJ34" s="245"/>
      <c r="AK34" s="245"/>
      <c r="AL34" s="65"/>
      <c r="AM34" s="243">
        <f>SUM(C34:AK34)</f>
        <v>13223</v>
      </c>
      <c r="AN34" s="243">
        <f>COUNTA(C34:AK34)*3</f>
        <v>24</v>
      </c>
      <c r="AO34" s="249">
        <f>AVERAGEIF(C34:AK34,"&gt;0")/3</f>
        <v>550.95833333333337</v>
      </c>
      <c r="AQ34" s="245">
        <v>621</v>
      </c>
      <c r="AR34" s="247">
        <v>1790</v>
      </c>
    </row>
    <row r="35" spans="1:88" x14ac:dyDescent="0.3">
      <c r="A35" s="241">
        <v>15</v>
      </c>
      <c r="B35" s="242" t="s">
        <v>485</v>
      </c>
      <c r="C35" s="245">
        <f>'1'!E21</f>
        <v>1535</v>
      </c>
      <c r="D35" s="247">
        <f>'2'!K28</f>
        <v>1598</v>
      </c>
      <c r="E35" s="247">
        <f>'3'!K7</f>
        <v>1671</v>
      </c>
      <c r="F35" s="247">
        <f>'4'!E49</f>
        <v>1787</v>
      </c>
      <c r="G35" s="247">
        <f>'5'!E28</f>
        <v>1710</v>
      </c>
      <c r="H35" s="247">
        <f>'6'!E42</f>
        <v>1608</v>
      </c>
      <c r="I35" s="247">
        <f>'7'!K49</f>
        <v>1693</v>
      </c>
      <c r="J35" s="365">
        <f>'8'!E56</f>
        <v>1648</v>
      </c>
      <c r="K35" s="247"/>
      <c r="L35" s="247"/>
      <c r="M35" s="247"/>
      <c r="N35" s="250"/>
      <c r="O35" s="245"/>
      <c r="P35" s="245"/>
      <c r="Q35" s="266"/>
      <c r="R35" s="247"/>
      <c r="S35" s="247"/>
      <c r="U35" s="245"/>
      <c r="V35" s="245"/>
      <c r="W35" s="245"/>
      <c r="X35" s="245"/>
      <c r="Y35" s="245"/>
      <c r="Z35" s="245"/>
      <c r="AA35" s="245"/>
      <c r="AB35" s="245"/>
      <c r="AC35" s="245"/>
      <c r="AD35" s="245"/>
      <c r="AE35" s="245"/>
      <c r="AF35" s="245"/>
      <c r="AG35" s="245"/>
      <c r="AH35" s="245"/>
      <c r="AI35" s="245"/>
      <c r="AJ35" s="245"/>
      <c r="AK35" s="245"/>
      <c r="AL35" s="65"/>
      <c r="AM35" s="243">
        <f t="shared" ref="AM35" si="6">SUM(C35:AK35)</f>
        <v>13250</v>
      </c>
      <c r="AN35" s="243">
        <f t="shared" ref="AN35" si="7">COUNTA(C35:AK35)*3</f>
        <v>24</v>
      </c>
      <c r="AO35" s="249">
        <f t="shared" ref="AO35" si="8">AVERAGEIF(C35:AK35,"&gt;0")/3</f>
        <v>552.08333333333337</v>
      </c>
      <c r="AQ35" s="245">
        <v>599</v>
      </c>
      <c r="AR35" s="247">
        <v>1787</v>
      </c>
      <c r="CD35" s="67"/>
      <c r="CH35" s="67"/>
      <c r="CJ35" s="67"/>
    </row>
    <row r="36" spans="1:88" x14ac:dyDescent="0.3">
      <c r="C36" s="297"/>
      <c r="D36" s="297"/>
      <c r="G36" s="67"/>
      <c r="H36" s="297"/>
      <c r="I36" s="297"/>
      <c r="CD36" s="67"/>
      <c r="CH36" s="67"/>
      <c r="CJ36" s="67"/>
    </row>
    <row r="37" spans="1:88" x14ac:dyDescent="0.3">
      <c r="C37" s="297"/>
      <c r="D37" s="297"/>
      <c r="G37" s="67"/>
      <c r="H37" s="297"/>
      <c r="I37" s="297"/>
      <c r="CD37" s="67"/>
      <c r="CH37" s="67"/>
      <c r="CJ37" s="67"/>
    </row>
    <row r="38" spans="1:88" x14ac:dyDescent="0.3">
      <c r="C38" s="297"/>
      <c r="D38" s="297"/>
      <c r="G38" s="67"/>
      <c r="H38" s="297"/>
      <c r="I38" s="297"/>
      <c r="CD38" s="67"/>
      <c r="CH38" s="67"/>
      <c r="CJ38" s="67"/>
    </row>
    <row r="39" spans="1:88" x14ac:dyDescent="0.3">
      <c r="C39" s="297"/>
      <c r="D39" s="297"/>
      <c r="G39" s="67"/>
      <c r="H39" s="297"/>
      <c r="I39" s="297"/>
      <c r="CD39" s="67"/>
      <c r="CH39" s="67"/>
      <c r="CJ39" s="67"/>
    </row>
    <row r="40" spans="1:88" x14ac:dyDescent="0.3">
      <c r="C40" s="297"/>
      <c r="D40" s="297"/>
      <c r="G40" s="67"/>
      <c r="H40" s="297"/>
      <c r="I40" s="297"/>
      <c r="CD40" s="67"/>
      <c r="CH40" s="67"/>
      <c r="CJ40" s="67"/>
    </row>
    <row r="41" spans="1:88" x14ac:dyDescent="0.3">
      <c r="C41" s="297"/>
      <c r="D41" s="297"/>
      <c r="G41" s="67"/>
      <c r="H41" s="297"/>
      <c r="I41" s="297"/>
      <c r="CD41" s="67"/>
      <c r="CH41" s="67"/>
      <c r="CJ41" s="67"/>
    </row>
    <row r="42" spans="1:88" x14ac:dyDescent="0.3">
      <c r="C42" s="297"/>
      <c r="D42" s="297"/>
      <c r="G42" s="67"/>
      <c r="H42" s="297"/>
      <c r="I42" s="297"/>
      <c r="CD42" s="67"/>
      <c r="CH42" s="67"/>
      <c r="CJ42" s="67"/>
    </row>
    <row r="43" spans="1:88" x14ac:dyDescent="0.3">
      <c r="C43" s="297"/>
      <c r="D43" s="297"/>
      <c r="G43" s="67"/>
      <c r="H43" s="297"/>
      <c r="I43" s="297"/>
      <c r="CD43" s="67"/>
      <c r="CH43" s="67"/>
      <c r="CJ43" s="67"/>
    </row>
    <row r="44" spans="1:88" x14ac:dyDescent="0.3">
      <c r="C44" s="297"/>
      <c r="D44" s="297"/>
      <c r="G44" s="67"/>
      <c r="H44" s="297"/>
      <c r="I44" s="297"/>
      <c r="CD44" s="67"/>
      <c r="CH44" s="67"/>
      <c r="CJ44" s="67"/>
    </row>
    <row r="45" spans="1:88" x14ac:dyDescent="0.3">
      <c r="C45" s="297"/>
      <c r="D45" s="297"/>
      <c r="G45" s="67"/>
      <c r="H45" s="297"/>
      <c r="I45" s="297"/>
      <c r="CD45" s="67"/>
      <c r="CH45" s="67"/>
      <c r="CJ45" s="67"/>
    </row>
    <row r="46" spans="1:88" x14ac:dyDescent="0.3">
      <c r="C46" s="297"/>
      <c r="D46" s="297"/>
      <c r="G46" s="67"/>
      <c r="H46" s="297"/>
      <c r="I46" s="297"/>
      <c r="CD46" s="67"/>
      <c r="CH46" s="67"/>
      <c r="CJ46" s="67"/>
    </row>
    <row r="47" spans="1:88" x14ac:dyDescent="0.3">
      <c r="C47" s="297"/>
      <c r="D47" s="297"/>
      <c r="G47" s="67"/>
      <c r="H47" s="297"/>
      <c r="I47" s="297"/>
      <c r="CD47" s="67"/>
      <c r="CH47" s="67"/>
      <c r="CJ47" s="67"/>
    </row>
    <row r="48" spans="1:88" x14ac:dyDescent="0.3">
      <c r="C48" s="297"/>
      <c r="D48" s="297"/>
      <c r="G48" s="67"/>
      <c r="H48" s="297"/>
      <c r="I48" s="297"/>
      <c r="CD48" s="67"/>
      <c r="CH48" s="67"/>
      <c r="CJ48" s="67"/>
    </row>
    <row r="49" spans="3:88" x14ac:dyDescent="0.3">
      <c r="C49" s="297"/>
      <c r="D49" s="297"/>
      <c r="G49" s="67"/>
      <c r="H49" s="297"/>
      <c r="I49" s="29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CD49" s="67"/>
      <c r="CH49" s="67"/>
      <c r="CJ49" s="67"/>
    </row>
    <row r="50" spans="3:88" x14ac:dyDescent="0.3">
      <c r="C50" s="297"/>
      <c r="D50" s="297"/>
      <c r="G50" s="67"/>
      <c r="H50" s="297"/>
      <c r="I50" s="29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CD50" s="67"/>
      <c r="CH50" s="67"/>
      <c r="CJ50" s="67"/>
    </row>
    <row r="51" spans="3:88" x14ac:dyDescent="0.3">
      <c r="C51" s="297"/>
      <c r="D51" s="297"/>
      <c r="G51" s="67"/>
      <c r="H51" s="297"/>
      <c r="I51" s="29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CD51" s="67"/>
      <c r="CH51" s="67"/>
      <c r="CJ51" s="67"/>
    </row>
    <row r="52" spans="3:88" x14ac:dyDescent="0.3">
      <c r="C52" s="297"/>
      <c r="D52" s="297"/>
      <c r="G52" s="67"/>
      <c r="H52" s="297"/>
      <c r="I52" s="29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CD52" s="67"/>
      <c r="CH52" s="67"/>
      <c r="CJ52" s="67"/>
    </row>
    <row r="53" spans="3:88" x14ac:dyDescent="0.3">
      <c r="C53" s="297"/>
      <c r="D53" s="297"/>
      <c r="G53" s="67"/>
      <c r="H53" s="297"/>
      <c r="I53" s="29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CD53" s="67"/>
      <c r="CH53" s="67"/>
      <c r="CJ53" s="67"/>
    </row>
    <row r="54" spans="3:88" x14ac:dyDescent="0.3">
      <c r="C54" s="297"/>
      <c r="D54" s="297"/>
      <c r="G54" s="67"/>
      <c r="H54" s="297"/>
      <c r="I54" s="29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CD54" s="67"/>
      <c r="CH54" s="67"/>
      <c r="CJ54" s="67"/>
    </row>
    <row r="55" spans="3:88" x14ac:dyDescent="0.3">
      <c r="C55" s="297"/>
      <c r="D55" s="297"/>
      <c r="G55" s="67"/>
      <c r="H55" s="297"/>
      <c r="I55" s="29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CD55" s="67"/>
      <c r="CH55" s="67"/>
      <c r="CJ55" s="67"/>
    </row>
    <row r="56" spans="3:88" x14ac:dyDescent="0.3">
      <c r="C56" s="297"/>
      <c r="D56" s="297"/>
      <c r="G56" s="67"/>
      <c r="H56" s="297"/>
      <c r="I56" s="29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CD56" s="67"/>
      <c r="CH56" s="67"/>
      <c r="CJ56" s="67"/>
    </row>
    <row r="57" spans="3:88" x14ac:dyDescent="0.3">
      <c r="C57" s="297"/>
      <c r="D57" s="297"/>
      <c r="G57" s="67"/>
      <c r="H57" s="297"/>
      <c r="I57" s="29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CD57" s="67"/>
      <c r="CH57" s="67"/>
      <c r="CJ57" s="67"/>
    </row>
    <row r="58" spans="3:88" x14ac:dyDescent="0.3">
      <c r="C58" s="297"/>
      <c r="D58" s="297"/>
      <c r="G58" s="67"/>
      <c r="H58" s="297"/>
      <c r="I58" s="29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CD58" s="67"/>
      <c r="CH58" s="67"/>
      <c r="CJ58" s="67"/>
    </row>
    <row r="59" spans="3:88" x14ac:dyDescent="0.3">
      <c r="C59" s="297"/>
      <c r="D59" s="297"/>
      <c r="G59" s="67"/>
      <c r="H59" s="297"/>
      <c r="I59" s="29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CD59" s="67"/>
      <c r="CH59" s="67"/>
      <c r="CJ59" s="67"/>
    </row>
    <row r="60" spans="3:88" x14ac:dyDescent="0.3">
      <c r="C60" s="297"/>
      <c r="D60" s="297"/>
      <c r="G60" s="67"/>
      <c r="H60" s="297"/>
      <c r="I60" s="29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CD60" s="67"/>
      <c r="CH60" s="67"/>
      <c r="CJ60" s="67"/>
    </row>
    <row r="61" spans="3:88" x14ac:dyDescent="0.3">
      <c r="C61" s="297"/>
      <c r="D61" s="297"/>
      <c r="G61" s="67"/>
      <c r="H61" s="297"/>
      <c r="I61" s="29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CD61" s="67"/>
      <c r="CH61" s="67"/>
      <c r="CJ61" s="67"/>
    </row>
    <row r="62" spans="3:88" x14ac:dyDescent="0.3">
      <c r="C62" s="297"/>
      <c r="D62" s="297"/>
      <c r="G62" s="67"/>
      <c r="H62" s="297"/>
      <c r="I62" s="29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CD62" s="67"/>
      <c r="CH62" s="67"/>
      <c r="CJ62" s="67"/>
    </row>
    <row r="63" spans="3:88" x14ac:dyDescent="0.3">
      <c r="C63" s="297"/>
      <c r="D63" s="297"/>
      <c r="G63" s="67"/>
      <c r="H63" s="297"/>
      <c r="I63" s="29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CD63" s="67"/>
      <c r="CH63" s="67"/>
      <c r="CJ63" s="67"/>
    </row>
    <row r="64" spans="3:88" x14ac:dyDescent="0.3">
      <c r="C64" s="297"/>
      <c r="D64" s="297"/>
      <c r="G64" s="67"/>
      <c r="H64" s="297"/>
      <c r="I64" s="29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CD64" s="67"/>
      <c r="CH64" s="67"/>
      <c r="CJ64" s="67"/>
    </row>
    <row r="65" spans="3:88" x14ac:dyDescent="0.3">
      <c r="C65" s="297"/>
      <c r="D65" s="297"/>
      <c r="G65" s="67"/>
      <c r="H65" s="297"/>
      <c r="I65" s="29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CD65" s="67"/>
      <c r="CH65" s="67"/>
      <c r="CJ65" s="67"/>
    </row>
    <row r="66" spans="3:88" x14ac:dyDescent="0.3">
      <c r="C66" s="297"/>
      <c r="D66" s="297"/>
      <c r="G66" s="67"/>
      <c r="H66" s="297"/>
      <c r="I66" s="29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CD66" s="67"/>
      <c r="CH66" s="67"/>
      <c r="CJ66" s="67"/>
    </row>
    <row r="67" spans="3:88" x14ac:dyDescent="0.3">
      <c r="C67" s="297"/>
      <c r="D67" s="297"/>
      <c r="G67" s="67"/>
      <c r="H67" s="297"/>
      <c r="I67" s="29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CD67" s="67"/>
      <c r="CH67" s="67"/>
      <c r="CJ67" s="67"/>
    </row>
    <row r="68" spans="3:88" x14ac:dyDescent="0.3">
      <c r="C68" s="297"/>
      <c r="D68" s="297"/>
      <c r="G68" s="67"/>
      <c r="H68" s="297"/>
      <c r="I68" s="29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CD68" s="67"/>
      <c r="CH68" s="67"/>
      <c r="CJ68" s="67"/>
    </row>
    <row r="69" spans="3:88" x14ac:dyDescent="0.3">
      <c r="C69" s="297"/>
      <c r="D69" s="297"/>
      <c r="G69" s="67"/>
      <c r="H69" s="297"/>
      <c r="I69" s="29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CD69" s="67"/>
      <c r="CH69" s="67"/>
      <c r="CJ69" s="67"/>
    </row>
    <row r="70" spans="3:88" x14ac:dyDescent="0.3">
      <c r="C70" s="297"/>
      <c r="D70" s="297"/>
      <c r="G70" s="67"/>
      <c r="H70" s="297"/>
      <c r="I70" s="29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CD70" s="67"/>
      <c r="CH70" s="67"/>
      <c r="CJ70" s="67"/>
    </row>
    <row r="71" spans="3:88" x14ac:dyDescent="0.3">
      <c r="C71" s="297"/>
      <c r="D71" s="297"/>
      <c r="G71" s="67"/>
      <c r="H71" s="297"/>
      <c r="I71" s="29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CD71" s="67"/>
      <c r="CH71" s="67"/>
      <c r="CJ71" s="67"/>
    </row>
    <row r="72" spans="3:88" x14ac:dyDescent="0.3">
      <c r="C72" s="297"/>
      <c r="D72" s="297"/>
      <c r="G72" s="67"/>
      <c r="H72" s="297"/>
      <c r="I72" s="29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CD72" s="67"/>
      <c r="CH72" s="67"/>
      <c r="CJ72" s="67"/>
    </row>
    <row r="73" spans="3:88" x14ac:dyDescent="0.3">
      <c r="C73" s="297"/>
      <c r="D73" s="297"/>
      <c r="G73" s="67"/>
      <c r="H73" s="297"/>
      <c r="I73" s="29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CD73" s="67"/>
      <c r="CH73" s="67"/>
      <c r="CJ73" s="67"/>
    </row>
    <row r="74" spans="3:88" x14ac:dyDescent="0.3">
      <c r="C74" s="297"/>
      <c r="D74" s="297"/>
      <c r="G74" s="67"/>
      <c r="H74" s="297"/>
      <c r="I74" s="29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CD74" s="67"/>
      <c r="CH74" s="67"/>
      <c r="CJ74" s="67"/>
    </row>
    <row r="75" spans="3:88" x14ac:dyDescent="0.3">
      <c r="C75" s="297"/>
      <c r="D75" s="297"/>
      <c r="G75" s="67"/>
      <c r="H75" s="297"/>
      <c r="I75" s="29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CD75" s="67"/>
      <c r="CH75" s="67"/>
      <c r="CJ75" s="67"/>
    </row>
    <row r="76" spans="3:88" x14ac:dyDescent="0.3">
      <c r="C76" s="297"/>
      <c r="D76" s="297"/>
      <c r="G76" s="67"/>
      <c r="H76" s="297"/>
      <c r="I76" s="29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CD76" s="67"/>
      <c r="CH76" s="67"/>
      <c r="CJ76" s="67"/>
    </row>
    <row r="77" spans="3:88" x14ac:dyDescent="0.3">
      <c r="C77" s="297"/>
      <c r="D77" s="297"/>
      <c r="G77" s="67"/>
      <c r="H77" s="297"/>
      <c r="I77" s="29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CD77" s="67"/>
      <c r="CH77" s="67"/>
      <c r="CJ77" s="67"/>
    </row>
    <row r="78" spans="3:88" x14ac:dyDescent="0.3">
      <c r="C78" s="297"/>
      <c r="D78" s="297"/>
      <c r="G78" s="67"/>
      <c r="H78" s="297"/>
      <c r="I78" s="29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CD78" s="67"/>
      <c r="CH78" s="67"/>
      <c r="CJ78" s="67"/>
    </row>
    <row r="79" spans="3:88" x14ac:dyDescent="0.3">
      <c r="C79" s="297"/>
      <c r="D79" s="297"/>
      <c r="G79" s="67"/>
      <c r="H79" s="297"/>
      <c r="I79" s="29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CD79" s="67"/>
      <c r="CH79" s="67"/>
      <c r="CJ79" s="67"/>
    </row>
    <row r="80" spans="3:88" x14ac:dyDescent="0.3">
      <c r="C80" s="297"/>
      <c r="D80" s="297"/>
      <c r="G80" s="67"/>
      <c r="H80" s="297"/>
      <c r="I80" s="29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CD80" s="67"/>
      <c r="CH80" s="67"/>
      <c r="CJ80" s="67"/>
    </row>
    <row r="81" spans="3:88" x14ac:dyDescent="0.3">
      <c r="C81" s="297"/>
      <c r="D81" s="297"/>
      <c r="G81" s="67"/>
      <c r="H81" s="297"/>
      <c r="I81" s="29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CD81" s="67"/>
      <c r="CH81" s="67"/>
      <c r="CJ81" s="67"/>
    </row>
    <row r="82" spans="3:88" x14ac:dyDescent="0.3">
      <c r="C82" s="297"/>
      <c r="D82" s="297"/>
      <c r="G82" s="67"/>
      <c r="H82" s="297"/>
      <c r="I82" s="29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CD82" s="67"/>
      <c r="CH82" s="67"/>
      <c r="CJ82" s="67"/>
    </row>
    <row r="83" spans="3:88" x14ac:dyDescent="0.3">
      <c r="C83" s="297"/>
      <c r="D83" s="297"/>
      <c r="G83" s="67"/>
      <c r="H83" s="297"/>
      <c r="I83" s="29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CD83" s="67"/>
      <c r="CH83" s="67"/>
      <c r="CJ83" s="67"/>
    </row>
    <row r="84" spans="3:88" x14ac:dyDescent="0.3">
      <c r="C84" s="297"/>
      <c r="D84" s="297"/>
      <c r="G84" s="67"/>
      <c r="H84" s="297"/>
      <c r="I84" s="29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CD84" s="67"/>
      <c r="CH84" s="67"/>
      <c r="CJ84" s="67"/>
    </row>
    <row r="85" spans="3:88" x14ac:dyDescent="0.3">
      <c r="C85" s="297"/>
      <c r="D85" s="297"/>
      <c r="G85" s="67"/>
      <c r="H85" s="297"/>
      <c r="I85" s="29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CD85" s="67"/>
      <c r="CH85" s="67"/>
      <c r="CJ85" s="67"/>
    </row>
    <row r="86" spans="3:88" x14ac:dyDescent="0.3">
      <c r="C86" s="297"/>
      <c r="D86" s="297"/>
      <c r="G86" s="67"/>
      <c r="H86" s="297"/>
      <c r="I86" s="29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CD86" s="67"/>
      <c r="CH86" s="67"/>
      <c r="CJ86" s="67"/>
    </row>
    <row r="87" spans="3:88" x14ac:dyDescent="0.3">
      <c r="C87" s="297"/>
      <c r="D87" s="297"/>
      <c r="G87" s="67"/>
      <c r="H87" s="297"/>
      <c r="I87" s="29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CD87" s="67"/>
      <c r="CH87" s="67"/>
      <c r="CJ87" s="67"/>
    </row>
    <row r="88" spans="3:88" x14ac:dyDescent="0.3">
      <c r="C88" s="297"/>
      <c r="D88" s="297"/>
      <c r="G88" s="67"/>
      <c r="H88" s="297"/>
      <c r="I88" s="29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CD88" s="67"/>
      <c r="CH88" s="67"/>
      <c r="CJ88" s="67"/>
    </row>
    <row r="89" spans="3:88" x14ac:dyDescent="0.3">
      <c r="C89" s="297"/>
      <c r="D89" s="297"/>
      <c r="G89" s="67"/>
      <c r="H89" s="297"/>
      <c r="I89" s="29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CD89" s="67"/>
      <c r="CH89" s="67"/>
      <c r="CJ89" s="67"/>
    </row>
    <row r="90" spans="3:88" x14ac:dyDescent="0.3">
      <c r="C90" s="297"/>
      <c r="D90" s="297"/>
      <c r="G90" s="67"/>
      <c r="H90" s="297"/>
      <c r="I90" s="29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CD90" s="67"/>
      <c r="CH90" s="67"/>
      <c r="CJ90" s="67"/>
    </row>
    <row r="91" spans="3:88" x14ac:dyDescent="0.3">
      <c r="C91" s="297"/>
      <c r="D91" s="297"/>
      <c r="G91" s="67"/>
      <c r="H91" s="297"/>
      <c r="I91" s="29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CD91" s="67"/>
      <c r="CH91" s="67"/>
      <c r="CJ91" s="67"/>
    </row>
    <row r="92" spans="3:88" x14ac:dyDescent="0.3">
      <c r="C92" s="297"/>
      <c r="D92" s="297"/>
      <c r="G92" s="67"/>
      <c r="H92" s="297"/>
      <c r="I92" s="29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CD92" s="67"/>
      <c r="CH92" s="67"/>
      <c r="CJ92" s="67"/>
    </row>
    <row r="93" spans="3:88" x14ac:dyDescent="0.3">
      <c r="C93" s="297"/>
      <c r="D93" s="297"/>
      <c r="G93" s="67"/>
      <c r="H93" s="297"/>
      <c r="I93" s="29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CD93" s="67"/>
      <c r="CH93" s="67"/>
      <c r="CJ93" s="67"/>
    </row>
    <row r="94" spans="3:88" x14ac:dyDescent="0.3">
      <c r="C94" s="297"/>
      <c r="D94" s="297"/>
      <c r="G94" s="67"/>
      <c r="H94" s="297"/>
      <c r="I94" s="29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CD94" s="67"/>
      <c r="CH94" s="67"/>
      <c r="CJ94" s="67"/>
    </row>
    <row r="95" spans="3:88" x14ac:dyDescent="0.3">
      <c r="C95" s="297"/>
      <c r="D95" s="297"/>
      <c r="G95" s="67"/>
      <c r="H95" s="297"/>
      <c r="I95" s="29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CD95" s="67"/>
      <c r="CH95" s="67"/>
      <c r="CJ95" s="67"/>
    </row>
    <row r="96" spans="3:88" x14ac:dyDescent="0.3">
      <c r="C96" s="297"/>
      <c r="D96" s="297"/>
      <c r="G96" s="67"/>
      <c r="H96" s="297"/>
      <c r="I96" s="29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CD96" s="67"/>
      <c r="CH96" s="67"/>
      <c r="CJ96" s="67"/>
    </row>
    <row r="97" spans="3:88" x14ac:dyDescent="0.3">
      <c r="C97" s="297"/>
      <c r="D97" s="297"/>
      <c r="G97" s="67"/>
      <c r="H97" s="297"/>
      <c r="I97" s="29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CD97" s="67"/>
      <c r="CH97" s="67"/>
      <c r="CJ97" s="67"/>
    </row>
    <row r="98" spans="3:88" x14ac:dyDescent="0.3">
      <c r="C98" s="297"/>
      <c r="D98" s="297"/>
      <c r="G98" s="67"/>
      <c r="H98" s="297"/>
      <c r="I98" s="29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CD98" s="67"/>
      <c r="CH98" s="67"/>
      <c r="CJ98" s="67"/>
    </row>
    <row r="99" spans="3:88" x14ac:dyDescent="0.3">
      <c r="C99" s="297"/>
      <c r="D99" s="297"/>
      <c r="G99" s="67"/>
      <c r="H99" s="297"/>
      <c r="I99" s="29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CD99" s="67"/>
      <c r="CH99" s="67"/>
      <c r="CJ99" s="67"/>
    </row>
    <row r="100" spans="3:88" x14ac:dyDescent="0.3">
      <c r="C100" s="297"/>
      <c r="D100" s="297"/>
      <c r="G100" s="67"/>
      <c r="H100" s="297"/>
      <c r="I100" s="29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CD100" s="67"/>
      <c r="CH100" s="67"/>
      <c r="CJ100" s="67"/>
    </row>
    <row r="101" spans="3:88" x14ac:dyDescent="0.3">
      <c r="C101" s="297"/>
      <c r="D101" s="297"/>
      <c r="G101" s="67"/>
      <c r="H101" s="297"/>
      <c r="I101" s="29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CD101" s="67"/>
      <c r="CH101" s="67"/>
      <c r="CJ101" s="67"/>
    </row>
    <row r="102" spans="3:88" x14ac:dyDescent="0.3">
      <c r="C102" s="297"/>
      <c r="D102" s="297"/>
      <c r="G102" s="67"/>
      <c r="H102" s="297"/>
      <c r="I102" s="29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CD102" s="67"/>
      <c r="CH102" s="67"/>
      <c r="CJ102" s="67"/>
    </row>
    <row r="103" spans="3:88" x14ac:dyDescent="0.3">
      <c r="C103" s="297"/>
      <c r="D103" s="297"/>
      <c r="G103" s="67"/>
      <c r="H103" s="297"/>
      <c r="I103" s="29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CD103" s="67"/>
      <c r="CH103" s="67"/>
      <c r="CJ103" s="67"/>
    </row>
    <row r="104" spans="3:88" x14ac:dyDescent="0.3">
      <c r="C104" s="297"/>
      <c r="D104" s="297"/>
      <c r="G104" s="67"/>
      <c r="H104" s="297"/>
      <c r="I104" s="29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CD104" s="67"/>
      <c r="CH104" s="67"/>
      <c r="CJ104" s="67"/>
    </row>
    <row r="105" spans="3:88" x14ac:dyDescent="0.3">
      <c r="C105" s="297"/>
      <c r="D105" s="297"/>
      <c r="G105" s="67"/>
      <c r="H105" s="297"/>
      <c r="I105" s="29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CD105" s="67"/>
      <c r="CH105" s="67"/>
      <c r="CJ105" s="67"/>
    </row>
    <row r="106" spans="3:88" x14ac:dyDescent="0.3">
      <c r="C106" s="297"/>
      <c r="D106" s="297"/>
      <c r="G106" s="67"/>
      <c r="H106" s="297"/>
      <c r="I106" s="29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CD106" s="67"/>
      <c r="CH106" s="67"/>
      <c r="CJ106" s="67"/>
    </row>
    <row r="107" spans="3:88" x14ac:dyDescent="0.3">
      <c r="C107" s="297"/>
      <c r="D107" s="297"/>
      <c r="G107" s="67"/>
      <c r="H107" s="297"/>
      <c r="I107" s="29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CD107" s="67"/>
      <c r="CH107" s="67"/>
      <c r="CJ107" s="67"/>
    </row>
    <row r="108" spans="3:88" x14ac:dyDescent="0.3">
      <c r="C108" s="297"/>
      <c r="D108" s="297"/>
      <c r="G108" s="67"/>
      <c r="H108" s="297"/>
      <c r="I108" s="29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CD108" s="67"/>
      <c r="CH108" s="67"/>
      <c r="CJ108" s="67"/>
    </row>
    <row r="109" spans="3:88" x14ac:dyDescent="0.3">
      <c r="C109" s="297"/>
      <c r="D109" s="297"/>
      <c r="G109" s="67"/>
      <c r="H109" s="297"/>
      <c r="I109" s="29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CD109" s="67"/>
      <c r="CH109" s="67"/>
      <c r="CJ109" s="67"/>
    </row>
    <row r="110" spans="3:88" x14ac:dyDescent="0.3">
      <c r="C110" s="297"/>
      <c r="D110" s="297"/>
      <c r="G110" s="67"/>
      <c r="H110" s="297"/>
      <c r="I110" s="29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CD110" s="67"/>
      <c r="CH110" s="67"/>
      <c r="CJ110" s="67"/>
    </row>
    <row r="111" spans="3:88" x14ac:dyDescent="0.3">
      <c r="C111" s="297"/>
      <c r="D111" s="297"/>
      <c r="G111" s="67"/>
      <c r="H111" s="297"/>
      <c r="I111" s="29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CD111" s="67"/>
      <c r="CH111" s="67"/>
      <c r="CJ111" s="67"/>
    </row>
    <row r="112" spans="3:88" x14ac:dyDescent="0.3">
      <c r="C112" s="297"/>
      <c r="D112" s="297"/>
      <c r="G112" s="67"/>
      <c r="H112" s="297"/>
      <c r="I112" s="29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CD112" s="67"/>
      <c r="CH112" s="67"/>
      <c r="CJ112" s="67"/>
    </row>
    <row r="113" spans="3:88" x14ac:dyDescent="0.3">
      <c r="C113" s="297"/>
      <c r="D113" s="297"/>
      <c r="G113" s="67"/>
      <c r="H113" s="297"/>
      <c r="I113" s="29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CD113" s="67"/>
      <c r="CH113" s="67"/>
      <c r="CJ113" s="67"/>
    </row>
    <row r="114" spans="3:88" x14ac:dyDescent="0.3">
      <c r="C114" s="297"/>
      <c r="D114" s="297"/>
      <c r="G114" s="67"/>
      <c r="H114" s="297"/>
      <c r="I114" s="29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CD114" s="67"/>
      <c r="CH114" s="67"/>
      <c r="CJ114" s="67"/>
    </row>
    <row r="115" spans="3:88" x14ac:dyDescent="0.3">
      <c r="C115" s="297"/>
      <c r="D115" s="297"/>
      <c r="G115" s="67"/>
      <c r="H115" s="297"/>
      <c r="I115" s="29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CD115" s="67"/>
      <c r="CH115" s="67"/>
      <c r="CJ115" s="67"/>
    </row>
    <row r="116" spans="3:88" x14ac:dyDescent="0.3">
      <c r="C116" s="297"/>
      <c r="D116" s="297"/>
      <c r="G116" s="67"/>
      <c r="H116" s="297"/>
      <c r="I116" s="29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CD116" s="67"/>
      <c r="CH116" s="67"/>
      <c r="CJ116" s="67"/>
    </row>
    <row r="117" spans="3:88" x14ac:dyDescent="0.3">
      <c r="C117" s="297"/>
      <c r="D117" s="297"/>
      <c r="G117" s="67"/>
      <c r="H117" s="297"/>
      <c r="I117" s="29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CD117" s="67"/>
      <c r="CH117" s="67"/>
      <c r="CJ117" s="67"/>
    </row>
    <row r="118" spans="3:88" x14ac:dyDescent="0.3">
      <c r="C118" s="297"/>
      <c r="D118" s="297"/>
      <c r="G118" s="67"/>
      <c r="H118" s="297"/>
      <c r="I118" s="29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CD118" s="67"/>
      <c r="CH118" s="67"/>
      <c r="CJ118" s="67"/>
    </row>
    <row r="119" spans="3:88" x14ac:dyDescent="0.3">
      <c r="C119" s="297"/>
      <c r="D119" s="297"/>
      <c r="G119" s="67"/>
      <c r="H119" s="297"/>
      <c r="I119" s="29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CD119" s="67"/>
      <c r="CH119" s="67"/>
      <c r="CJ119" s="67"/>
    </row>
    <row r="120" spans="3:88" x14ac:dyDescent="0.3">
      <c r="C120" s="297"/>
      <c r="D120" s="297"/>
      <c r="G120" s="67"/>
      <c r="H120" s="297"/>
      <c r="I120" s="29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CD120" s="67"/>
      <c r="CH120" s="67"/>
      <c r="CJ120" s="67"/>
    </row>
    <row r="121" spans="3:88" x14ac:dyDescent="0.3">
      <c r="C121" s="297"/>
      <c r="D121" s="297"/>
      <c r="G121" s="67"/>
      <c r="H121" s="297"/>
      <c r="I121" s="29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CD121" s="67"/>
      <c r="CH121" s="67"/>
      <c r="CJ121" s="67"/>
    </row>
    <row r="122" spans="3:88" x14ac:dyDescent="0.3">
      <c r="C122" s="297"/>
      <c r="D122" s="297"/>
      <c r="G122" s="67"/>
      <c r="H122" s="297"/>
      <c r="I122" s="29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CD122" s="67"/>
      <c r="CH122" s="67"/>
      <c r="CJ122" s="67"/>
    </row>
    <row r="123" spans="3:88" x14ac:dyDescent="0.3">
      <c r="C123" s="297"/>
      <c r="D123" s="297"/>
      <c r="G123" s="67"/>
      <c r="H123" s="297"/>
      <c r="I123" s="29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CD123" s="67"/>
      <c r="CH123" s="67"/>
      <c r="CJ123" s="67"/>
    </row>
    <row r="124" spans="3:88" x14ac:dyDescent="0.3">
      <c r="C124" s="297"/>
      <c r="D124" s="297"/>
      <c r="G124" s="67"/>
      <c r="H124" s="297"/>
      <c r="I124" s="29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CD124" s="67"/>
      <c r="CH124" s="67"/>
      <c r="CJ124" s="67"/>
    </row>
    <row r="125" spans="3:88" x14ac:dyDescent="0.3">
      <c r="C125" s="297"/>
      <c r="D125" s="297"/>
      <c r="G125" s="67"/>
      <c r="H125" s="297"/>
      <c r="I125" s="29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CD125" s="67"/>
      <c r="CH125" s="67"/>
      <c r="CJ125" s="67"/>
    </row>
    <row r="126" spans="3:88" x14ac:dyDescent="0.3">
      <c r="C126" s="297"/>
      <c r="D126" s="297"/>
      <c r="G126" s="67"/>
      <c r="H126" s="297"/>
      <c r="I126" s="29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CD126" s="67"/>
      <c r="CH126" s="67"/>
      <c r="CJ126" s="67"/>
    </row>
    <row r="127" spans="3:88" x14ac:dyDescent="0.3">
      <c r="C127" s="297"/>
      <c r="D127" s="297"/>
      <c r="G127" s="67"/>
      <c r="H127" s="297"/>
      <c r="I127" s="29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CD127" s="67"/>
      <c r="CH127" s="67"/>
      <c r="CJ127" s="67"/>
    </row>
    <row r="128" spans="3:88" x14ac:dyDescent="0.3">
      <c r="C128" s="297"/>
      <c r="D128" s="297"/>
      <c r="G128" s="67"/>
      <c r="H128" s="297"/>
      <c r="I128" s="29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CD128" s="67"/>
      <c r="CH128" s="67"/>
      <c r="CJ128" s="67"/>
    </row>
    <row r="129" spans="3:88" x14ac:dyDescent="0.3">
      <c r="C129" s="297"/>
      <c r="D129" s="297"/>
      <c r="G129" s="67"/>
      <c r="H129" s="297"/>
      <c r="I129" s="29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CD129" s="67"/>
      <c r="CH129" s="67"/>
      <c r="CJ129" s="67"/>
    </row>
    <row r="130" spans="3:88" x14ac:dyDescent="0.3">
      <c r="C130" s="297"/>
      <c r="D130" s="297"/>
      <c r="G130" s="67"/>
      <c r="H130" s="297"/>
      <c r="I130" s="29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CD130" s="67"/>
      <c r="CH130" s="67"/>
      <c r="CJ130" s="67"/>
    </row>
    <row r="131" spans="3:88" x14ac:dyDescent="0.3">
      <c r="C131" s="297"/>
      <c r="D131" s="297"/>
      <c r="G131" s="67"/>
      <c r="H131" s="297"/>
      <c r="I131" s="29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CD131" s="67"/>
      <c r="CH131" s="67"/>
      <c r="CJ131" s="67"/>
    </row>
    <row r="132" spans="3:88" x14ac:dyDescent="0.3">
      <c r="C132" s="297"/>
      <c r="D132" s="297"/>
      <c r="G132" s="67"/>
      <c r="H132" s="297"/>
      <c r="I132" s="29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CD132" s="67"/>
      <c r="CH132" s="67"/>
      <c r="CJ132" s="67"/>
    </row>
    <row r="133" spans="3:88" x14ac:dyDescent="0.3">
      <c r="C133" s="297"/>
      <c r="D133" s="297"/>
      <c r="G133" s="67"/>
      <c r="H133" s="297"/>
      <c r="I133" s="29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CD133" s="67"/>
      <c r="CH133" s="67"/>
      <c r="CJ133" s="67"/>
    </row>
    <row r="134" spans="3:88" x14ac:dyDescent="0.3">
      <c r="C134" s="297"/>
      <c r="D134" s="297"/>
      <c r="G134" s="67"/>
      <c r="H134" s="297"/>
      <c r="I134" s="29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CD134" s="67"/>
      <c r="CH134" s="67"/>
      <c r="CJ134" s="67"/>
    </row>
    <row r="135" spans="3:88" x14ac:dyDescent="0.3">
      <c r="C135" s="297"/>
      <c r="D135" s="297"/>
      <c r="G135" s="67"/>
      <c r="H135" s="297"/>
      <c r="I135" s="29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CD135" s="67"/>
      <c r="CH135" s="67"/>
      <c r="CJ135" s="67"/>
    </row>
    <row r="136" spans="3:88" x14ac:dyDescent="0.3">
      <c r="C136" s="297"/>
      <c r="D136" s="297"/>
      <c r="G136" s="67"/>
      <c r="H136" s="297"/>
      <c r="I136" s="29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CD136" s="67"/>
      <c r="CH136" s="67"/>
      <c r="CJ136" s="67"/>
    </row>
    <row r="137" spans="3:88" x14ac:dyDescent="0.3">
      <c r="C137" s="297"/>
      <c r="D137" s="297"/>
      <c r="G137" s="67"/>
      <c r="H137" s="297"/>
      <c r="I137" s="29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CD137" s="67"/>
      <c r="CH137" s="67"/>
      <c r="CJ137" s="67"/>
    </row>
    <row r="138" spans="3:88" x14ac:dyDescent="0.3">
      <c r="C138" s="297"/>
      <c r="D138" s="297"/>
      <c r="G138" s="67"/>
      <c r="H138" s="297"/>
      <c r="I138" s="29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CD138" s="67"/>
      <c r="CH138" s="67"/>
      <c r="CJ138" s="67"/>
    </row>
    <row r="139" spans="3:88" x14ac:dyDescent="0.3">
      <c r="C139" s="297"/>
      <c r="D139" s="297"/>
      <c r="G139" s="67"/>
      <c r="H139" s="297"/>
      <c r="I139" s="29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CD139" s="67"/>
      <c r="CH139" s="67"/>
      <c r="CJ139" s="67"/>
    </row>
    <row r="140" spans="3:88" x14ac:dyDescent="0.3">
      <c r="C140" s="297"/>
      <c r="D140" s="297"/>
      <c r="G140" s="67"/>
      <c r="H140" s="297"/>
      <c r="I140" s="29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CD140" s="67"/>
      <c r="CH140" s="67"/>
      <c r="CJ140" s="67"/>
    </row>
    <row r="141" spans="3:88" x14ac:dyDescent="0.3">
      <c r="C141" s="297"/>
      <c r="D141" s="297"/>
      <c r="G141" s="67"/>
      <c r="H141" s="297"/>
      <c r="I141" s="29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CD141" s="67"/>
      <c r="CH141" s="67"/>
      <c r="CJ141" s="67"/>
    </row>
    <row r="142" spans="3:88" x14ac:dyDescent="0.3">
      <c r="C142" s="297"/>
      <c r="D142" s="297"/>
      <c r="G142" s="67"/>
      <c r="H142" s="297"/>
      <c r="I142" s="29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CD142" s="67"/>
      <c r="CH142" s="67"/>
      <c r="CJ142" s="67"/>
    </row>
    <row r="143" spans="3:88" x14ac:dyDescent="0.3">
      <c r="C143" s="297"/>
      <c r="D143" s="297"/>
      <c r="G143" s="67"/>
      <c r="H143" s="297"/>
      <c r="I143" s="29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CD143" s="67"/>
      <c r="CH143" s="67"/>
      <c r="CJ143" s="67"/>
    </row>
    <row r="144" spans="3:88" x14ac:dyDescent="0.3">
      <c r="C144" s="297"/>
      <c r="D144" s="297"/>
      <c r="G144" s="67"/>
      <c r="H144" s="297"/>
      <c r="I144" s="29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CD144" s="67"/>
      <c r="CH144" s="67"/>
      <c r="CJ144" s="67"/>
    </row>
    <row r="145" spans="3:88" x14ac:dyDescent="0.3">
      <c r="C145" s="297"/>
      <c r="D145" s="297"/>
      <c r="G145" s="67"/>
      <c r="H145" s="297"/>
      <c r="I145" s="29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CD145" s="67"/>
      <c r="CH145" s="67"/>
      <c r="CJ145" s="67"/>
    </row>
    <row r="146" spans="3:88" x14ac:dyDescent="0.3">
      <c r="C146" s="297"/>
      <c r="D146" s="297"/>
      <c r="G146" s="67"/>
      <c r="H146" s="297"/>
      <c r="I146" s="29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CD146" s="67"/>
      <c r="CH146" s="67"/>
      <c r="CJ146" s="67"/>
    </row>
    <row r="147" spans="3:88" x14ac:dyDescent="0.3">
      <c r="C147" s="297"/>
      <c r="D147" s="297"/>
      <c r="G147" s="67"/>
      <c r="H147" s="297"/>
      <c r="I147" s="29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CD147" s="67"/>
      <c r="CH147" s="67"/>
      <c r="CJ147" s="67"/>
    </row>
    <row r="148" spans="3:88" x14ac:dyDescent="0.3">
      <c r="C148" s="297"/>
      <c r="D148" s="297"/>
      <c r="G148" s="67"/>
      <c r="H148" s="297"/>
      <c r="I148" s="29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CD148" s="67"/>
      <c r="CH148" s="67"/>
      <c r="CJ148" s="67"/>
    </row>
    <row r="149" spans="3:88" x14ac:dyDescent="0.3">
      <c r="C149" s="297"/>
      <c r="D149" s="297"/>
      <c r="G149" s="67"/>
      <c r="H149" s="297"/>
      <c r="I149" s="29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CD149" s="67"/>
      <c r="CH149" s="67"/>
      <c r="CJ149" s="67"/>
    </row>
    <row r="150" spans="3:88" x14ac:dyDescent="0.3">
      <c r="C150" s="297"/>
      <c r="D150" s="297"/>
      <c r="G150" s="67"/>
      <c r="H150" s="297"/>
      <c r="I150" s="29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CD150" s="67"/>
      <c r="CH150" s="67"/>
      <c r="CJ150" s="67"/>
    </row>
    <row r="151" spans="3:88" x14ac:dyDescent="0.3">
      <c r="C151" s="297"/>
      <c r="D151" s="297"/>
      <c r="G151" s="67"/>
      <c r="H151" s="297"/>
      <c r="I151" s="29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CD151" s="67"/>
      <c r="CH151" s="67"/>
      <c r="CJ151" s="67"/>
    </row>
    <row r="152" spans="3:88" x14ac:dyDescent="0.3">
      <c r="C152" s="297"/>
      <c r="D152" s="297"/>
      <c r="G152" s="67"/>
      <c r="H152" s="297"/>
      <c r="I152" s="29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CD152" s="67"/>
      <c r="CH152" s="67"/>
      <c r="CJ152" s="67"/>
    </row>
    <row r="153" spans="3:88" x14ac:dyDescent="0.3">
      <c r="C153" s="297"/>
      <c r="D153" s="297"/>
      <c r="G153" s="67"/>
      <c r="H153" s="297"/>
      <c r="I153" s="29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CD153" s="67"/>
      <c r="CH153" s="67"/>
      <c r="CJ153" s="67"/>
    </row>
    <row r="154" spans="3:88" x14ac:dyDescent="0.3">
      <c r="C154" s="297"/>
      <c r="D154" s="297"/>
      <c r="G154" s="67"/>
      <c r="H154" s="297"/>
      <c r="I154" s="29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CD154" s="67"/>
      <c r="CH154" s="67"/>
      <c r="CJ154" s="67"/>
    </row>
    <row r="155" spans="3:88" x14ac:dyDescent="0.3">
      <c r="C155" s="297"/>
      <c r="D155" s="297"/>
      <c r="G155" s="67"/>
      <c r="H155" s="297"/>
      <c r="I155" s="29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CD155" s="67"/>
      <c r="CH155" s="67"/>
      <c r="CJ155" s="67"/>
    </row>
    <row r="156" spans="3:88" x14ac:dyDescent="0.3">
      <c r="C156" s="297"/>
      <c r="D156" s="297"/>
      <c r="G156" s="67"/>
      <c r="H156" s="297"/>
      <c r="I156" s="29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CD156" s="67"/>
      <c r="CH156" s="67"/>
      <c r="CJ156" s="67"/>
    </row>
    <row r="157" spans="3:88" x14ac:dyDescent="0.3">
      <c r="C157" s="297"/>
      <c r="D157" s="297"/>
      <c r="G157" s="67"/>
      <c r="H157" s="297"/>
      <c r="I157" s="29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CD157" s="67"/>
      <c r="CH157" s="67"/>
      <c r="CJ157" s="67"/>
    </row>
    <row r="158" spans="3:88" x14ac:dyDescent="0.3">
      <c r="C158" s="297"/>
      <c r="D158" s="297"/>
      <c r="G158" s="67"/>
      <c r="H158" s="297"/>
      <c r="I158" s="29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CD158" s="67"/>
      <c r="CH158" s="67"/>
      <c r="CJ158" s="67"/>
    </row>
    <row r="159" spans="3:88" x14ac:dyDescent="0.3">
      <c r="C159" s="297"/>
      <c r="D159" s="297"/>
      <c r="G159" s="67"/>
      <c r="H159" s="297"/>
      <c r="I159" s="29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CD159" s="67"/>
      <c r="CH159" s="67"/>
      <c r="CJ159" s="67"/>
    </row>
    <row r="160" spans="3:88" x14ac:dyDescent="0.3">
      <c r="C160" s="297"/>
      <c r="D160" s="297"/>
      <c r="G160" s="67"/>
      <c r="H160" s="297"/>
      <c r="I160" s="29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CD160" s="67"/>
      <c r="CH160" s="67"/>
      <c r="CJ160" s="67"/>
    </row>
    <row r="161" spans="3:88" x14ac:dyDescent="0.3">
      <c r="C161" s="297"/>
      <c r="D161" s="297"/>
      <c r="G161" s="67"/>
      <c r="H161" s="297"/>
      <c r="I161" s="29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CD161" s="67"/>
      <c r="CH161" s="67"/>
      <c r="CJ161" s="67"/>
    </row>
    <row r="162" spans="3:88" x14ac:dyDescent="0.3">
      <c r="C162" s="297"/>
      <c r="D162" s="297"/>
      <c r="G162" s="67"/>
      <c r="H162" s="297"/>
      <c r="I162" s="29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CD162" s="67"/>
      <c r="CH162" s="67"/>
      <c r="CJ162" s="67"/>
    </row>
    <row r="163" spans="3:88" x14ac:dyDescent="0.3">
      <c r="C163" s="297"/>
      <c r="D163" s="297"/>
      <c r="G163" s="67"/>
      <c r="H163" s="297"/>
      <c r="I163" s="29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CD163" s="67"/>
      <c r="CH163" s="67"/>
      <c r="CJ163" s="67"/>
    </row>
    <row r="164" spans="3:88" x14ac:dyDescent="0.3">
      <c r="C164" s="297"/>
      <c r="D164" s="297"/>
      <c r="G164" s="67"/>
      <c r="H164" s="297"/>
      <c r="I164" s="29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CD164" s="67"/>
      <c r="CH164" s="67"/>
      <c r="CJ164" s="67"/>
    </row>
    <row r="165" spans="3:88" x14ac:dyDescent="0.3">
      <c r="C165" s="297"/>
      <c r="D165" s="297"/>
      <c r="G165" s="67"/>
      <c r="H165" s="297"/>
      <c r="I165" s="29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CD165" s="67"/>
      <c r="CH165" s="67"/>
      <c r="CJ165" s="67"/>
    </row>
    <row r="166" spans="3:88" x14ac:dyDescent="0.3">
      <c r="C166" s="297"/>
      <c r="D166" s="297"/>
      <c r="G166" s="67"/>
      <c r="H166" s="297"/>
      <c r="I166" s="29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CD166" s="67"/>
      <c r="CH166" s="67"/>
      <c r="CJ166" s="67"/>
    </row>
    <row r="167" spans="3:88" x14ac:dyDescent="0.3">
      <c r="C167" s="297"/>
      <c r="D167" s="297"/>
      <c r="G167" s="67"/>
      <c r="H167" s="297"/>
      <c r="I167" s="29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CD167" s="67"/>
      <c r="CH167" s="67"/>
      <c r="CJ167" s="67"/>
    </row>
    <row r="168" spans="3:88" x14ac:dyDescent="0.3">
      <c r="C168" s="297"/>
      <c r="D168" s="297"/>
      <c r="G168" s="67"/>
      <c r="H168" s="297"/>
      <c r="I168" s="29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CD168" s="67"/>
      <c r="CH168" s="67"/>
      <c r="CJ168" s="67"/>
    </row>
    <row r="169" spans="3:88" x14ac:dyDescent="0.3">
      <c r="C169" s="297"/>
      <c r="D169" s="297"/>
      <c r="G169" s="67"/>
      <c r="H169" s="297"/>
      <c r="I169" s="29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CD169" s="67"/>
      <c r="CH169" s="67"/>
      <c r="CJ169" s="67"/>
    </row>
    <row r="170" spans="3:88" x14ac:dyDescent="0.3">
      <c r="C170" s="297"/>
      <c r="D170" s="297"/>
      <c r="G170" s="67"/>
      <c r="H170" s="297"/>
      <c r="I170" s="29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CD170" s="67"/>
      <c r="CH170" s="67"/>
      <c r="CJ170" s="67"/>
    </row>
    <row r="171" spans="3:88" x14ac:dyDescent="0.3">
      <c r="C171" s="297"/>
      <c r="D171" s="297"/>
      <c r="G171" s="67"/>
      <c r="H171" s="297"/>
      <c r="I171" s="29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CD171" s="67"/>
      <c r="CH171" s="67"/>
      <c r="CJ171" s="67"/>
    </row>
    <row r="172" spans="3:88" x14ac:dyDescent="0.3">
      <c r="C172" s="297"/>
      <c r="D172" s="297"/>
      <c r="G172" s="67"/>
      <c r="H172" s="297"/>
      <c r="I172" s="29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CD172" s="67"/>
      <c r="CH172" s="67"/>
      <c r="CJ172" s="67"/>
    </row>
    <row r="173" spans="3:88" x14ac:dyDescent="0.3">
      <c r="C173" s="297"/>
      <c r="D173" s="297"/>
      <c r="G173" s="67"/>
      <c r="H173" s="297"/>
      <c r="I173" s="29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CD173" s="67"/>
      <c r="CH173" s="67"/>
      <c r="CJ173" s="67"/>
    </row>
    <row r="174" spans="3:88" x14ac:dyDescent="0.3">
      <c r="C174" s="297"/>
      <c r="D174" s="297"/>
      <c r="G174" s="67"/>
      <c r="H174" s="297"/>
      <c r="I174" s="29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CD174" s="67"/>
      <c r="CH174" s="67"/>
      <c r="CJ174" s="67"/>
    </row>
    <row r="175" spans="3:88" x14ac:dyDescent="0.3">
      <c r="C175" s="297"/>
      <c r="D175" s="297"/>
      <c r="G175" s="67"/>
      <c r="H175" s="297"/>
      <c r="I175" s="29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CD175" s="67"/>
      <c r="CH175" s="67"/>
      <c r="CJ175" s="67"/>
    </row>
    <row r="176" spans="3:88" x14ac:dyDescent="0.3">
      <c r="C176" s="297"/>
      <c r="D176" s="297"/>
      <c r="G176" s="67"/>
      <c r="H176" s="297"/>
      <c r="I176" s="29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CD176" s="67"/>
      <c r="CH176" s="67"/>
      <c r="CJ176" s="67"/>
    </row>
    <row r="177" spans="3:88" x14ac:dyDescent="0.3">
      <c r="C177" s="297"/>
      <c r="D177" s="297"/>
      <c r="G177" s="67"/>
      <c r="H177" s="297"/>
      <c r="I177" s="29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CD177" s="67"/>
      <c r="CH177" s="67"/>
      <c r="CJ177" s="67"/>
    </row>
    <row r="178" spans="3:88" x14ac:dyDescent="0.3">
      <c r="C178" s="297"/>
      <c r="D178" s="297"/>
      <c r="G178" s="67"/>
      <c r="H178" s="297"/>
      <c r="I178" s="29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CD178" s="67"/>
      <c r="CH178" s="67"/>
      <c r="CJ178" s="67"/>
    </row>
    <row r="179" spans="3:88" x14ac:dyDescent="0.3">
      <c r="C179" s="297"/>
      <c r="D179" s="297"/>
      <c r="G179" s="67"/>
      <c r="H179" s="297"/>
      <c r="I179" s="29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CD179" s="67"/>
      <c r="CH179" s="67"/>
      <c r="CJ179" s="67"/>
    </row>
    <row r="180" spans="3:88" x14ac:dyDescent="0.3">
      <c r="C180" s="297"/>
      <c r="D180" s="297"/>
      <c r="G180" s="67"/>
      <c r="H180" s="297"/>
      <c r="I180" s="29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CD180" s="67"/>
      <c r="CH180" s="67"/>
      <c r="CJ180" s="67"/>
    </row>
    <row r="181" spans="3:88" x14ac:dyDescent="0.3">
      <c r="C181" s="297"/>
      <c r="D181" s="297"/>
      <c r="G181" s="67"/>
      <c r="H181" s="297"/>
      <c r="I181" s="29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CD181" s="67"/>
      <c r="CH181" s="67"/>
      <c r="CJ181" s="67"/>
    </row>
    <row r="182" spans="3:88" x14ac:dyDescent="0.3">
      <c r="C182" s="297"/>
      <c r="D182" s="297"/>
      <c r="G182" s="67"/>
      <c r="H182" s="297"/>
      <c r="I182" s="29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CD182" s="67"/>
      <c r="CH182" s="67"/>
      <c r="CJ182" s="67"/>
    </row>
    <row r="183" spans="3:88" x14ac:dyDescent="0.3">
      <c r="C183" s="297"/>
      <c r="D183" s="297"/>
      <c r="G183" s="67"/>
      <c r="H183" s="297"/>
      <c r="I183" s="29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CD183" s="67"/>
      <c r="CH183" s="67"/>
      <c r="CJ183" s="67"/>
    </row>
    <row r="184" spans="3:88" x14ac:dyDescent="0.3">
      <c r="C184" s="297"/>
      <c r="D184" s="297"/>
      <c r="G184" s="67"/>
      <c r="H184" s="297"/>
      <c r="I184" s="29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CD184" s="67"/>
      <c r="CH184" s="67"/>
      <c r="CJ184" s="67"/>
    </row>
    <row r="185" spans="3:88" x14ac:dyDescent="0.3">
      <c r="C185" s="297"/>
      <c r="D185" s="297"/>
      <c r="G185" s="67"/>
      <c r="H185" s="297"/>
      <c r="I185" s="29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CD185" s="67"/>
      <c r="CH185" s="67"/>
      <c r="CJ185" s="67"/>
    </row>
    <row r="186" spans="3:88" x14ac:dyDescent="0.3">
      <c r="C186" s="297"/>
      <c r="D186" s="297"/>
      <c r="G186" s="67"/>
      <c r="H186" s="297"/>
      <c r="I186" s="29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CD186" s="67"/>
      <c r="CH186" s="67"/>
      <c r="CJ186" s="67"/>
    </row>
    <row r="187" spans="3:88" x14ac:dyDescent="0.3">
      <c r="C187" s="297"/>
      <c r="D187" s="297"/>
      <c r="G187" s="67"/>
      <c r="H187" s="297"/>
      <c r="I187" s="29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CD187" s="67"/>
      <c r="CH187" s="67"/>
      <c r="CJ187" s="67"/>
    </row>
    <row r="188" spans="3:88" x14ac:dyDescent="0.3">
      <c r="C188" s="297"/>
      <c r="D188" s="297"/>
      <c r="G188" s="67"/>
      <c r="H188" s="297"/>
      <c r="I188" s="29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CD188" s="67"/>
      <c r="CH188" s="67"/>
      <c r="CJ188" s="67"/>
    </row>
    <row r="189" spans="3:88" x14ac:dyDescent="0.3">
      <c r="C189" s="297"/>
      <c r="D189" s="297"/>
      <c r="G189" s="67"/>
      <c r="H189" s="297"/>
      <c r="I189" s="29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CD189" s="67"/>
      <c r="CH189" s="67"/>
      <c r="CJ189" s="67"/>
    </row>
    <row r="190" spans="3:88" x14ac:dyDescent="0.3">
      <c r="C190" s="297"/>
      <c r="D190" s="297"/>
      <c r="G190" s="67"/>
      <c r="H190" s="297"/>
      <c r="I190" s="29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CD190" s="67"/>
      <c r="CH190" s="67"/>
      <c r="CJ190" s="67"/>
    </row>
    <row r="191" spans="3:88" x14ac:dyDescent="0.3">
      <c r="C191" s="297"/>
      <c r="D191" s="297"/>
      <c r="G191" s="67"/>
      <c r="H191" s="297"/>
      <c r="I191" s="29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CD191" s="67"/>
      <c r="CH191" s="67"/>
      <c r="CJ191" s="67"/>
    </row>
    <row r="192" spans="3:88" x14ac:dyDescent="0.3">
      <c r="C192" s="297"/>
      <c r="D192" s="297"/>
      <c r="G192" s="67"/>
      <c r="H192" s="297"/>
      <c r="I192" s="29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CD192" s="67"/>
      <c r="CH192" s="67"/>
      <c r="CJ192" s="67"/>
    </row>
    <row r="193" spans="3:88" x14ac:dyDescent="0.3">
      <c r="C193" s="297"/>
      <c r="D193" s="297"/>
      <c r="G193" s="67"/>
      <c r="H193" s="297"/>
      <c r="I193" s="29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CD193" s="67"/>
      <c r="CH193" s="67"/>
      <c r="CJ193" s="67"/>
    </row>
    <row r="194" spans="3:88" x14ac:dyDescent="0.3">
      <c r="C194" s="297"/>
      <c r="D194" s="297"/>
      <c r="G194" s="67"/>
      <c r="H194" s="297"/>
      <c r="I194" s="29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CD194" s="67"/>
      <c r="CH194" s="67"/>
      <c r="CJ194" s="67"/>
    </row>
    <row r="195" spans="3:88" x14ac:dyDescent="0.3">
      <c r="C195" s="297"/>
      <c r="D195" s="297"/>
      <c r="G195" s="67"/>
      <c r="H195" s="297"/>
      <c r="I195" s="29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CD195" s="67"/>
      <c r="CH195" s="67"/>
      <c r="CJ195" s="67"/>
    </row>
    <row r="196" spans="3:88" x14ac:dyDescent="0.3">
      <c r="C196" s="297"/>
      <c r="D196" s="297"/>
      <c r="G196" s="67"/>
      <c r="H196" s="297"/>
      <c r="I196" s="29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CD196" s="67"/>
      <c r="CH196" s="67"/>
      <c r="CJ196" s="67"/>
    </row>
    <row r="197" spans="3:88" x14ac:dyDescent="0.3">
      <c r="C197" s="297"/>
      <c r="D197" s="29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CD197" s="67"/>
      <c r="CH197" s="67"/>
      <c r="CJ197" s="67"/>
    </row>
    <row r="198" spans="3:88" x14ac:dyDescent="0.3">
      <c r="C198" s="297"/>
      <c r="D198" s="29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CD198" s="67"/>
      <c r="CH198" s="67"/>
      <c r="CJ198" s="67"/>
    </row>
    <row r="199" spans="3:88" x14ac:dyDescent="0.3">
      <c r="C199" s="297"/>
      <c r="D199" s="29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CD199" s="67"/>
      <c r="CH199" s="67"/>
      <c r="CJ199" s="67"/>
    </row>
    <row r="200" spans="3:88" x14ac:dyDescent="0.3">
      <c r="C200" s="297"/>
      <c r="D200" s="29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CD200" s="67"/>
      <c r="CH200" s="67"/>
      <c r="CJ200" s="67"/>
    </row>
    <row r="201" spans="3:88" x14ac:dyDescent="0.3">
      <c r="C201" s="297"/>
      <c r="D201" s="29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CD201" s="67"/>
      <c r="CH201" s="67"/>
      <c r="CJ201" s="67"/>
    </row>
    <row r="202" spans="3:88" x14ac:dyDescent="0.3">
      <c r="C202" s="297"/>
      <c r="D202" s="29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CD202" s="67"/>
      <c r="CH202" s="67"/>
      <c r="CJ202" s="67"/>
    </row>
    <row r="203" spans="3:88" x14ac:dyDescent="0.3">
      <c r="C203" s="297"/>
      <c r="D203" s="29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CD203" s="67"/>
      <c r="CH203" s="67"/>
      <c r="CJ203" s="67"/>
    </row>
    <row r="204" spans="3:88" x14ac:dyDescent="0.3">
      <c r="C204" s="297"/>
      <c r="D204" s="29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CD204" s="67"/>
      <c r="CH204" s="67"/>
      <c r="CJ204" s="67"/>
    </row>
    <row r="205" spans="3:88" x14ac:dyDescent="0.3">
      <c r="C205" s="297"/>
      <c r="D205" s="29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CD205" s="67"/>
      <c r="CH205" s="67"/>
      <c r="CJ205" s="67"/>
    </row>
    <row r="206" spans="3:88" x14ac:dyDescent="0.3">
      <c r="C206" s="297"/>
      <c r="D206" s="29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CD206" s="67"/>
      <c r="CH206" s="67"/>
      <c r="CJ206" s="67"/>
    </row>
    <row r="207" spans="3:88" x14ac:dyDescent="0.3">
      <c r="C207" s="297"/>
      <c r="D207" s="29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CD207" s="67"/>
      <c r="CH207" s="67"/>
      <c r="CJ207" s="67"/>
    </row>
    <row r="208" spans="3:88" x14ac:dyDescent="0.3">
      <c r="C208" s="297"/>
      <c r="D208" s="29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CD208" s="67"/>
      <c r="CH208" s="67"/>
      <c r="CJ208" s="67"/>
    </row>
    <row r="209" spans="3:88" x14ac:dyDescent="0.3">
      <c r="C209" s="297"/>
      <c r="D209" s="29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CD209" s="67"/>
      <c r="CH209" s="67"/>
      <c r="CJ209" s="67"/>
    </row>
    <row r="210" spans="3:88" x14ac:dyDescent="0.3">
      <c r="C210" s="297"/>
      <c r="D210" s="29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CD210" s="67"/>
      <c r="CH210" s="67"/>
      <c r="CJ210" s="67"/>
    </row>
    <row r="211" spans="3:88" x14ac:dyDescent="0.3">
      <c r="C211" s="297"/>
      <c r="D211" s="29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CD211" s="67"/>
      <c r="CH211" s="67"/>
      <c r="CJ211" s="67"/>
    </row>
    <row r="212" spans="3:88" x14ac:dyDescent="0.3">
      <c r="C212" s="297"/>
      <c r="D212" s="29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CD212" s="67"/>
      <c r="CH212" s="67"/>
      <c r="CJ212" s="67"/>
    </row>
    <row r="213" spans="3:88" x14ac:dyDescent="0.3">
      <c r="C213" s="297"/>
      <c r="D213" s="29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CD213" s="67"/>
      <c r="CH213" s="67"/>
      <c r="CJ213" s="67"/>
    </row>
    <row r="214" spans="3:88" x14ac:dyDescent="0.3">
      <c r="C214" s="297"/>
      <c r="D214" s="29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CD214" s="67"/>
      <c r="CH214" s="67"/>
      <c r="CJ214" s="67"/>
    </row>
    <row r="215" spans="3:88" x14ac:dyDescent="0.3">
      <c r="C215" s="297"/>
      <c r="D215" s="29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CD215" s="67"/>
      <c r="CH215" s="67"/>
      <c r="CJ215" s="67"/>
    </row>
    <row r="216" spans="3:88" x14ac:dyDescent="0.3">
      <c r="C216" s="297"/>
      <c r="D216" s="29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CD216" s="67"/>
      <c r="CH216" s="67"/>
      <c r="CJ216" s="67"/>
    </row>
    <row r="217" spans="3:88" x14ac:dyDescent="0.3">
      <c r="C217" s="297"/>
      <c r="D217" s="29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CD217" s="67"/>
      <c r="CH217" s="67"/>
      <c r="CJ217" s="67"/>
    </row>
    <row r="218" spans="3:88" x14ac:dyDescent="0.3">
      <c r="C218" s="297"/>
      <c r="D218" s="29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CD218" s="67"/>
      <c r="CH218" s="67"/>
      <c r="CJ218" s="67"/>
    </row>
    <row r="219" spans="3:88" x14ac:dyDescent="0.3">
      <c r="C219" s="297"/>
      <c r="D219" s="29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CD219" s="67"/>
      <c r="CH219" s="67"/>
      <c r="CJ219" s="67"/>
    </row>
    <row r="220" spans="3:88" x14ac:dyDescent="0.3">
      <c r="C220" s="297"/>
      <c r="D220" s="29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CD220" s="67"/>
      <c r="CH220" s="67"/>
      <c r="CJ220" s="67"/>
    </row>
    <row r="221" spans="3:88" x14ac:dyDescent="0.3">
      <c r="C221" s="297"/>
      <c r="D221" s="29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CD221" s="67"/>
      <c r="CH221" s="67"/>
      <c r="CJ221" s="67"/>
    </row>
    <row r="222" spans="3:88" x14ac:dyDescent="0.3">
      <c r="C222" s="297"/>
      <c r="D222" s="29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CD222" s="67"/>
      <c r="CH222" s="67"/>
      <c r="CJ222" s="67"/>
    </row>
    <row r="223" spans="3:88" x14ac:dyDescent="0.3">
      <c r="C223" s="297"/>
      <c r="D223" s="29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CD223" s="67"/>
      <c r="CH223" s="67"/>
      <c r="CJ223" s="67"/>
    </row>
    <row r="224" spans="3:88" x14ac:dyDescent="0.3">
      <c r="C224" s="297"/>
      <c r="D224" s="29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CD224" s="67"/>
      <c r="CH224" s="67"/>
      <c r="CJ224" s="67"/>
    </row>
    <row r="225" spans="3:88" x14ac:dyDescent="0.3">
      <c r="C225" s="297"/>
      <c r="D225" s="29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CD225" s="67"/>
      <c r="CH225" s="67"/>
      <c r="CJ225" s="67"/>
    </row>
    <row r="226" spans="3:88" x14ac:dyDescent="0.3">
      <c r="C226" s="297"/>
      <c r="D226" s="29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CD226" s="67"/>
      <c r="CH226" s="67"/>
      <c r="CJ226" s="67"/>
    </row>
    <row r="227" spans="3:88" x14ac:dyDescent="0.3">
      <c r="C227" s="297"/>
      <c r="D227" s="29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CD227" s="67"/>
      <c r="CH227" s="67"/>
      <c r="CJ227" s="67"/>
    </row>
    <row r="228" spans="3:88" x14ac:dyDescent="0.3">
      <c r="C228" s="297"/>
      <c r="D228" s="29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CD228" s="67"/>
      <c r="CH228" s="67"/>
      <c r="CJ228" s="67"/>
    </row>
    <row r="229" spans="3:88" x14ac:dyDescent="0.3">
      <c r="C229" s="297"/>
      <c r="D229" s="29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CD229" s="67"/>
      <c r="CH229" s="67"/>
      <c r="CJ229" s="67"/>
    </row>
    <row r="230" spans="3:88" x14ac:dyDescent="0.3">
      <c r="C230" s="297"/>
      <c r="D230" s="29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CD230" s="67"/>
      <c r="CH230" s="67"/>
      <c r="CJ230" s="67"/>
    </row>
    <row r="231" spans="3:88" x14ac:dyDescent="0.3">
      <c r="C231" s="297"/>
      <c r="D231" s="29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CD231" s="67"/>
      <c r="CH231" s="67"/>
      <c r="CJ231" s="67"/>
    </row>
    <row r="232" spans="3:88" x14ac:dyDescent="0.3">
      <c r="C232" s="297"/>
      <c r="D232" s="29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CD232" s="67"/>
      <c r="CH232" s="67"/>
      <c r="CJ232" s="67"/>
    </row>
    <row r="233" spans="3:88" x14ac:dyDescent="0.3">
      <c r="C233" s="297"/>
      <c r="D233" s="29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CD233" s="67"/>
      <c r="CH233" s="67"/>
      <c r="CJ233" s="67"/>
    </row>
    <row r="234" spans="3:88" x14ac:dyDescent="0.3">
      <c r="C234" s="297"/>
      <c r="D234" s="29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CD234" s="67"/>
      <c r="CH234" s="67"/>
      <c r="CJ234" s="67"/>
    </row>
    <row r="235" spans="3:88" x14ac:dyDescent="0.3">
      <c r="C235" s="297"/>
      <c r="D235" s="29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CD235" s="67"/>
      <c r="CH235" s="67"/>
      <c r="CJ235" s="67"/>
    </row>
    <row r="236" spans="3:88" x14ac:dyDescent="0.3">
      <c r="C236" s="297"/>
      <c r="D236" s="29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CD236" s="67"/>
      <c r="CH236" s="67"/>
      <c r="CJ236" s="67"/>
    </row>
    <row r="237" spans="3:88" x14ac:dyDescent="0.3">
      <c r="C237" s="297"/>
      <c r="D237" s="29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CD237" s="67"/>
      <c r="CH237" s="67"/>
      <c r="CJ237" s="67"/>
    </row>
    <row r="238" spans="3:88" x14ac:dyDescent="0.3">
      <c r="C238" s="297"/>
      <c r="D238" s="29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CD238" s="67"/>
      <c r="CH238" s="67"/>
      <c r="CJ238" s="67"/>
    </row>
    <row r="239" spans="3:88" x14ac:dyDescent="0.3">
      <c r="C239" s="297"/>
      <c r="D239" s="29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CD239" s="67"/>
      <c r="CH239" s="67"/>
      <c r="CJ239" s="67"/>
    </row>
    <row r="240" spans="3:88" x14ac:dyDescent="0.3">
      <c r="C240" s="297"/>
      <c r="D240" s="29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CD240" s="67"/>
      <c r="CH240" s="67"/>
      <c r="CJ240" s="67"/>
    </row>
    <row r="241" spans="3:88" x14ac:dyDescent="0.3">
      <c r="C241" s="297"/>
      <c r="D241" s="29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CD241" s="67"/>
      <c r="CH241" s="67"/>
      <c r="CJ241" s="67"/>
    </row>
    <row r="242" spans="3:88" x14ac:dyDescent="0.3">
      <c r="C242" s="297"/>
      <c r="D242" s="29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CD242" s="67"/>
      <c r="CH242" s="67"/>
      <c r="CJ242" s="67"/>
    </row>
    <row r="243" spans="3:88" x14ac:dyDescent="0.3">
      <c r="C243" s="297"/>
      <c r="D243" s="29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CD243" s="67"/>
      <c r="CH243" s="67"/>
      <c r="CJ243" s="67"/>
    </row>
    <row r="244" spans="3:88" x14ac:dyDescent="0.3">
      <c r="C244" s="297"/>
      <c r="D244" s="29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CD244" s="67"/>
      <c r="CH244" s="67"/>
      <c r="CJ244" s="67"/>
    </row>
    <row r="245" spans="3:88" x14ac:dyDescent="0.3">
      <c r="C245" s="297"/>
      <c r="D245" s="29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CD245" s="67"/>
      <c r="CH245" s="67"/>
      <c r="CJ245" s="67"/>
    </row>
    <row r="246" spans="3:88" x14ac:dyDescent="0.3">
      <c r="C246" s="297"/>
      <c r="D246" s="29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CD246" s="67"/>
      <c r="CH246" s="67"/>
      <c r="CJ246" s="67"/>
    </row>
    <row r="247" spans="3:88" x14ac:dyDescent="0.3">
      <c r="C247" s="297"/>
      <c r="D247" s="29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CD247" s="67"/>
      <c r="CH247" s="67"/>
      <c r="CJ247" s="67"/>
    </row>
    <row r="248" spans="3:88" x14ac:dyDescent="0.3">
      <c r="C248" s="297"/>
      <c r="D248" s="29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CD248" s="67"/>
      <c r="CH248" s="67"/>
      <c r="CJ248" s="67"/>
    </row>
    <row r="249" spans="3:88" x14ac:dyDescent="0.3">
      <c r="C249" s="297"/>
      <c r="D249" s="29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CD249" s="67"/>
      <c r="CH249" s="67"/>
      <c r="CJ249" s="67"/>
    </row>
    <row r="250" spans="3:88" x14ac:dyDescent="0.3">
      <c r="C250" s="297"/>
      <c r="D250" s="29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CD250" s="67"/>
      <c r="CH250" s="67"/>
      <c r="CJ250" s="67"/>
    </row>
    <row r="251" spans="3:88" x14ac:dyDescent="0.3">
      <c r="C251" s="297"/>
      <c r="D251" s="29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CD251" s="67"/>
      <c r="CH251" s="67"/>
      <c r="CJ251" s="67"/>
    </row>
    <row r="252" spans="3:88" x14ac:dyDescent="0.3">
      <c r="C252" s="297"/>
      <c r="D252" s="29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CD252" s="67"/>
      <c r="CH252" s="67"/>
      <c r="CJ252" s="67"/>
    </row>
    <row r="253" spans="3:88" x14ac:dyDescent="0.3">
      <c r="C253" s="297"/>
      <c r="D253" s="29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CD253" s="67"/>
      <c r="CH253" s="67"/>
      <c r="CJ253" s="67"/>
    </row>
    <row r="254" spans="3:88" x14ac:dyDescent="0.3">
      <c r="C254" s="297"/>
      <c r="D254" s="29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CD254" s="67"/>
      <c r="CH254" s="67"/>
      <c r="CJ254" s="67"/>
    </row>
    <row r="255" spans="3:88" x14ac:dyDescent="0.3">
      <c r="C255" s="297"/>
      <c r="D255" s="29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CD255" s="67"/>
      <c r="CH255" s="67"/>
      <c r="CJ255" s="67"/>
    </row>
    <row r="256" spans="3:88" x14ac:dyDescent="0.3">
      <c r="C256" s="297"/>
      <c r="D256" s="29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CD256" s="67"/>
      <c r="CH256" s="67"/>
      <c r="CJ256" s="67"/>
    </row>
    <row r="257" spans="3:88" x14ac:dyDescent="0.3">
      <c r="C257" s="297"/>
      <c r="D257" s="29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CD257" s="67"/>
      <c r="CH257" s="67"/>
      <c r="CJ257" s="67"/>
    </row>
    <row r="258" spans="3:88" x14ac:dyDescent="0.3">
      <c r="C258" s="297"/>
      <c r="D258" s="29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CD258" s="67"/>
      <c r="CH258" s="67"/>
      <c r="CJ258" s="67"/>
    </row>
    <row r="259" spans="3:88" x14ac:dyDescent="0.3">
      <c r="C259" s="297"/>
      <c r="D259" s="29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CD259" s="67"/>
      <c r="CH259" s="67"/>
      <c r="CJ259" s="67"/>
    </row>
    <row r="260" spans="3:88" x14ac:dyDescent="0.3">
      <c r="C260" s="297"/>
      <c r="D260" s="29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CD260" s="67"/>
      <c r="CH260" s="67"/>
      <c r="CJ260" s="67"/>
    </row>
    <row r="261" spans="3:88" x14ac:dyDescent="0.3">
      <c r="C261" s="297"/>
      <c r="D261" s="29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CD261" s="67"/>
      <c r="CH261" s="67"/>
      <c r="CJ261" s="67"/>
    </row>
    <row r="262" spans="3:88" x14ac:dyDescent="0.3">
      <c r="C262" s="297"/>
      <c r="D262" s="29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CD262" s="67"/>
      <c r="CH262" s="67"/>
      <c r="CJ262" s="67"/>
    </row>
    <row r="263" spans="3:88" x14ac:dyDescent="0.3">
      <c r="C263" s="297"/>
      <c r="D263" s="29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CD263" s="67"/>
      <c r="CH263" s="67"/>
      <c r="CJ263" s="67"/>
    </row>
    <row r="264" spans="3:88" x14ac:dyDescent="0.3">
      <c r="C264" s="297"/>
      <c r="D264" s="29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CD264" s="67"/>
      <c r="CH264" s="67"/>
      <c r="CJ264" s="67"/>
    </row>
    <row r="265" spans="3:88" x14ac:dyDescent="0.3">
      <c r="C265" s="297"/>
      <c r="D265" s="29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CD265" s="67"/>
      <c r="CH265" s="67"/>
      <c r="CJ265" s="67"/>
    </row>
    <row r="266" spans="3:88" x14ac:dyDescent="0.3">
      <c r="C266" s="297"/>
      <c r="D266" s="29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CD266" s="67"/>
      <c r="CH266" s="67"/>
      <c r="CJ266" s="67"/>
    </row>
    <row r="267" spans="3:88" x14ac:dyDescent="0.3">
      <c r="C267" s="297"/>
      <c r="D267" s="29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CD267" s="67"/>
      <c r="CH267" s="67"/>
      <c r="CJ267" s="67"/>
    </row>
    <row r="268" spans="3:88" x14ac:dyDescent="0.3">
      <c r="C268" s="297"/>
      <c r="D268" s="29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CD268" s="67"/>
      <c r="CH268" s="67"/>
      <c r="CJ268" s="67"/>
    </row>
    <row r="269" spans="3:88" x14ac:dyDescent="0.3">
      <c r="C269" s="297"/>
      <c r="D269" s="29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CD269" s="67"/>
      <c r="CH269" s="67"/>
      <c r="CJ269" s="67"/>
    </row>
    <row r="270" spans="3:88" x14ac:dyDescent="0.3">
      <c r="C270" s="297"/>
      <c r="D270" s="29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CD270" s="67"/>
      <c r="CH270" s="67"/>
      <c r="CJ270" s="67"/>
    </row>
    <row r="271" spans="3:88" x14ac:dyDescent="0.3">
      <c r="C271" s="297"/>
      <c r="D271" s="29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CD271" s="67"/>
      <c r="CH271" s="67"/>
      <c r="CJ271" s="67"/>
    </row>
    <row r="272" spans="3:88" x14ac:dyDescent="0.3">
      <c r="C272" s="297"/>
      <c r="D272" s="29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CD272" s="67"/>
      <c r="CH272" s="67"/>
      <c r="CJ272" s="67"/>
    </row>
    <row r="273" spans="3:88" x14ac:dyDescent="0.3">
      <c r="C273" s="297"/>
      <c r="D273" s="29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CD273" s="67"/>
      <c r="CH273" s="67"/>
      <c r="CJ273" s="67"/>
    </row>
    <row r="274" spans="3:88" x14ac:dyDescent="0.3">
      <c r="C274" s="297"/>
      <c r="D274" s="29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CD274" s="67"/>
      <c r="CH274" s="67"/>
      <c r="CJ274" s="67"/>
    </row>
    <row r="275" spans="3:88" x14ac:dyDescent="0.3">
      <c r="C275" s="297"/>
      <c r="D275" s="29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CD275" s="67"/>
      <c r="CH275" s="67"/>
      <c r="CJ275" s="67"/>
    </row>
    <row r="276" spans="3:88" x14ac:dyDescent="0.3">
      <c r="C276" s="297"/>
      <c r="D276" s="29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CD276" s="67"/>
      <c r="CH276" s="67"/>
      <c r="CJ276" s="67"/>
    </row>
    <row r="277" spans="3:88" x14ac:dyDescent="0.3">
      <c r="C277" s="297"/>
      <c r="D277" s="29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CD277" s="67"/>
      <c r="CH277" s="67"/>
      <c r="CJ277" s="67"/>
    </row>
    <row r="278" spans="3:88" x14ac:dyDescent="0.3">
      <c r="C278" s="297"/>
      <c r="D278" s="29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CD278" s="67"/>
      <c r="CH278" s="67"/>
      <c r="CJ278" s="67"/>
    </row>
    <row r="279" spans="3:88" x14ac:dyDescent="0.3">
      <c r="C279" s="297"/>
      <c r="D279" s="29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CD279" s="67"/>
      <c r="CH279" s="67"/>
      <c r="CJ279" s="67"/>
    </row>
    <row r="280" spans="3:88" x14ac:dyDescent="0.3">
      <c r="C280" s="297"/>
      <c r="D280" s="29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CD280" s="67"/>
      <c r="CH280" s="67"/>
      <c r="CJ280" s="67"/>
    </row>
    <row r="281" spans="3:88" x14ac:dyDescent="0.3">
      <c r="C281" s="297"/>
      <c r="D281" s="29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CD281" s="67"/>
      <c r="CH281" s="67"/>
      <c r="CJ281" s="67"/>
    </row>
    <row r="282" spans="3:88" x14ac:dyDescent="0.3">
      <c r="C282" s="297"/>
      <c r="D282" s="29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CD282" s="67"/>
      <c r="CH282" s="67"/>
      <c r="CJ282" s="67"/>
    </row>
    <row r="283" spans="3:88" x14ac:dyDescent="0.3">
      <c r="C283" s="297"/>
      <c r="D283" s="29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CD283" s="67"/>
      <c r="CH283" s="67"/>
      <c r="CJ283" s="67"/>
    </row>
    <row r="284" spans="3:88" x14ac:dyDescent="0.3">
      <c r="C284" s="297"/>
      <c r="D284" s="29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CD284" s="67"/>
      <c r="CH284" s="67"/>
      <c r="CJ284" s="67"/>
    </row>
    <row r="285" spans="3:88" x14ac:dyDescent="0.3">
      <c r="C285" s="297"/>
      <c r="D285" s="29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CD285" s="67"/>
      <c r="CH285" s="67"/>
      <c r="CJ285" s="67"/>
    </row>
    <row r="286" spans="3:88" x14ac:dyDescent="0.3">
      <c r="C286" s="297"/>
      <c r="D286" s="29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CD286" s="67"/>
      <c r="CH286" s="67"/>
      <c r="CJ286" s="67"/>
    </row>
    <row r="287" spans="3:88" x14ac:dyDescent="0.3">
      <c r="C287" s="297"/>
      <c r="D287" s="29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CD287" s="67"/>
      <c r="CH287" s="67"/>
      <c r="CJ287" s="67"/>
    </row>
    <row r="288" spans="3:88" x14ac:dyDescent="0.3">
      <c r="C288" s="297"/>
      <c r="D288" s="29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CD288" s="67"/>
      <c r="CH288" s="67"/>
      <c r="CJ288" s="67"/>
    </row>
    <row r="289" spans="3:88" x14ac:dyDescent="0.3">
      <c r="C289" s="297"/>
      <c r="D289" s="29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CD289" s="67"/>
      <c r="CH289" s="67"/>
      <c r="CJ289" s="67"/>
    </row>
    <row r="290" spans="3:88" x14ac:dyDescent="0.3">
      <c r="C290" s="297"/>
      <c r="D290" s="29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CD290" s="67"/>
      <c r="CH290" s="67"/>
      <c r="CJ290" s="67"/>
    </row>
    <row r="291" spans="3:88" x14ac:dyDescent="0.3">
      <c r="C291" s="297"/>
      <c r="D291" s="29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CD291" s="67"/>
      <c r="CH291" s="67"/>
      <c r="CJ291" s="67"/>
    </row>
    <row r="292" spans="3:88" x14ac:dyDescent="0.3">
      <c r="C292" s="297"/>
      <c r="D292" s="29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CD292" s="67"/>
      <c r="CH292" s="67"/>
      <c r="CJ292" s="67"/>
    </row>
    <row r="293" spans="3:88" x14ac:dyDescent="0.3">
      <c r="C293" s="297"/>
      <c r="D293" s="29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CD293" s="67"/>
      <c r="CH293" s="67"/>
      <c r="CJ293" s="67"/>
    </row>
    <row r="294" spans="3:88" x14ac:dyDescent="0.3">
      <c r="C294" s="297"/>
      <c r="D294" s="29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CD294" s="67"/>
      <c r="CH294" s="67"/>
      <c r="CJ294" s="67"/>
    </row>
    <row r="295" spans="3:88" x14ac:dyDescent="0.3">
      <c r="C295" s="297"/>
      <c r="D295" s="29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CD295" s="67"/>
      <c r="CH295" s="67"/>
      <c r="CJ295" s="67"/>
    </row>
    <row r="296" spans="3:88" x14ac:dyDescent="0.3">
      <c r="C296" s="297"/>
      <c r="D296" s="29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CD296" s="67"/>
      <c r="CH296" s="67"/>
      <c r="CJ296" s="67"/>
    </row>
    <row r="297" spans="3:88" x14ac:dyDescent="0.3">
      <c r="C297" s="297"/>
      <c r="D297" s="29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CD297" s="67"/>
      <c r="CH297" s="67"/>
      <c r="CJ297" s="67"/>
    </row>
    <row r="298" spans="3:88" x14ac:dyDescent="0.3">
      <c r="C298" s="297"/>
      <c r="D298" s="29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CD298" s="67"/>
      <c r="CH298" s="67"/>
      <c r="CJ298" s="67"/>
    </row>
    <row r="299" spans="3:88" x14ac:dyDescent="0.3">
      <c r="C299" s="297"/>
      <c r="D299" s="29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CD299" s="67"/>
      <c r="CH299" s="67"/>
      <c r="CJ299" s="67"/>
    </row>
    <row r="300" spans="3:88" x14ac:dyDescent="0.3">
      <c r="C300" s="297"/>
      <c r="D300" s="29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CD300" s="67"/>
      <c r="CH300" s="67"/>
      <c r="CJ300" s="67"/>
    </row>
    <row r="301" spans="3:88" x14ac:dyDescent="0.3">
      <c r="C301" s="297"/>
      <c r="D301" s="29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CD301" s="67"/>
      <c r="CH301" s="67"/>
      <c r="CJ301" s="67"/>
    </row>
    <row r="302" spans="3:88" x14ac:dyDescent="0.3">
      <c r="C302" s="297"/>
      <c r="D302" s="29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CD302" s="67"/>
      <c r="CH302" s="67"/>
      <c r="CJ302" s="67"/>
    </row>
  </sheetData>
  <sortState ref="B3:AN17">
    <sortCondition descending="1" ref="AM3:AM17"/>
    <sortCondition ref="B3:B17"/>
  </sortState>
  <mergeCells count="431">
    <mergeCell ref="C1:AO1"/>
    <mergeCell ref="AQ19:AR19"/>
    <mergeCell ref="C19:AO19"/>
    <mergeCell ref="C36:D36"/>
    <mergeCell ref="C42:D42"/>
    <mergeCell ref="C43:D43"/>
    <mergeCell ref="C44:D44"/>
    <mergeCell ref="C45:D45"/>
    <mergeCell ref="H40:I40"/>
    <mergeCell ref="H41:I41"/>
    <mergeCell ref="H42:I42"/>
    <mergeCell ref="H43:I43"/>
    <mergeCell ref="H44:I44"/>
    <mergeCell ref="H36:I36"/>
    <mergeCell ref="H37:I37"/>
    <mergeCell ref="H38:I38"/>
    <mergeCell ref="H39:I39"/>
    <mergeCell ref="C46:D46"/>
    <mergeCell ref="C37:D37"/>
    <mergeCell ref="C38:D38"/>
    <mergeCell ref="C39:D39"/>
    <mergeCell ref="C40:D40"/>
    <mergeCell ref="C41:D41"/>
    <mergeCell ref="C52:D52"/>
    <mergeCell ref="C53:D53"/>
    <mergeCell ref="C54:D54"/>
    <mergeCell ref="C55:D55"/>
    <mergeCell ref="C56:D56"/>
    <mergeCell ref="C47:D47"/>
    <mergeCell ref="C48:D48"/>
    <mergeCell ref="C49:D49"/>
    <mergeCell ref="C50:D50"/>
    <mergeCell ref="C51:D51"/>
    <mergeCell ref="C62:D62"/>
    <mergeCell ref="C63:D63"/>
    <mergeCell ref="C64:D64"/>
    <mergeCell ref="C65:D65"/>
    <mergeCell ref="C66:D66"/>
    <mergeCell ref="C57:D57"/>
    <mergeCell ref="C58:D58"/>
    <mergeCell ref="C59:D59"/>
    <mergeCell ref="C60:D60"/>
    <mergeCell ref="C61:D61"/>
    <mergeCell ref="C72:D72"/>
    <mergeCell ref="C73:D73"/>
    <mergeCell ref="C74:D74"/>
    <mergeCell ref="C75:D75"/>
    <mergeCell ref="C76:D76"/>
    <mergeCell ref="C67:D67"/>
    <mergeCell ref="C68:D68"/>
    <mergeCell ref="C69:D69"/>
    <mergeCell ref="C70:D70"/>
    <mergeCell ref="C71:D71"/>
    <mergeCell ref="C82:D82"/>
    <mergeCell ref="C83:D83"/>
    <mergeCell ref="C84:D84"/>
    <mergeCell ref="C85:D85"/>
    <mergeCell ref="C86:D86"/>
    <mergeCell ref="C77:D77"/>
    <mergeCell ref="C78:D78"/>
    <mergeCell ref="C79:D79"/>
    <mergeCell ref="C80:D80"/>
    <mergeCell ref="C81:D81"/>
    <mergeCell ref="C92:D92"/>
    <mergeCell ref="C93:D93"/>
    <mergeCell ref="C94:D94"/>
    <mergeCell ref="C95:D95"/>
    <mergeCell ref="C96:D96"/>
    <mergeCell ref="C87:D87"/>
    <mergeCell ref="C88:D88"/>
    <mergeCell ref="C89:D89"/>
    <mergeCell ref="C90:D90"/>
    <mergeCell ref="C91:D91"/>
    <mergeCell ref="C102:D102"/>
    <mergeCell ref="C103:D103"/>
    <mergeCell ref="C104:D104"/>
    <mergeCell ref="C105:D105"/>
    <mergeCell ref="C106:D106"/>
    <mergeCell ref="C97:D97"/>
    <mergeCell ref="C98:D98"/>
    <mergeCell ref="C99:D99"/>
    <mergeCell ref="C100:D100"/>
    <mergeCell ref="C101:D101"/>
    <mergeCell ref="C112:D112"/>
    <mergeCell ref="C113:D113"/>
    <mergeCell ref="C114:D114"/>
    <mergeCell ref="C115:D115"/>
    <mergeCell ref="C116:D116"/>
    <mergeCell ref="C107:D107"/>
    <mergeCell ref="C108:D108"/>
    <mergeCell ref="C109:D109"/>
    <mergeCell ref="C110:D110"/>
    <mergeCell ref="C111:D111"/>
    <mergeCell ref="C122:D122"/>
    <mergeCell ref="C123:D123"/>
    <mergeCell ref="C124:D124"/>
    <mergeCell ref="C125:D125"/>
    <mergeCell ref="C126:D126"/>
    <mergeCell ref="C117:D117"/>
    <mergeCell ref="C118:D118"/>
    <mergeCell ref="C119:D119"/>
    <mergeCell ref="C120:D120"/>
    <mergeCell ref="C121:D121"/>
    <mergeCell ref="C132:D132"/>
    <mergeCell ref="C133:D133"/>
    <mergeCell ref="C134:D134"/>
    <mergeCell ref="C135:D135"/>
    <mergeCell ref="C136:D136"/>
    <mergeCell ref="C127:D127"/>
    <mergeCell ref="C128:D128"/>
    <mergeCell ref="C129:D129"/>
    <mergeCell ref="C130:D130"/>
    <mergeCell ref="C131:D131"/>
    <mergeCell ref="C142:D142"/>
    <mergeCell ref="C143:D143"/>
    <mergeCell ref="C144:D144"/>
    <mergeCell ref="C145:D145"/>
    <mergeCell ref="C146:D146"/>
    <mergeCell ref="C137:D137"/>
    <mergeCell ref="C138:D138"/>
    <mergeCell ref="C139:D139"/>
    <mergeCell ref="C140:D140"/>
    <mergeCell ref="C141:D141"/>
    <mergeCell ref="C152:D152"/>
    <mergeCell ref="C153:D153"/>
    <mergeCell ref="C154:D154"/>
    <mergeCell ref="C155:D155"/>
    <mergeCell ref="C156:D156"/>
    <mergeCell ref="C147:D147"/>
    <mergeCell ref="C148:D148"/>
    <mergeCell ref="C149:D149"/>
    <mergeCell ref="C150:D150"/>
    <mergeCell ref="C151:D151"/>
    <mergeCell ref="C162:D162"/>
    <mergeCell ref="C163:D163"/>
    <mergeCell ref="C164:D164"/>
    <mergeCell ref="C165:D165"/>
    <mergeCell ref="C166:D166"/>
    <mergeCell ref="C157:D157"/>
    <mergeCell ref="C158:D158"/>
    <mergeCell ref="C159:D159"/>
    <mergeCell ref="C160:D160"/>
    <mergeCell ref="C161:D161"/>
    <mergeCell ref="C172:D172"/>
    <mergeCell ref="C173:D173"/>
    <mergeCell ref="C174:D174"/>
    <mergeCell ref="C175:D175"/>
    <mergeCell ref="C176:D176"/>
    <mergeCell ref="C167:D167"/>
    <mergeCell ref="C168:D168"/>
    <mergeCell ref="C169:D169"/>
    <mergeCell ref="C170:D170"/>
    <mergeCell ref="C171:D171"/>
    <mergeCell ref="C182:D182"/>
    <mergeCell ref="C183:D183"/>
    <mergeCell ref="C184:D184"/>
    <mergeCell ref="C185:D185"/>
    <mergeCell ref="C186:D186"/>
    <mergeCell ref="C177:D177"/>
    <mergeCell ref="C178:D178"/>
    <mergeCell ref="C179:D179"/>
    <mergeCell ref="C180:D180"/>
    <mergeCell ref="C181:D181"/>
    <mergeCell ref="C192:D192"/>
    <mergeCell ref="C193:D193"/>
    <mergeCell ref="C194:D194"/>
    <mergeCell ref="C195:D195"/>
    <mergeCell ref="C196:D196"/>
    <mergeCell ref="C187:D187"/>
    <mergeCell ref="C188:D188"/>
    <mergeCell ref="C189:D189"/>
    <mergeCell ref="C190:D190"/>
    <mergeCell ref="C191:D191"/>
    <mergeCell ref="C202:D202"/>
    <mergeCell ref="C203:D203"/>
    <mergeCell ref="C204:D204"/>
    <mergeCell ref="C205:D205"/>
    <mergeCell ref="C206:D206"/>
    <mergeCell ref="C197:D197"/>
    <mergeCell ref="C198:D198"/>
    <mergeCell ref="C199:D199"/>
    <mergeCell ref="C200:D200"/>
    <mergeCell ref="C201:D201"/>
    <mergeCell ref="C212:D212"/>
    <mergeCell ref="C213:D213"/>
    <mergeCell ref="C214:D214"/>
    <mergeCell ref="C215:D215"/>
    <mergeCell ref="C216:D216"/>
    <mergeCell ref="C207:D207"/>
    <mergeCell ref="C208:D208"/>
    <mergeCell ref="C209:D209"/>
    <mergeCell ref="C210:D210"/>
    <mergeCell ref="C211:D211"/>
    <mergeCell ref="C222:D222"/>
    <mergeCell ref="C223:D223"/>
    <mergeCell ref="C224:D224"/>
    <mergeCell ref="C225:D225"/>
    <mergeCell ref="C226:D226"/>
    <mergeCell ref="C217:D217"/>
    <mergeCell ref="C218:D218"/>
    <mergeCell ref="C219:D219"/>
    <mergeCell ref="C220:D220"/>
    <mergeCell ref="C221:D221"/>
    <mergeCell ref="C232:D232"/>
    <mergeCell ref="C233:D233"/>
    <mergeCell ref="C234:D234"/>
    <mergeCell ref="C235:D235"/>
    <mergeCell ref="C236:D236"/>
    <mergeCell ref="C227:D227"/>
    <mergeCell ref="C228:D228"/>
    <mergeCell ref="C229:D229"/>
    <mergeCell ref="C230:D230"/>
    <mergeCell ref="C231:D231"/>
    <mergeCell ref="C242:D242"/>
    <mergeCell ref="C243:D243"/>
    <mergeCell ref="C244:D244"/>
    <mergeCell ref="C245:D245"/>
    <mergeCell ref="C246:D246"/>
    <mergeCell ref="C237:D237"/>
    <mergeCell ref="C238:D238"/>
    <mergeCell ref="C239:D239"/>
    <mergeCell ref="C240:D240"/>
    <mergeCell ref="C241:D241"/>
    <mergeCell ref="C252:D252"/>
    <mergeCell ref="C253:D253"/>
    <mergeCell ref="C254:D254"/>
    <mergeCell ref="C255:D255"/>
    <mergeCell ref="C256:D256"/>
    <mergeCell ref="C247:D247"/>
    <mergeCell ref="C248:D248"/>
    <mergeCell ref="C249:D249"/>
    <mergeCell ref="C250:D250"/>
    <mergeCell ref="C251:D251"/>
    <mergeCell ref="C262:D262"/>
    <mergeCell ref="C263:D263"/>
    <mergeCell ref="C264:D264"/>
    <mergeCell ref="C265:D265"/>
    <mergeCell ref="C266:D266"/>
    <mergeCell ref="C257:D257"/>
    <mergeCell ref="C258:D258"/>
    <mergeCell ref="C259:D259"/>
    <mergeCell ref="C260:D260"/>
    <mergeCell ref="C261:D261"/>
    <mergeCell ref="C272:D272"/>
    <mergeCell ref="C273:D273"/>
    <mergeCell ref="C274:D274"/>
    <mergeCell ref="C275:D275"/>
    <mergeCell ref="C276:D276"/>
    <mergeCell ref="C267:D267"/>
    <mergeCell ref="C268:D268"/>
    <mergeCell ref="C269:D269"/>
    <mergeCell ref="C270:D270"/>
    <mergeCell ref="C271:D271"/>
    <mergeCell ref="C289:D289"/>
    <mergeCell ref="C290:D290"/>
    <mergeCell ref="C291:D291"/>
    <mergeCell ref="C282:D282"/>
    <mergeCell ref="C283:D283"/>
    <mergeCell ref="C284:D284"/>
    <mergeCell ref="C285:D285"/>
    <mergeCell ref="C286:D286"/>
    <mergeCell ref="C277:D277"/>
    <mergeCell ref="C278:D278"/>
    <mergeCell ref="C279:D279"/>
    <mergeCell ref="C280:D280"/>
    <mergeCell ref="C281:D281"/>
    <mergeCell ref="C287:D287"/>
    <mergeCell ref="C288:D288"/>
    <mergeCell ref="C302:D302"/>
    <mergeCell ref="C297:D297"/>
    <mergeCell ref="C298:D298"/>
    <mergeCell ref="C299:D299"/>
    <mergeCell ref="C300:D300"/>
    <mergeCell ref="C301:D301"/>
    <mergeCell ref="C292:D292"/>
    <mergeCell ref="C293:D293"/>
    <mergeCell ref="C294:D294"/>
    <mergeCell ref="C295:D295"/>
    <mergeCell ref="C296:D296"/>
    <mergeCell ref="H50:I50"/>
    <mergeCell ref="H51:I51"/>
    <mergeCell ref="H52:I52"/>
    <mergeCell ref="H53:I53"/>
    <mergeCell ref="H54:I54"/>
    <mergeCell ref="H45:I45"/>
    <mergeCell ref="H46:I46"/>
    <mergeCell ref="H47:I47"/>
    <mergeCell ref="H48:I48"/>
    <mergeCell ref="H49:I49"/>
    <mergeCell ref="H60:I60"/>
    <mergeCell ref="H61:I61"/>
    <mergeCell ref="H62:I62"/>
    <mergeCell ref="H63:I63"/>
    <mergeCell ref="H64:I64"/>
    <mergeCell ref="H55:I55"/>
    <mergeCell ref="H56:I56"/>
    <mergeCell ref="H57:I57"/>
    <mergeCell ref="H58:I58"/>
    <mergeCell ref="H59:I59"/>
    <mergeCell ref="H70:I70"/>
    <mergeCell ref="H71:I71"/>
    <mergeCell ref="H72:I72"/>
    <mergeCell ref="H73:I73"/>
    <mergeCell ref="H74:I74"/>
    <mergeCell ref="H65:I65"/>
    <mergeCell ref="H66:I66"/>
    <mergeCell ref="H67:I67"/>
    <mergeCell ref="H68:I68"/>
    <mergeCell ref="H69:I69"/>
    <mergeCell ref="H80:I80"/>
    <mergeCell ref="H81:I81"/>
    <mergeCell ref="H82:I82"/>
    <mergeCell ref="H83:I83"/>
    <mergeCell ref="H84:I84"/>
    <mergeCell ref="H75:I75"/>
    <mergeCell ref="H76:I76"/>
    <mergeCell ref="H77:I77"/>
    <mergeCell ref="H78:I78"/>
    <mergeCell ref="H79:I79"/>
    <mergeCell ref="H90:I90"/>
    <mergeCell ref="H91:I91"/>
    <mergeCell ref="H92:I92"/>
    <mergeCell ref="H93:I93"/>
    <mergeCell ref="H94:I94"/>
    <mergeCell ref="H85:I85"/>
    <mergeCell ref="H86:I86"/>
    <mergeCell ref="H87:I87"/>
    <mergeCell ref="H88:I88"/>
    <mergeCell ref="H89:I89"/>
    <mergeCell ref="H100:I100"/>
    <mergeCell ref="H101:I101"/>
    <mergeCell ref="H102:I102"/>
    <mergeCell ref="H103:I103"/>
    <mergeCell ref="H104:I104"/>
    <mergeCell ref="H95:I95"/>
    <mergeCell ref="H96:I96"/>
    <mergeCell ref="H97:I97"/>
    <mergeCell ref="H98:I98"/>
    <mergeCell ref="H99:I99"/>
    <mergeCell ref="H110:I110"/>
    <mergeCell ref="H111:I111"/>
    <mergeCell ref="H112:I112"/>
    <mergeCell ref="H113:I113"/>
    <mergeCell ref="H114:I114"/>
    <mergeCell ref="H105:I105"/>
    <mergeCell ref="H106:I106"/>
    <mergeCell ref="H107:I107"/>
    <mergeCell ref="H108:I108"/>
    <mergeCell ref="H109:I109"/>
    <mergeCell ref="H120:I120"/>
    <mergeCell ref="H121:I121"/>
    <mergeCell ref="H122:I122"/>
    <mergeCell ref="H123:I123"/>
    <mergeCell ref="H124:I124"/>
    <mergeCell ref="H115:I115"/>
    <mergeCell ref="H116:I116"/>
    <mergeCell ref="H117:I117"/>
    <mergeCell ref="H118:I118"/>
    <mergeCell ref="H119:I119"/>
    <mergeCell ref="H130:I130"/>
    <mergeCell ref="H131:I131"/>
    <mergeCell ref="H132:I132"/>
    <mergeCell ref="H133:I133"/>
    <mergeCell ref="H134:I134"/>
    <mergeCell ref="H125:I125"/>
    <mergeCell ref="H126:I126"/>
    <mergeCell ref="H127:I127"/>
    <mergeCell ref="H128:I128"/>
    <mergeCell ref="H129:I129"/>
    <mergeCell ref="H140:I140"/>
    <mergeCell ref="H141:I141"/>
    <mergeCell ref="H142:I142"/>
    <mergeCell ref="H143:I143"/>
    <mergeCell ref="H144:I144"/>
    <mergeCell ref="H135:I135"/>
    <mergeCell ref="H136:I136"/>
    <mergeCell ref="H137:I137"/>
    <mergeCell ref="H138:I138"/>
    <mergeCell ref="H139:I139"/>
    <mergeCell ref="H150:I150"/>
    <mergeCell ref="H151:I151"/>
    <mergeCell ref="H152:I152"/>
    <mergeCell ref="H153:I153"/>
    <mergeCell ref="H154:I154"/>
    <mergeCell ref="H145:I145"/>
    <mergeCell ref="H146:I146"/>
    <mergeCell ref="H147:I147"/>
    <mergeCell ref="H148:I148"/>
    <mergeCell ref="H149:I149"/>
    <mergeCell ref="H160:I160"/>
    <mergeCell ref="H161:I161"/>
    <mergeCell ref="H162:I162"/>
    <mergeCell ref="H163:I163"/>
    <mergeCell ref="H164:I164"/>
    <mergeCell ref="H155:I155"/>
    <mergeCell ref="H156:I156"/>
    <mergeCell ref="H157:I157"/>
    <mergeCell ref="H158:I158"/>
    <mergeCell ref="H159:I159"/>
    <mergeCell ref="H170:I170"/>
    <mergeCell ref="H171:I171"/>
    <mergeCell ref="H172:I172"/>
    <mergeCell ref="H173:I173"/>
    <mergeCell ref="H174:I174"/>
    <mergeCell ref="H165:I165"/>
    <mergeCell ref="H166:I166"/>
    <mergeCell ref="H167:I167"/>
    <mergeCell ref="H168:I168"/>
    <mergeCell ref="H169:I169"/>
    <mergeCell ref="H195:I195"/>
    <mergeCell ref="H196:I196"/>
    <mergeCell ref="H190:I190"/>
    <mergeCell ref="H191:I191"/>
    <mergeCell ref="H192:I192"/>
    <mergeCell ref="H193:I193"/>
    <mergeCell ref="H194:I194"/>
    <mergeCell ref="H185:I185"/>
    <mergeCell ref="H186:I186"/>
    <mergeCell ref="H187:I187"/>
    <mergeCell ref="H188:I188"/>
    <mergeCell ref="H189:I189"/>
    <mergeCell ref="H180:I180"/>
    <mergeCell ref="H181:I181"/>
    <mergeCell ref="H182:I182"/>
    <mergeCell ref="H183:I183"/>
    <mergeCell ref="H184:I184"/>
    <mergeCell ref="H175:I175"/>
    <mergeCell ref="H176:I176"/>
    <mergeCell ref="H177:I177"/>
    <mergeCell ref="H178:I178"/>
    <mergeCell ref="H179:I179"/>
  </mergeCells>
  <phoneticPr fontId="20" type="noConversion"/>
  <pageMargins left="0.7" right="0.7" top="1.25" bottom="0.75" header="0.3" footer="0.3"/>
  <pageSetup scale="77" orientation="landscape" r:id="rId1"/>
  <headerFooter>
    <oddHeader>&amp;C&amp;"Euphemia,Bold"&amp;20Weekly Results&amp;14
&amp;12 2014 - 2015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A53" sqref="A53: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487</v>
      </c>
      <c r="B1" s="293"/>
      <c r="C1" s="293"/>
      <c r="D1" s="293"/>
      <c r="E1" s="293"/>
      <c r="F1" s="280"/>
      <c r="G1" s="293" t="s">
        <v>292</v>
      </c>
      <c r="H1" s="293"/>
      <c r="I1" s="293"/>
      <c r="J1" s="293"/>
      <c r="K1" s="293"/>
    </row>
    <row r="2" spans="1:11" s="70" customFormat="1" ht="22.5" x14ac:dyDescent="0.45">
      <c r="A2" s="72" t="s">
        <v>448</v>
      </c>
      <c r="B2" s="283">
        <v>121</v>
      </c>
      <c r="C2" s="283">
        <v>110</v>
      </c>
      <c r="D2" s="283">
        <v>111</v>
      </c>
      <c r="E2" s="282">
        <f t="shared" ref="E2:E7" si="0">SUM(B2:D2)</f>
        <v>342</v>
      </c>
      <c r="F2" s="73"/>
      <c r="G2" s="72" t="s">
        <v>287</v>
      </c>
      <c r="H2" s="283">
        <v>101</v>
      </c>
      <c r="I2" s="283">
        <v>110</v>
      </c>
      <c r="J2" s="283">
        <v>123</v>
      </c>
      <c r="K2" s="282">
        <f t="shared" ref="K2:K7" si="1">SUM(H2:J2)</f>
        <v>334</v>
      </c>
    </row>
    <row r="3" spans="1:11" s="70" customFormat="1" ht="22.5" x14ac:dyDescent="0.45">
      <c r="A3" s="72" t="s">
        <v>523</v>
      </c>
      <c r="B3" s="283">
        <v>91</v>
      </c>
      <c r="C3" s="283">
        <v>112</v>
      </c>
      <c r="D3" s="283">
        <v>125</v>
      </c>
      <c r="E3" s="282">
        <f t="shared" si="0"/>
        <v>328</v>
      </c>
      <c r="F3" s="73"/>
      <c r="G3" s="72" t="s">
        <v>262</v>
      </c>
      <c r="H3" s="283">
        <v>115</v>
      </c>
      <c r="I3" s="283">
        <v>144</v>
      </c>
      <c r="J3" s="283">
        <v>136</v>
      </c>
      <c r="K3" s="282">
        <f t="shared" si="1"/>
        <v>395</v>
      </c>
    </row>
    <row r="4" spans="1:11" s="70" customFormat="1" ht="22.5" x14ac:dyDescent="0.45">
      <c r="A4" s="72" t="s">
        <v>378</v>
      </c>
      <c r="B4" s="283">
        <v>121</v>
      </c>
      <c r="C4" s="283">
        <v>118</v>
      </c>
      <c r="D4" s="283">
        <v>123</v>
      </c>
      <c r="E4" s="282">
        <f t="shared" si="0"/>
        <v>362</v>
      </c>
      <c r="F4" s="73"/>
      <c r="G4" s="72" t="s">
        <v>283</v>
      </c>
      <c r="H4" s="283">
        <v>140</v>
      </c>
      <c r="I4" s="283">
        <v>104</v>
      </c>
      <c r="J4" s="283">
        <v>126</v>
      </c>
      <c r="K4" s="282">
        <f t="shared" si="1"/>
        <v>370</v>
      </c>
    </row>
    <row r="5" spans="1:11" s="70" customFormat="1" ht="22.5" x14ac:dyDescent="0.45">
      <c r="A5" s="72" t="s">
        <v>447</v>
      </c>
      <c r="B5" s="283">
        <v>84</v>
      </c>
      <c r="C5" s="283">
        <v>117</v>
      </c>
      <c r="D5" s="283">
        <v>115</v>
      </c>
      <c r="E5" s="282">
        <f t="shared" si="0"/>
        <v>316</v>
      </c>
      <c r="F5" s="73"/>
      <c r="G5" s="72" t="s">
        <v>211</v>
      </c>
      <c r="H5" s="283">
        <v>121</v>
      </c>
      <c r="I5" s="283">
        <v>151</v>
      </c>
      <c r="J5" s="283">
        <v>109</v>
      </c>
      <c r="K5" s="282">
        <f t="shared" si="1"/>
        <v>381</v>
      </c>
    </row>
    <row r="6" spans="1:11" s="70" customFormat="1" ht="22.5" x14ac:dyDescent="0.45">
      <c r="A6" s="72" t="s">
        <v>348</v>
      </c>
      <c r="B6" s="283">
        <v>114</v>
      </c>
      <c r="C6" s="283">
        <v>107</v>
      </c>
      <c r="D6" s="283">
        <v>152</v>
      </c>
      <c r="E6" s="282">
        <f t="shared" si="0"/>
        <v>373</v>
      </c>
      <c r="F6" s="73"/>
      <c r="G6" s="72" t="s">
        <v>488</v>
      </c>
      <c r="H6" s="283">
        <v>105</v>
      </c>
      <c r="I6" s="283">
        <v>102</v>
      </c>
      <c r="J6" s="283">
        <v>98</v>
      </c>
      <c r="K6" s="282">
        <f t="shared" si="1"/>
        <v>305</v>
      </c>
    </row>
    <row r="7" spans="1:11" s="282" customFormat="1" ht="22.5" x14ac:dyDescent="0.2">
      <c r="A7" s="131" t="s">
        <v>490</v>
      </c>
      <c r="B7" s="282">
        <f>SUM(B2:B6)</f>
        <v>531</v>
      </c>
      <c r="C7" s="282">
        <f>SUM(C2:C6)</f>
        <v>564</v>
      </c>
      <c r="D7" s="282">
        <f>SUM(D2:D6)</f>
        <v>626</v>
      </c>
      <c r="E7" s="282">
        <f t="shared" si="0"/>
        <v>1721</v>
      </c>
      <c r="G7" s="131" t="s">
        <v>489</v>
      </c>
      <c r="H7" s="282">
        <f>SUM(H2:H6)</f>
        <v>582</v>
      </c>
      <c r="I7" s="282">
        <f>SUM(I2:I6)</f>
        <v>611</v>
      </c>
      <c r="J7" s="282">
        <f>SUM(J2:J6)</f>
        <v>592</v>
      </c>
      <c r="K7" s="282">
        <f t="shared" si="1"/>
        <v>1785</v>
      </c>
    </row>
    <row r="8" spans="1:11" s="71" customFormat="1" ht="22.5" x14ac:dyDescent="0.2">
      <c r="A8" s="294" t="s">
        <v>484</v>
      </c>
      <c r="B8" s="294"/>
      <c r="C8" s="294"/>
      <c r="D8" s="294"/>
      <c r="E8" s="294"/>
      <c r="F8" s="282"/>
      <c r="G8" s="294" t="s">
        <v>298</v>
      </c>
      <c r="H8" s="294"/>
      <c r="I8" s="294"/>
      <c r="J8" s="294"/>
      <c r="K8" s="294"/>
    </row>
    <row r="9" spans="1:11" s="70" customFormat="1" ht="22.5" x14ac:dyDescent="0.45">
      <c r="A9" s="74" t="s">
        <v>360</v>
      </c>
      <c r="B9" s="75">
        <v>141</v>
      </c>
      <c r="C9" s="75">
        <v>109</v>
      </c>
      <c r="D9" s="75">
        <v>120</v>
      </c>
      <c r="E9" s="281">
        <f t="shared" ref="E9:E14" si="2">SUM(B9:D9)</f>
        <v>370</v>
      </c>
      <c r="F9" s="73"/>
      <c r="G9" s="74" t="s">
        <v>222</v>
      </c>
      <c r="H9" s="75">
        <v>101</v>
      </c>
      <c r="I9" s="75">
        <v>143</v>
      </c>
      <c r="J9" s="75">
        <v>117</v>
      </c>
      <c r="K9" s="281">
        <f t="shared" ref="K9:K14" si="3">SUM(H9:J9)</f>
        <v>361</v>
      </c>
    </row>
    <row r="10" spans="1:11" s="70" customFormat="1" ht="22.5" x14ac:dyDescent="0.45">
      <c r="A10" s="74" t="s">
        <v>272</v>
      </c>
      <c r="B10" s="75">
        <v>94</v>
      </c>
      <c r="C10" s="75">
        <v>114</v>
      </c>
      <c r="D10" s="75">
        <v>91</v>
      </c>
      <c r="E10" s="281">
        <f t="shared" si="2"/>
        <v>299</v>
      </c>
      <c r="F10" s="73"/>
      <c r="G10" s="74" t="s">
        <v>225</v>
      </c>
      <c r="H10" s="75">
        <v>141</v>
      </c>
      <c r="I10" s="75">
        <v>125</v>
      </c>
      <c r="J10" s="75">
        <v>125</v>
      </c>
      <c r="K10" s="281">
        <f t="shared" si="3"/>
        <v>391</v>
      </c>
    </row>
    <row r="11" spans="1:11" s="70" customFormat="1" ht="22.5" x14ac:dyDescent="0.45">
      <c r="A11" s="74" t="s">
        <v>271</v>
      </c>
      <c r="B11" s="75">
        <v>135</v>
      </c>
      <c r="C11" s="75">
        <v>105</v>
      </c>
      <c r="D11" s="75">
        <v>98</v>
      </c>
      <c r="E11" s="281">
        <f t="shared" si="2"/>
        <v>338</v>
      </c>
      <c r="F11" s="73"/>
      <c r="G11" s="74" t="s">
        <v>224</v>
      </c>
      <c r="H11" s="75">
        <v>124</v>
      </c>
      <c r="I11" s="75">
        <v>135</v>
      </c>
      <c r="J11" s="75">
        <v>103</v>
      </c>
      <c r="K11" s="281">
        <f t="shared" si="3"/>
        <v>362</v>
      </c>
    </row>
    <row r="12" spans="1:11" s="70" customFormat="1" ht="22.5" x14ac:dyDescent="0.45">
      <c r="A12" s="74" t="s">
        <v>270</v>
      </c>
      <c r="B12" s="75">
        <v>119</v>
      </c>
      <c r="C12" s="75">
        <v>116</v>
      </c>
      <c r="D12" s="75">
        <v>113</v>
      </c>
      <c r="E12" s="281">
        <f t="shared" si="2"/>
        <v>348</v>
      </c>
      <c r="F12" s="73"/>
      <c r="G12" s="74" t="s">
        <v>223</v>
      </c>
      <c r="H12" s="75">
        <v>140</v>
      </c>
      <c r="I12" s="75">
        <v>116</v>
      </c>
      <c r="J12" s="75">
        <v>130</v>
      </c>
      <c r="K12" s="281">
        <f t="shared" si="3"/>
        <v>386</v>
      </c>
    </row>
    <row r="13" spans="1:11" s="70" customFormat="1" ht="22.5" x14ac:dyDescent="0.45">
      <c r="A13" s="74" t="s">
        <v>269</v>
      </c>
      <c r="B13" s="75">
        <v>106</v>
      </c>
      <c r="C13" s="75">
        <v>127</v>
      </c>
      <c r="D13" s="75">
        <v>123</v>
      </c>
      <c r="E13" s="281">
        <f t="shared" si="2"/>
        <v>356</v>
      </c>
      <c r="F13" s="73"/>
      <c r="G13" s="74" t="s">
        <v>355</v>
      </c>
      <c r="H13" s="75">
        <v>109</v>
      </c>
      <c r="I13" s="75">
        <v>103</v>
      </c>
      <c r="J13" s="75">
        <v>110</v>
      </c>
      <c r="K13" s="281">
        <f t="shared" si="3"/>
        <v>322</v>
      </c>
    </row>
    <row r="14" spans="1:11" s="282" customFormat="1" ht="22.5" x14ac:dyDescent="0.2">
      <c r="A14" s="232" t="s">
        <v>493</v>
      </c>
      <c r="B14" s="281">
        <f>SUM(B9:B13)</f>
        <v>595</v>
      </c>
      <c r="C14" s="281">
        <f>SUM(C9:C13)</f>
        <v>571</v>
      </c>
      <c r="D14" s="281">
        <f>SUM(D9:D13)</f>
        <v>545</v>
      </c>
      <c r="E14" s="281">
        <f t="shared" si="2"/>
        <v>1711</v>
      </c>
      <c r="G14" s="232" t="s">
        <v>492</v>
      </c>
      <c r="H14" s="281">
        <f>SUM(H9:H13)</f>
        <v>615</v>
      </c>
      <c r="I14" s="281">
        <f>SUM(I9:I13)</f>
        <v>622</v>
      </c>
      <c r="J14" s="281">
        <f>SUM(J9:J13)</f>
        <v>585</v>
      </c>
      <c r="K14" s="281">
        <f t="shared" si="3"/>
        <v>1822</v>
      </c>
    </row>
    <row r="15" spans="1:11" s="71" customFormat="1" ht="22.5" x14ac:dyDescent="0.2">
      <c r="A15" s="295" t="s">
        <v>483</v>
      </c>
      <c r="B15" s="295"/>
      <c r="C15" s="295"/>
      <c r="D15" s="295"/>
      <c r="E15" s="295"/>
      <c r="F15" s="282"/>
      <c r="G15" s="295" t="s">
        <v>293</v>
      </c>
      <c r="H15" s="295"/>
      <c r="I15" s="295"/>
      <c r="J15" s="295"/>
      <c r="K15" s="295"/>
    </row>
    <row r="16" spans="1:11" s="70" customFormat="1" ht="22.5" x14ac:dyDescent="0.45">
      <c r="A16" s="72" t="s">
        <v>356</v>
      </c>
      <c r="B16" s="283">
        <v>101</v>
      </c>
      <c r="C16" s="283">
        <v>102</v>
      </c>
      <c r="D16" s="283">
        <v>123</v>
      </c>
      <c r="E16" s="282">
        <f t="shared" ref="E16:E21" si="4">SUM(B16:D16)</f>
        <v>326</v>
      </c>
      <c r="F16" s="73"/>
      <c r="G16" s="72" t="s">
        <v>229</v>
      </c>
      <c r="H16" s="283">
        <v>114</v>
      </c>
      <c r="I16" s="283">
        <v>113</v>
      </c>
      <c r="J16" s="283">
        <v>150</v>
      </c>
      <c r="K16" s="282">
        <f t="shared" ref="K16:K21" si="5">SUM(H16:J16)</f>
        <v>377</v>
      </c>
    </row>
    <row r="17" spans="1:11" s="70" customFormat="1" ht="22.5" x14ac:dyDescent="0.45">
      <c r="A17" s="72" t="s">
        <v>251</v>
      </c>
      <c r="B17" s="283">
        <v>107</v>
      </c>
      <c r="C17" s="283">
        <v>98</v>
      </c>
      <c r="D17" s="283">
        <v>103</v>
      </c>
      <c r="E17" s="282">
        <f t="shared" si="4"/>
        <v>308</v>
      </c>
      <c r="F17" s="73"/>
      <c r="G17" s="72" t="s">
        <v>407</v>
      </c>
      <c r="H17" s="283">
        <v>107</v>
      </c>
      <c r="I17" s="283">
        <v>125</v>
      </c>
      <c r="J17" s="283">
        <v>111</v>
      </c>
      <c r="K17" s="282">
        <f t="shared" si="5"/>
        <v>343</v>
      </c>
    </row>
    <row r="18" spans="1:11" s="70" customFormat="1" ht="22.5" x14ac:dyDescent="0.45">
      <c r="A18" s="72" t="s">
        <v>491</v>
      </c>
      <c r="B18" s="283">
        <v>109</v>
      </c>
      <c r="C18" s="283">
        <v>101</v>
      </c>
      <c r="D18" s="283">
        <v>117</v>
      </c>
      <c r="E18" s="282">
        <f t="shared" si="4"/>
        <v>327</v>
      </c>
      <c r="F18" s="73"/>
      <c r="G18" s="72" t="s">
        <v>228</v>
      </c>
      <c r="H18" s="283">
        <v>129</v>
      </c>
      <c r="I18" s="283">
        <v>114</v>
      </c>
      <c r="J18" s="283">
        <v>127</v>
      </c>
      <c r="K18" s="282">
        <f t="shared" si="5"/>
        <v>370</v>
      </c>
    </row>
    <row r="19" spans="1:11" s="70" customFormat="1" ht="22.5" x14ac:dyDescent="0.45">
      <c r="A19" s="72" t="s">
        <v>248</v>
      </c>
      <c r="B19" s="283">
        <v>117</v>
      </c>
      <c r="C19" s="283">
        <v>109</v>
      </c>
      <c r="D19" s="283">
        <v>147</v>
      </c>
      <c r="E19" s="282">
        <f t="shared" si="4"/>
        <v>373</v>
      </c>
      <c r="F19" s="73"/>
      <c r="G19" s="72" t="s">
        <v>227</v>
      </c>
      <c r="H19" s="283">
        <v>105</v>
      </c>
      <c r="I19" s="283">
        <v>107</v>
      </c>
      <c r="J19" s="283">
        <v>111</v>
      </c>
      <c r="K19" s="282">
        <f t="shared" si="5"/>
        <v>323</v>
      </c>
    </row>
    <row r="20" spans="1:11" s="70" customFormat="1" ht="22.5" x14ac:dyDescent="0.45">
      <c r="A20" s="72" t="s">
        <v>247</v>
      </c>
      <c r="B20" s="283">
        <v>110</v>
      </c>
      <c r="C20" s="283">
        <v>122</v>
      </c>
      <c r="D20" s="283">
        <v>116</v>
      </c>
      <c r="E20" s="282">
        <f t="shared" si="4"/>
        <v>348</v>
      </c>
      <c r="F20" s="73"/>
      <c r="G20" s="72" t="s">
        <v>231</v>
      </c>
      <c r="H20" s="283">
        <v>120</v>
      </c>
      <c r="I20" s="283">
        <v>112</v>
      </c>
      <c r="J20" s="283">
        <v>105</v>
      </c>
      <c r="K20" s="282">
        <f t="shared" si="5"/>
        <v>337</v>
      </c>
    </row>
    <row r="21" spans="1:11" s="282" customFormat="1" ht="22.5" x14ac:dyDescent="0.2">
      <c r="A21" s="131" t="s">
        <v>490</v>
      </c>
      <c r="B21" s="282">
        <f>SUM(B16:B20)</f>
        <v>544</v>
      </c>
      <c r="C21" s="282">
        <f>SUM(C16:C20)</f>
        <v>532</v>
      </c>
      <c r="D21" s="282">
        <f>SUM(D16:D20)</f>
        <v>606</v>
      </c>
      <c r="E21" s="282">
        <f t="shared" si="4"/>
        <v>1682</v>
      </c>
      <c r="G21" s="131" t="s">
        <v>489</v>
      </c>
      <c r="H21" s="282">
        <f>SUM(H16:H20)</f>
        <v>575</v>
      </c>
      <c r="I21" s="282">
        <f>SUM(I16:I20)</f>
        <v>571</v>
      </c>
      <c r="J21" s="282">
        <f>SUM(J16:J20)</f>
        <v>604</v>
      </c>
      <c r="K21" s="282">
        <f t="shared" si="5"/>
        <v>1750</v>
      </c>
    </row>
    <row r="22" spans="1:11" s="71" customFormat="1" ht="22.5" x14ac:dyDescent="0.2">
      <c r="A22" s="294" t="s">
        <v>297</v>
      </c>
      <c r="B22" s="294"/>
      <c r="C22" s="294"/>
      <c r="D22" s="294"/>
      <c r="E22" s="294"/>
      <c r="F22" s="282"/>
      <c r="G22" s="294" t="s">
        <v>295</v>
      </c>
      <c r="H22" s="294"/>
      <c r="I22" s="294"/>
      <c r="J22" s="294"/>
      <c r="K22" s="294"/>
    </row>
    <row r="23" spans="1:11" s="70" customFormat="1" ht="22.5" x14ac:dyDescent="0.45">
      <c r="A23" s="74" t="s">
        <v>242</v>
      </c>
      <c r="B23" s="75">
        <v>98</v>
      </c>
      <c r="C23" s="75">
        <v>117</v>
      </c>
      <c r="D23" s="75">
        <v>98</v>
      </c>
      <c r="E23" s="281">
        <f t="shared" ref="E23:E28" si="6">SUM(B23:D23)</f>
        <v>313</v>
      </c>
      <c r="F23" s="73"/>
      <c r="G23" s="74" t="s">
        <v>252</v>
      </c>
      <c r="H23" s="75">
        <v>85</v>
      </c>
      <c r="I23" s="75">
        <v>112</v>
      </c>
      <c r="J23" s="75">
        <v>97</v>
      </c>
      <c r="K23" s="281">
        <f t="shared" ref="K23:K28" si="7">SUM(H23:J23)</f>
        <v>294</v>
      </c>
    </row>
    <row r="24" spans="1:11" s="70" customFormat="1" ht="22.5" x14ac:dyDescent="0.45">
      <c r="A24" s="74" t="s">
        <v>243</v>
      </c>
      <c r="B24" s="75">
        <v>116</v>
      </c>
      <c r="C24" s="75">
        <v>97</v>
      </c>
      <c r="D24" s="75">
        <v>120</v>
      </c>
      <c r="E24" s="281">
        <f t="shared" si="6"/>
        <v>333</v>
      </c>
      <c r="F24" s="73"/>
      <c r="G24" s="74" t="s">
        <v>255</v>
      </c>
      <c r="H24" s="75">
        <v>106</v>
      </c>
      <c r="I24" s="75">
        <v>159</v>
      </c>
      <c r="J24" s="75">
        <v>103</v>
      </c>
      <c r="K24" s="281">
        <f t="shared" si="7"/>
        <v>368</v>
      </c>
    </row>
    <row r="25" spans="1:11" s="70" customFormat="1" ht="22.5" x14ac:dyDescent="0.45">
      <c r="A25" s="74" t="s">
        <v>352</v>
      </c>
      <c r="B25" s="75">
        <v>129</v>
      </c>
      <c r="C25" s="75">
        <v>138</v>
      </c>
      <c r="D25" s="75">
        <v>117</v>
      </c>
      <c r="E25" s="281">
        <f t="shared" si="6"/>
        <v>384</v>
      </c>
      <c r="F25" s="73"/>
      <c r="G25" s="74" t="s">
        <v>220</v>
      </c>
      <c r="H25" s="75">
        <v>128</v>
      </c>
      <c r="I25" s="75">
        <v>115</v>
      </c>
      <c r="J25" s="75">
        <v>110</v>
      </c>
      <c r="K25" s="281">
        <f t="shared" si="7"/>
        <v>353</v>
      </c>
    </row>
    <row r="26" spans="1:11" s="70" customFormat="1" ht="22.5" x14ac:dyDescent="0.45">
      <c r="A26" s="74" t="s">
        <v>240</v>
      </c>
      <c r="B26" s="75">
        <v>106</v>
      </c>
      <c r="C26" s="75">
        <v>120</v>
      </c>
      <c r="D26" s="75">
        <v>99</v>
      </c>
      <c r="E26" s="281">
        <f t="shared" si="6"/>
        <v>325</v>
      </c>
      <c r="F26" s="73"/>
      <c r="G26" s="74" t="s">
        <v>353</v>
      </c>
      <c r="H26" s="75">
        <v>167</v>
      </c>
      <c r="I26" s="75">
        <v>124</v>
      </c>
      <c r="J26" s="75">
        <v>135</v>
      </c>
      <c r="K26" s="281">
        <f t="shared" si="7"/>
        <v>426</v>
      </c>
    </row>
    <row r="27" spans="1:11" s="70" customFormat="1" ht="22.5" x14ac:dyDescent="0.45">
      <c r="A27" s="74" t="s">
        <v>241</v>
      </c>
      <c r="B27" s="75">
        <v>146</v>
      </c>
      <c r="C27" s="75">
        <v>117</v>
      </c>
      <c r="D27" s="75">
        <v>116</v>
      </c>
      <c r="E27" s="281">
        <f t="shared" si="6"/>
        <v>379</v>
      </c>
      <c r="F27" s="73"/>
      <c r="G27" s="74" t="s">
        <v>215</v>
      </c>
      <c r="H27" s="75">
        <v>107</v>
      </c>
      <c r="I27" s="75">
        <v>97</v>
      </c>
      <c r="J27" s="75">
        <v>124</v>
      </c>
      <c r="K27" s="281">
        <f t="shared" si="7"/>
        <v>328</v>
      </c>
    </row>
    <row r="28" spans="1:11" s="282" customFormat="1" ht="22.5" x14ac:dyDescent="0.2">
      <c r="A28" s="232" t="s">
        <v>490</v>
      </c>
      <c r="B28" s="281">
        <f>SUM(B23:B27)</f>
        <v>595</v>
      </c>
      <c r="C28" s="281">
        <f>SUM(C23:C27)</f>
        <v>589</v>
      </c>
      <c r="D28" s="281">
        <f>SUM(D23:D27)</f>
        <v>550</v>
      </c>
      <c r="E28" s="281">
        <f t="shared" si="6"/>
        <v>1734</v>
      </c>
      <c r="G28" s="232" t="s">
        <v>489</v>
      </c>
      <c r="H28" s="281">
        <f>SUM(H23:H27)</f>
        <v>593</v>
      </c>
      <c r="I28" s="281">
        <f>SUM(I23:I27)</f>
        <v>607</v>
      </c>
      <c r="J28" s="281">
        <f>SUM(J23:J27)</f>
        <v>569</v>
      </c>
      <c r="K28" s="281">
        <f t="shared" si="7"/>
        <v>1769</v>
      </c>
    </row>
    <row r="29" spans="1:11" s="71" customFormat="1" ht="22.5" x14ac:dyDescent="0.2">
      <c r="A29" s="295" t="s">
        <v>481</v>
      </c>
      <c r="B29" s="295"/>
      <c r="C29" s="295"/>
      <c r="D29" s="295"/>
      <c r="E29" s="295"/>
      <c r="F29" s="282"/>
      <c r="G29" s="295" t="s">
        <v>482</v>
      </c>
      <c r="H29" s="295"/>
      <c r="I29" s="295"/>
      <c r="J29" s="295"/>
      <c r="K29" s="295"/>
    </row>
    <row r="30" spans="1:11" s="70" customFormat="1" ht="22.5" x14ac:dyDescent="0.45">
      <c r="A30" s="72" t="s">
        <v>280</v>
      </c>
      <c r="B30" s="283">
        <v>117</v>
      </c>
      <c r="C30" s="283">
        <v>143</v>
      </c>
      <c r="D30" s="283">
        <v>132</v>
      </c>
      <c r="E30" s="282">
        <f t="shared" ref="E30:E35" si="8">SUM(B30:D30)</f>
        <v>392</v>
      </c>
      <c r="F30" s="73"/>
      <c r="G30" s="72" t="s">
        <v>354</v>
      </c>
      <c r="H30" s="283">
        <v>101</v>
      </c>
      <c r="I30" s="283">
        <v>121</v>
      </c>
      <c r="J30" s="283">
        <v>103</v>
      </c>
      <c r="K30" s="282">
        <f t="shared" ref="K30:K35" si="9">SUM(H30:J30)</f>
        <v>325</v>
      </c>
    </row>
    <row r="31" spans="1:11" s="70" customFormat="1" ht="22.5" x14ac:dyDescent="0.45">
      <c r="A31" s="72" t="s">
        <v>41</v>
      </c>
      <c r="B31" s="283">
        <v>118</v>
      </c>
      <c r="C31" s="283">
        <v>125</v>
      </c>
      <c r="D31" s="283">
        <v>111</v>
      </c>
      <c r="E31" s="282">
        <f t="shared" si="8"/>
        <v>354</v>
      </c>
      <c r="F31" s="73"/>
      <c r="G31" s="72" t="s">
        <v>286</v>
      </c>
      <c r="H31" s="283">
        <v>117</v>
      </c>
      <c r="I31" s="283">
        <v>123</v>
      </c>
      <c r="J31" s="283">
        <v>104</v>
      </c>
      <c r="K31" s="282">
        <f t="shared" si="9"/>
        <v>344</v>
      </c>
    </row>
    <row r="32" spans="1:11" s="70" customFormat="1" ht="22.5" x14ac:dyDescent="0.45">
      <c r="A32" s="72" t="s">
        <v>40</v>
      </c>
      <c r="B32" s="283">
        <v>126</v>
      </c>
      <c r="C32" s="283">
        <v>129</v>
      </c>
      <c r="D32" s="283">
        <v>116</v>
      </c>
      <c r="E32" s="282">
        <f t="shared" si="8"/>
        <v>371</v>
      </c>
      <c r="F32" s="73"/>
      <c r="G32" s="72" t="s">
        <v>258</v>
      </c>
      <c r="H32" s="283">
        <v>137</v>
      </c>
      <c r="I32" s="283">
        <v>113</v>
      </c>
      <c r="J32" s="283">
        <v>91</v>
      </c>
      <c r="K32" s="282">
        <f t="shared" si="9"/>
        <v>341</v>
      </c>
    </row>
    <row r="33" spans="1:11" s="70" customFormat="1" ht="22.5" x14ac:dyDescent="0.45">
      <c r="A33" s="72" t="s">
        <v>357</v>
      </c>
      <c r="B33" s="283">
        <v>113</v>
      </c>
      <c r="C33" s="283">
        <v>109</v>
      </c>
      <c r="D33" s="283">
        <v>128</v>
      </c>
      <c r="E33" s="282">
        <f t="shared" si="8"/>
        <v>350</v>
      </c>
      <c r="F33" s="73"/>
      <c r="G33" s="72" t="s">
        <v>372</v>
      </c>
      <c r="H33" s="283">
        <v>112</v>
      </c>
      <c r="I33" s="283">
        <v>99</v>
      </c>
      <c r="J33" s="283">
        <v>101</v>
      </c>
      <c r="K33" s="282">
        <f t="shared" si="9"/>
        <v>312</v>
      </c>
    </row>
    <row r="34" spans="1:11" s="70" customFormat="1" ht="22.5" x14ac:dyDescent="0.45">
      <c r="A34" s="72" t="s">
        <v>335</v>
      </c>
      <c r="B34" s="283">
        <v>112</v>
      </c>
      <c r="C34" s="283">
        <v>126</v>
      </c>
      <c r="D34" s="283">
        <v>149</v>
      </c>
      <c r="E34" s="282">
        <f t="shared" si="8"/>
        <v>387</v>
      </c>
      <c r="F34" s="73"/>
      <c r="G34" s="72" t="s">
        <v>210</v>
      </c>
      <c r="H34" s="283">
        <v>146</v>
      </c>
      <c r="I34" s="283">
        <v>118</v>
      </c>
      <c r="J34" s="283">
        <v>133</v>
      </c>
      <c r="K34" s="282">
        <f t="shared" si="9"/>
        <v>397</v>
      </c>
    </row>
    <row r="35" spans="1:11" s="282" customFormat="1" ht="22.5" x14ac:dyDescent="0.2">
      <c r="A35" s="131" t="s">
        <v>489</v>
      </c>
      <c r="B35" s="282">
        <f>SUM(B30:B34)</f>
        <v>586</v>
      </c>
      <c r="C35" s="282">
        <f>SUM(C30:C34)</f>
        <v>632</v>
      </c>
      <c r="D35" s="282">
        <f>SUM(D30:D34)</f>
        <v>636</v>
      </c>
      <c r="E35" s="282">
        <f t="shared" si="8"/>
        <v>1854</v>
      </c>
      <c r="G35" s="131" t="s">
        <v>490</v>
      </c>
      <c r="H35" s="282">
        <f>SUM(H30:H34)</f>
        <v>613</v>
      </c>
      <c r="I35" s="282">
        <f>SUM(I30:I34)</f>
        <v>574</v>
      </c>
      <c r="J35" s="282">
        <f>SUM(J30:J34)</f>
        <v>532</v>
      </c>
      <c r="K35" s="282">
        <f t="shared" si="9"/>
        <v>1719</v>
      </c>
    </row>
    <row r="36" spans="1:11" s="71" customFormat="1" ht="22.5" x14ac:dyDescent="0.2">
      <c r="A36" s="294" t="s">
        <v>294</v>
      </c>
      <c r="B36" s="294"/>
      <c r="C36" s="294"/>
      <c r="D36" s="294"/>
      <c r="E36" s="294"/>
      <c r="F36" s="282"/>
      <c r="G36" s="294" t="s">
        <v>486</v>
      </c>
      <c r="H36" s="294"/>
      <c r="I36" s="294"/>
      <c r="J36" s="294"/>
      <c r="K36" s="294"/>
    </row>
    <row r="37" spans="1:11" s="70" customFormat="1" ht="22.5" x14ac:dyDescent="0.45">
      <c r="A37" s="74" t="s">
        <v>277</v>
      </c>
      <c r="B37" s="75">
        <v>133</v>
      </c>
      <c r="C37" s="75">
        <v>126</v>
      </c>
      <c r="D37" s="75">
        <v>131</v>
      </c>
      <c r="E37" s="281">
        <f t="shared" ref="E37:E42" si="10">SUM(B37:D37)</f>
        <v>390</v>
      </c>
      <c r="F37" s="73"/>
      <c r="G37" s="74" t="s">
        <v>267</v>
      </c>
      <c r="H37" s="75">
        <v>104</v>
      </c>
      <c r="I37" s="75">
        <v>157</v>
      </c>
      <c r="J37" s="75">
        <v>94</v>
      </c>
      <c r="K37" s="281">
        <f t="shared" ref="K37:K41" si="11">SUM(H37:J37)</f>
        <v>355</v>
      </c>
    </row>
    <row r="38" spans="1:11" s="70" customFormat="1" ht="22.5" x14ac:dyDescent="0.45">
      <c r="A38" s="74" t="s">
        <v>279</v>
      </c>
      <c r="B38" s="75">
        <v>119</v>
      </c>
      <c r="C38" s="75">
        <v>137</v>
      </c>
      <c r="D38" s="75">
        <v>126</v>
      </c>
      <c r="E38" s="281">
        <f t="shared" si="10"/>
        <v>382</v>
      </c>
      <c r="F38" s="73"/>
      <c r="G38" s="74" t="s">
        <v>442</v>
      </c>
      <c r="H38" s="75">
        <v>88</v>
      </c>
      <c r="I38" s="75">
        <v>124</v>
      </c>
      <c r="J38" s="75">
        <v>122</v>
      </c>
      <c r="K38" s="281">
        <f t="shared" si="11"/>
        <v>334</v>
      </c>
    </row>
    <row r="39" spans="1:11" s="70" customFormat="1" ht="22.5" x14ac:dyDescent="0.45">
      <c r="A39" s="74" t="s">
        <v>214</v>
      </c>
      <c r="B39" s="75">
        <v>125</v>
      </c>
      <c r="C39" s="75">
        <v>133</v>
      </c>
      <c r="D39" s="75">
        <v>136</v>
      </c>
      <c r="E39" s="281">
        <f t="shared" si="10"/>
        <v>394</v>
      </c>
      <c r="F39" s="73"/>
      <c r="G39" s="74" t="s">
        <v>260</v>
      </c>
      <c r="H39" s="75">
        <v>110</v>
      </c>
      <c r="I39" s="75">
        <v>98</v>
      </c>
      <c r="J39" s="75">
        <v>130</v>
      </c>
      <c r="K39" s="281">
        <f t="shared" si="11"/>
        <v>338</v>
      </c>
    </row>
    <row r="40" spans="1:11" s="70" customFormat="1" ht="22.5" x14ac:dyDescent="0.45">
      <c r="A40" s="74" t="s">
        <v>278</v>
      </c>
      <c r="B40" s="75">
        <v>123</v>
      </c>
      <c r="C40" s="75">
        <v>137</v>
      </c>
      <c r="D40" s="75">
        <v>94</v>
      </c>
      <c r="E40" s="281">
        <f t="shared" si="10"/>
        <v>354</v>
      </c>
      <c r="F40" s="73"/>
      <c r="G40" s="74" t="s">
        <v>368</v>
      </c>
      <c r="H40" s="75">
        <v>101</v>
      </c>
      <c r="I40" s="75">
        <v>119</v>
      </c>
      <c r="J40" s="75">
        <v>122</v>
      </c>
      <c r="K40" s="281">
        <f t="shared" si="11"/>
        <v>342</v>
      </c>
    </row>
    <row r="41" spans="1:11" s="70" customFormat="1" ht="22.5" x14ac:dyDescent="0.45">
      <c r="A41" s="74" t="s">
        <v>276</v>
      </c>
      <c r="B41" s="75">
        <v>119</v>
      </c>
      <c r="C41" s="75">
        <v>119</v>
      </c>
      <c r="D41" s="75">
        <v>108</v>
      </c>
      <c r="E41" s="281">
        <f t="shared" si="10"/>
        <v>346</v>
      </c>
      <c r="F41" s="73"/>
      <c r="G41" s="74" t="s">
        <v>264</v>
      </c>
      <c r="H41" s="75">
        <v>96</v>
      </c>
      <c r="I41" s="75">
        <v>134</v>
      </c>
      <c r="J41" s="75">
        <v>95</v>
      </c>
      <c r="K41" s="281">
        <f t="shared" si="11"/>
        <v>325</v>
      </c>
    </row>
    <row r="42" spans="1:11" s="282" customFormat="1" ht="22.5" x14ac:dyDescent="0.2">
      <c r="A42" s="232" t="s">
        <v>492</v>
      </c>
      <c r="B42" s="281">
        <f>SUM(B37:B41)</f>
        <v>619</v>
      </c>
      <c r="C42" s="281">
        <f>SUM(C37:C41)</f>
        <v>652</v>
      </c>
      <c r="D42" s="281">
        <f>SUM(D37:D41)</f>
        <v>595</v>
      </c>
      <c r="E42" s="281">
        <f t="shared" si="10"/>
        <v>1866</v>
      </c>
      <c r="G42" s="232" t="s">
        <v>493</v>
      </c>
      <c r="H42" s="281">
        <f>SUM(H37:H41)</f>
        <v>499</v>
      </c>
      <c r="I42" s="281">
        <f>SUM(I37:I41)</f>
        <v>632</v>
      </c>
      <c r="J42" s="281">
        <f>SUM(J37:J41)</f>
        <v>563</v>
      </c>
      <c r="K42" s="281">
        <f>SUM(K37:K41)</f>
        <v>1694</v>
      </c>
    </row>
    <row r="43" spans="1:11" s="69" customFormat="1" ht="22.5" x14ac:dyDescent="0.45">
      <c r="A43" s="295" t="s">
        <v>299</v>
      </c>
      <c r="B43" s="295"/>
      <c r="C43" s="295"/>
      <c r="D43" s="295"/>
      <c r="E43" s="295"/>
      <c r="F43" s="282"/>
      <c r="G43" s="295" t="s">
        <v>485</v>
      </c>
      <c r="H43" s="295"/>
      <c r="I43" s="295"/>
      <c r="J43" s="295"/>
      <c r="K43" s="295"/>
    </row>
    <row r="44" spans="1:11" s="70" customFormat="1" ht="22.5" x14ac:dyDescent="0.45">
      <c r="A44" s="72" t="s">
        <v>361</v>
      </c>
      <c r="B44" s="283">
        <v>104</v>
      </c>
      <c r="C44" s="283">
        <v>123</v>
      </c>
      <c r="D44" s="283">
        <v>119</v>
      </c>
      <c r="E44" s="282">
        <f t="shared" ref="E44:E49" si="12">SUM(B44:D44)</f>
        <v>346</v>
      </c>
      <c r="F44" s="73"/>
      <c r="G44" s="72" t="s">
        <v>476</v>
      </c>
      <c r="H44" s="283">
        <v>151</v>
      </c>
      <c r="I44" s="283">
        <v>102</v>
      </c>
      <c r="J44" s="283">
        <v>110</v>
      </c>
      <c r="K44" s="282">
        <f>SUM(H44:J44)</f>
        <v>363</v>
      </c>
    </row>
    <row r="45" spans="1:11" s="70" customFormat="1" ht="22.5" x14ac:dyDescent="0.45">
      <c r="A45" s="72" t="s">
        <v>235</v>
      </c>
      <c r="B45" s="283">
        <v>120</v>
      </c>
      <c r="C45" s="283">
        <v>144</v>
      </c>
      <c r="D45" s="283">
        <v>96</v>
      </c>
      <c r="E45" s="282">
        <f t="shared" si="12"/>
        <v>360</v>
      </c>
      <c r="F45" s="73"/>
      <c r="G45" s="72" t="s">
        <v>618</v>
      </c>
      <c r="H45" s="283">
        <v>88</v>
      </c>
      <c r="I45" s="283">
        <v>105</v>
      </c>
      <c r="J45" s="283">
        <v>119</v>
      </c>
      <c r="K45" s="282">
        <f>SUM(H45:J45)</f>
        <v>312</v>
      </c>
    </row>
    <row r="46" spans="1:11" s="70" customFormat="1" ht="22.5" x14ac:dyDescent="0.45">
      <c r="A46" s="72" t="s">
        <v>362</v>
      </c>
      <c r="B46" s="283">
        <v>161</v>
      </c>
      <c r="C46" s="283">
        <v>127</v>
      </c>
      <c r="D46" s="283">
        <v>127</v>
      </c>
      <c r="E46" s="282">
        <f t="shared" si="12"/>
        <v>415</v>
      </c>
      <c r="F46" s="73"/>
      <c r="G46" s="72" t="s">
        <v>359</v>
      </c>
      <c r="H46" s="283">
        <v>93</v>
      </c>
      <c r="I46" s="283">
        <v>87</v>
      </c>
      <c r="J46" s="283">
        <v>91</v>
      </c>
      <c r="K46" s="282">
        <f>SUM(H46:J46)</f>
        <v>271</v>
      </c>
    </row>
    <row r="47" spans="1:11" s="70" customFormat="1" ht="22.5" x14ac:dyDescent="0.45">
      <c r="A47" s="72" t="s">
        <v>234</v>
      </c>
      <c r="B47" s="283">
        <v>96</v>
      </c>
      <c r="C47" s="283">
        <v>115</v>
      </c>
      <c r="D47" s="283">
        <v>113</v>
      </c>
      <c r="E47" s="282">
        <f t="shared" si="12"/>
        <v>324</v>
      </c>
      <c r="F47" s="73"/>
      <c r="G47" s="72" t="s">
        <v>249</v>
      </c>
      <c r="H47" s="283">
        <v>130</v>
      </c>
      <c r="I47" s="283">
        <v>122</v>
      </c>
      <c r="J47" s="283">
        <v>131</v>
      </c>
      <c r="K47" s="282">
        <f>SUM(H47:J47)</f>
        <v>383</v>
      </c>
    </row>
    <row r="48" spans="1:11" s="70" customFormat="1" ht="22.5" x14ac:dyDescent="0.45">
      <c r="A48" s="72" t="s">
        <v>334</v>
      </c>
      <c r="B48" s="283">
        <v>135</v>
      </c>
      <c r="C48" s="283">
        <v>123</v>
      </c>
      <c r="D48" s="283">
        <v>122</v>
      </c>
      <c r="E48" s="282">
        <f t="shared" si="12"/>
        <v>380</v>
      </c>
      <c r="F48" s="73"/>
      <c r="G48" s="72" t="s">
        <v>266</v>
      </c>
      <c r="H48" s="283">
        <v>105</v>
      </c>
      <c r="I48" s="283">
        <v>137</v>
      </c>
      <c r="J48" s="283">
        <v>122</v>
      </c>
      <c r="K48" s="282">
        <f>SUM(H48:J48)</f>
        <v>364</v>
      </c>
    </row>
    <row r="49" spans="1:11" s="282" customFormat="1" ht="22.5" x14ac:dyDescent="0.2">
      <c r="A49" s="131" t="s">
        <v>492</v>
      </c>
      <c r="B49" s="282">
        <f>SUM(B44:B48)</f>
        <v>616</v>
      </c>
      <c r="C49" s="282">
        <f>SUM(C44:C48)</f>
        <v>632</v>
      </c>
      <c r="D49" s="282">
        <f>SUM(D44:D48)</f>
        <v>577</v>
      </c>
      <c r="E49" s="282">
        <f t="shared" si="12"/>
        <v>1825</v>
      </c>
      <c r="G49" s="131" t="s">
        <v>493</v>
      </c>
      <c r="H49" s="282">
        <f>SUM(H44:H48)</f>
        <v>567</v>
      </c>
      <c r="I49" s="282">
        <f>SUM(I44:I48)</f>
        <v>553</v>
      </c>
      <c r="J49" s="282">
        <f>SUM(J44:J48)</f>
        <v>573</v>
      </c>
      <c r="K49" s="282">
        <f>SUM(K44:K48)</f>
        <v>1693</v>
      </c>
    </row>
    <row r="51" spans="1:11" ht="22.5" x14ac:dyDescent="0.35">
      <c r="A51" s="295" t="s">
        <v>332</v>
      </c>
      <c r="B51" s="295"/>
      <c r="C51" s="295"/>
      <c r="D51" s="295"/>
      <c r="E51" s="295"/>
      <c r="G51" s="295" t="s">
        <v>321</v>
      </c>
      <c r="H51" s="295"/>
      <c r="I51" s="295"/>
      <c r="J51" s="295"/>
      <c r="K51" s="295"/>
    </row>
    <row r="52" spans="1:11" ht="22.5" x14ac:dyDescent="0.35">
      <c r="A52" s="295" t="s">
        <v>623</v>
      </c>
      <c r="B52" s="295"/>
      <c r="C52" s="295"/>
      <c r="D52" s="295"/>
      <c r="E52" s="295"/>
      <c r="G52" s="295" t="s">
        <v>609</v>
      </c>
      <c r="H52" s="295"/>
      <c r="I52" s="295"/>
      <c r="J52" s="295"/>
      <c r="K52" s="295"/>
    </row>
    <row r="53" spans="1:11" ht="22.5" x14ac:dyDescent="0.45">
      <c r="A53" s="296" t="s">
        <v>622</v>
      </c>
      <c r="B53" s="296"/>
      <c r="C53" s="296"/>
      <c r="D53" s="296"/>
      <c r="E53" s="296"/>
      <c r="F53" s="70"/>
      <c r="G53" s="296" t="s">
        <v>610</v>
      </c>
      <c r="H53" s="296"/>
      <c r="I53" s="296"/>
      <c r="J53" s="296"/>
      <c r="K53" s="296"/>
    </row>
    <row r="54" spans="1:11" ht="22.5" x14ac:dyDescent="0.45">
      <c r="A54" s="296" t="s">
        <v>548</v>
      </c>
      <c r="B54" s="296"/>
      <c r="C54" s="296"/>
      <c r="D54" s="296"/>
      <c r="E54" s="296"/>
      <c r="F54" s="70"/>
      <c r="G54" s="296" t="s">
        <v>611</v>
      </c>
      <c r="H54" s="296"/>
      <c r="I54" s="296"/>
      <c r="J54" s="296"/>
      <c r="K54" s="296"/>
    </row>
    <row r="55" spans="1:11" ht="22.5" x14ac:dyDescent="0.45">
      <c r="A55" s="296" t="s">
        <v>624</v>
      </c>
      <c r="B55" s="296"/>
      <c r="C55" s="296"/>
      <c r="D55" s="296"/>
      <c r="E55" s="296"/>
      <c r="F55" s="70"/>
      <c r="G55" s="296" t="s">
        <v>612</v>
      </c>
      <c r="H55" s="296"/>
      <c r="I55" s="296"/>
      <c r="J55" s="296"/>
      <c r="K55" s="296"/>
    </row>
    <row r="56" spans="1:11" ht="22.5" x14ac:dyDescent="0.45">
      <c r="A56" s="296" t="s">
        <v>612</v>
      </c>
      <c r="B56" s="296"/>
      <c r="C56" s="296"/>
      <c r="D56" s="296"/>
      <c r="E56" s="296"/>
      <c r="F56" s="70"/>
      <c r="G56" s="296" t="s">
        <v>613</v>
      </c>
      <c r="H56" s="296"/>
      <c r="I56" s="296"/>
      <c r="J56" s="296"/>
      <c r="K56" s="296"/>
    </row>
    <row r="57" spans="1:11" ht="22.5" x14ac:dyDescent="0.45">
      <c r="A57" s="296" t="s">
        <v>625</v>
      </c>
      <c r="B57" s="296"/>
      <c r="C57" s="296"/>
      <c r="D57" s="296"/>
      <c r="E57" s="296"/>
      <c r="F57" s="70"/>
      <c r="G57" s="296" t="s">
        <v>614</v>
      </c>
      <c r="H57" s="296"/>
      <c r="I57" s="296"/>
      <c r="J57" s="296"/>
      <c r="K57" s="296"/>
    </row>
    <row r="58" spans="1:11" ht="22.5" x14ac:dyDescent="0.45">
      <c r="A58" s="296" t="s">
        <v>626</v>
      </c>
      <c r="B58" s="296"/>
      <c r="C58" s="296"/>
      <c r="D58" s="296"/>
      <c r="E58" s="296"/>
      <c r="F58" s="70"/>
      <c r="G58" s="296" t="s">
        <v>615</v>
      </c>
      <c r="H58" s="296"/>
      <c r="I58" s="296"/>
      <c r="J58" s="296"/>
      <c r="K58" s="296"/>
    </row>
    <row r="59" spans="1:11" ht="22.5" x14ac:dyDescent="0.45">
      <c r="A59" s="296" t="s">
        <v>627</v>
      </c>
      <c r="B59" s="296"/>
      <c r="C59" s="296"/>
      <c r="D59" s="296"/>
      <c r="E59" s="296"/>
      <c r="F59" s="70"/>
      <c r="G59" s="296" t="s">
        <v>616</v>
      </c>
      <c r="H59" s="296"/>
      <c r="I59" s="296"/>
      <c r="J59" s="296"/>
      <c r="K59" s="296"/>
    </row>
    <row r="60" spans="1:11" ht="22.5" x14ac:dyDescent="0.45">
      <c r="A60" s="296" t="s">
        <v>628</v>
      </c>
      <c r="B60" s="296"/>
      <c r="C60" s="296"/>
      <c r="D60" s="296"/>
      <c r="E60" s="296"/>
      <c r="F60" s="70"/>
      <c r="G60" s="296" t="s">
        <v>617</v>
      </c>
      <c r="H60" s="296"/>
      <c r="I60" s="296"/>
      <c r="J60" s="296"/>
      <c r="K60" s="296"/>
    </row>
    <row r="61" spans="1:11" ht="22.5" x14ac:dyDescent="0.45">
      <c r="A61" s="296"/>
      <c r="B61" s="296"/>
      <c r="C61" s="296"/>
      <c r="D61" s="296"/>
      <c r="E61" s="296"/>
      <c r="F61" s="70"/>
      <c r="G61" s="296"/>
      <c r="H61" s="296"/>
      <c r="I61" s="296"/>
      <c r="J61" s="296"/>
      <c r="K61" s="296"/>
    </row>
    <row r="62" spans="1:11" ht="22.5" x14ac:dyDescent="0.45">
      <c r="A62" s="72"/>
      <c r="B62" s="283"/>
      <c r="C62" s="283"/>
      <c r="D62" s="283"/>
      <c r="E62" s="282"/>
      <c r="F62" s="70"/>
      <c r="G62" s="72"/>
      <c r="H62" s="283"/>
      <c r="I62" s="283"/>
      <c r="J62" s="283"/>
      <c r="K62" s="282"/>
    </row>
    <row r="63" spans="1:11" ht="22.5" x14ac:dyDescent="0.45">
      <c r="A63" s="72"/>
      <c r="B63" s="283"/>
      <c r="C63" s="283"/>
      <c r="D63" s="283"/>
      <c r="E63" s="282"/>
      <c r="F63" s="70"/>
      <c r="G63" s="72"/>
      <c r="H63" s="283"/>
      <c r="I63" s="283"/>
      <c r="J63" s="283"/>
      <c r="K63" s="282"/>
    </row>
    <row r="64" spans="1:11" ht="22.5" x14ac:dyDescent="0.45">
      <c r="A64" s="72"/>
      <c r="B64" s="283"/>
      <c r="C64" s="283"/>
      <c r="D64" s="283"/>
      <c r="E64" s="282"/>
      <c r="F64" s="70"/>
      <c r="G64" s="72"/>
      <c r="H64" s="283"/>
      <c r="I64" s="283"/>
      <c r="J64" s="283"/>
      <c r="K64" s="282"/>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302" priority="35" rank="1"/>
  </conditionalFormatting>
  <conditionalFormatting sqref="C7 I7">
    <cfRule type="top10" dxfId="301" priority="34" rank="1"/>
  </conditionalFormatting>
  <conditionalFormatting sqref="D7 J7">
    <cfRule type="top10" dxfId="300" priority="33" stopIfTrue="1" rank="1"/>
  </conditionalFormatting>
  <conditionalFormatting sqref="E7 K7">
    <cfRule type="top10" dxfId="299" priority="32" rank="1"/>
  </conditionalFormatting>
  <conditionalFormatting sqref="B14 H14">
    <cfRule type="top10" dxfId="298" priority="31" rank="1"/>
  </conditionalFormatting>
  <conditionalFormatting sqref="C14 I14">
    <cfRule type="top10" dxfId="297" priority="29" rank="1"/>
    <cfRule type="top10" priority="30" rank="1"/>
  </conditionalFormatting>
  <conditionalFormatting sqref="J14 D14">
    <cfRule type="top10" dxfId="296" priority="28" rank="1"/>
  </conditionalFormatting>
  <conditionalFormatting sqref="K14 E14">
    <cfRule type="top10" dxfId="295" priority="27" rank="1"/>
  </conditionalFormatting>
  <conditionalFormatting sqref="B21 H21">
    <cfRule type="top10" dxfId="294" priority="26" rank="1"/>
  </conditionalFormatting>
  <conditionalFormatting sqref="I21 C21">
    <cfRule type="top10" dxfId="293" priority="25" rank="1"/>
  </conditionalFormatting>
  <conditionalFormatting sqref="D21 J21">
    <cfRule type="top10" dxfId="292" priority="24" rank="1"/>
  </conditionalFormatting>
  <conditionalFormatting sqref="K21 E21">
    <cfRule type="top10" dxfId="291" priority="23" rank="1"/>
  </conditionalFormatting>
  <conditionalFormatting sqref="B28 H28">
    <cfRule type="top10" dxfId="290" priority="22" rank="1"/>
  </conditionalFormatting>
  <conditionalFormatting sqref="C28 I28">
    <cfRule type="top10" dxfId="289" priority="21" rank="1"/>
  </conditionalFormatting>
  <conditionalFormatting sqref="D28 J28">
    <cfRule type="top10" dxfId="288" priority="20" rank="1"/>
  </conditionalFormatting>
  <conditionalFormatting sqref="E28 K28">
    <cfRule type="top10" dxfId="287" priority="19" rank="1"/>
  </conditionalFormatting>
  <conditionalFormatting sqref="B35 H35">
    <cfRule type="top10" dxfId="286" priority="18" rank="1"/>
  </conditionalFormatting>
  <conditionalFormatting sqref="H35 B35">
    <cfRule type="top10" dxfId="285" priority="17" rank="1"/>
  </conditionalFormatting>
  <conditionalFormatting sqref="C35 I35">
    <cfRule type="top10" dxfId="284" priority="16" rank="1"/>
  </conditionalFormatting>
  <conditionalFormatting sqref="D35 J35">
    <cfRule type="top10" dxfId="283" priority="15" rank="1"/>
  </conditionalFormatting>
  <conditionalFormatting sqref="K35 E35">
    <cfRule type="top10" dxfId="282" priority="14" rank="1"/>
  </conditionalFormatting>
  <conditionalFormatting sqref="B42 H42">
    <cfRule type="top10" dxfId="281" priority="13" rank="1"/>
  </conditionalFormatting>
  <conditionalFormatting sqref="C42 I42">
    <cfRule type="top10" dxfId="280" priority="12" rank="1"/>
  </conditionalFormatting>
  <conditionalFormatting sqref="D42 J42">
    <cfRule type="top10" dxfId="279" priority="11" rank="1"/>
  </conditionalFormatting>
  <conditionalFormatting sqref="E42 K42">
    <cfRule type="top10" dxfId="278" priority="10" rank="1"/>
  </conditionalFormatting>
  <conditionalFormatting sqref="B49 H49">
    <cfRule type="top10" dxfId="277" priority="9" rank="1"/>
  </conditionalFormatting>
  <conditionalFormatting sqref="C49 I49">
    <cfRule type="top10" dxfId="276" priority="8" rank="1"/>
  </conditionalFormatting>
  <conditionalFormatting sqref="D49 J49">
    <cfRule type="top10" dxfId="275" priority="7" rank="1"/>
  </conditionalFormatting>
  <conditionalFormatting sqref="E49 K49">
    <cfRule type="top10" dxfId="274" priority="6" rank="1"/>
  </conditionalFormatting>
  <conditionalFormatting sqref="E2:E6 K2:K6 E9:E13 E16:E20 K16:K20 E23:E27 E30:E34 K30:K34 K23:K27 E44:E48 K44:K48 E37:E41 K37:K41 K9:K13">
    <cfRule type="cellIs" dxfId="273" priority="5" operator="greaterThan">
      <formula>399</formula>
    </cfRule>
  </conditionalFormatting>
  <conditionalFormatting sqref="B2:D6 H2:J6 H9:J13 B9:D13 B16:D20 H16:J20 B23:D27 H23:J27 H30:J34 B30:D34 B37:D40 H37:J41 H44:J48 B44:D48">
    <cfRule type="cellIs" dxfId="272" priority="4" operator="greaterThanOrEqual">
      <formula>150</formula>
    </cfRule>
  </conditionalFormatting>
  <conditionalFormatting sqref="B41:D41">
    <cfRule type="cellIs" dxfId="271" priority="3" operator="greaterThanOrEqual">
      <formula>150</formula>
    </cfRule>
  </conditionalFormatting>
  <printOptions horizontalCentered="1" verticalCentered="1"/>
  <pageMargins left="0.7" right="0.7" top="1" bottom="0.5" header="0.3" footer="0.3"/>
  <pageSetup scale="50" orientation="portrait" r:id="rId1"/>
  <headerFooter>
    <oddHeader>&amp;C&amp;"Euphemia,Bold"&amp;16FRIDAY PRO LEAGUE&amp;"Arial,Regular"&amp;10
&amp;"Euphemia,Bold"&amp;12WEEK 7&amp;"Arial,Regular"&amp;10
&amp;"Euphemia,Regular"&amp;12OCTOBER 19, 2014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25" zoomScale="85" zoomScaleNormal="85" workbookViewId="0">
      <selection activeCell="A37" sqref="A37"/>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293</v>
      </c>
      <c r="B1" s="293"/>
      <c r="C1" s="293"/>
      <c r="D1" s="293"/>
      <c r="E1" s="293"/>
      <c r="F1" s="276"/>
      <c r="G1" s="293" t="s">
        <v>296</v>
      </c>
      <c r="H1" s="293"/>
      <c r="I1" s="293"/>
      <c r="J1" s="293"/>
      <c r="K1" s="293"/>
    </row>
    <row r="2" spans="1:11" s="70" customFormat="1" ht="22.5" x14ac:dyDescent="0.45">
      <c r="A2" s="72" t="s">
        <v>229</v>
      </c>
      <c r="B2" s="279">
        <v>145</v>
      </c>
      <c r="C2" s="279">
        <v>107</v>
      </c>
      <c r="D2" s="279">
        <v>103</v>
      </c>
      <c r="E2" s="278">
        <f t="shared" ref="E2:E7" si="0">SUM(B2:D2)</f>
        <v>355</v>
      </c>
      <c r="F2" s="73"/>
      <c r="G2" s="72" t="s">
        <v>351</v>
      </c>
      <c r="H2" s="279">
        <v>110</v>
      </c>
      <c r="I2" s="279">
        <v>120</v>
      </c>
      <c r="J2" s="279">
        <v>130</v>
      </c>
      <c r="K2" s="278">
        <f t="shared" ref="K2:K7" si="1">SUM(H2:J2)</f>
        <v>360</v>
      </c>
    </row>
    <row r="3" spans="1:11" s="70" customFormat="1" ht="22.5" x14ac:dyDescent="0.45">
      <c r="A3" s="72" t="s">
        <v>407</v>
      </c>
      <c r="B3" s="279">
        <v>105</v>
      </c>
      <c r="C3" s="279">
        <v>108</v>
      </c>
      <c r="D3" s="279">
        <v>126</v>
      </c>
      <c r="E3" s="278">
        <f t="shared" si="0"/>
        <v>339</v>
      </c>
      <c r="F3" s="73"/>
      <c r="G3" s="72" t="s">
        <v>495</v>
      </c>
      <c r="H3" s="279">
        <v>111</v>
      </c>
      <c r="I3" s="279">
        <v>117</v>
      </c>
      <c r="J3" s="279">
        <v>120</v>
      </c>
      <c r="K3" s="278">
        <f t="shared" si="1"/>
        <v>348</v>
      </c>
    </row>
    <row r="4" spans="1:11" s="70" customFormat="1" ht="22.5" x14ac:dyDescent="0.45">
      <c r="A4" s="72" t="s">
        <v>228</v>
      </c>
      <c r="B4" s="279">
        <v>170</v>
      </c>
      <c r="C4" s="279">
        <v>126</v>
      </c>
      <c r="D4" s="279">
        <v>119</v>
      </c>
      <c r="E4" s="278">
        <f t="shared" si="0"/>
        <v>415</v>
      </c>
      <c r="F4" s="73"/>
      <c r="G4" s="72" t="s">
        <v>237</v>
      </c>
      <c r="H4" s="279">
        <v>110</v>
      </c>
      <c r="I4" s="279">
        <v>107</v>
      </c>
      <c r="J4" s="279">
        <v>131</v>
      </c>
      <c r="K4" s="278">
        <f t="shared" si="1"/>
        <v>348</v>
      </c>
    </row>
    <row r="5" spans="1:11" s="70" customFormat="1" ht="22.5" x14ac:dyDescent="0.45">
      <c r="A5" s="72" t="s">
        <v>227</v>
      </c>
      <c r="B5" s="279">
        <v>112</v>
      </c>
      <c r="C5" s="279">
        <v>125</v>
      </c>
      <c r="D5" s="279">
        <v>137</v>
      </c>
      <c r="E5" s="278">
        <f t="shared" si="0"/>
        <v>374</v>
      </c>
      <c r="F5" s="73"/>
      <c r="G5" s="72" t="s">
        <v>257</v>
      </c>
      <c r="H5" s="279">
        <v>130</v>
      </c>
      <c r="I5" s="279">
        <v>128</v>
      </c>
      <c r="J5" s="279">
        <v>133</v>
      </c>
      <c r="K5" s="278">
        <f t="shared" si="1"/>
        <v>391</v>
      </c>
    </row>
    <row r="6" spans="1:11" s="70" customFormat="1" ht="22.5" x14ac:dyDescent="0.45">
      <c r="A6" s="72" t="s">
        <v>231</v>
      </c>
      <c r="B6" s="279">
        <v>123</v>
      </c>
      <c r="C6" s="279">
        <v>116</v>
      </c>
      <c r="D6" s="279">
        <v>122</v>
      </c>
      <c r="E6" s="278">
        <f t="shared" si="0"/>
        <v>361</v>
      </c>
      <c r="F6" s="73"/>
      <c r="G6" s="72" t="s">
        <v>281</v>
      </c>
      <c r="H6" s="279">
        <v>112</v>
      </c>
      <c r="I6" s="279">
        <v>176</v>
      </c>
      <c r="J6" s="279">
        <v>140</v>
      </c>
      <c r="K6" s="278">
        <f t="shared" si="1"/>
        <v>428</v>
      </c>
    </row>
    <row r="7" spans="1:11" s="278" customFormat="1" ht="22.5" x14ac:dyDescent="0.2">
      <c r="A7" s="131" t="s">
        <v>490</v>
      </c>
      <c r="B7" s="278">
        <f>SUM(B2:B6)</f>
        <v>655</v>
      </c>
      <c r="C7" s="278">
        <f>SUM(C2:C6)</f>
        <v>582</v>
      </c>
      <c r="D7" s="278">
        <f>SUM(D2:D6)</f>
        <v>607</v>
      </c>
      <c r="E7" s="278">
        <f t="shared" si="0"/>
        <v>1844</v>
      </c>
      <c r="G7" s="131" t="s">
        <v>489</v>
      </c>
      <c r="H7" s="278">
        <f>SUM(H2:H6)</f>
        <v>573</v>
      </c>
      <c r="I7" s="278">
        <f>SUM(I2:I6)</f>
        <v>648</v>
      </c>
      <c r="J7" s="278">
        <f>SUM(J2:J6)</f>
        <v>654</v>
      </c>
      <c r="K7" s="278">
        <f t="shared" si="1"/>
        <v>1875</v>
      </c>
    </row>
    <row r="8" spans="1:11" s="71" customFormat="1" ht="22.5" x14ac:dyDescent="0.2">
      <c r="A8" s="294" t="s">
        <v>292</v>
      </c>
      <c r="B8" s="294"/>
      <c r="C8" s="294"/>
      <c r="D8" s="294"/>
      <c r="E8" s="294"/>
      <c r="F8" s="278"/>
      <c r="G8" s="294" t="s">
        <v>295</v>
      </c>
      <c r="H8" s="294"/>
      <c r="I8" s="294"/>
      <c r="J8" s="294"/>
      <c r="K8" s="294"/>
    </row>
    <row r="9" spans="1:11" s="70" customFormat="1" ht="22.5" x14ac:dyDescent="0.45">
      <c r="A9" s="74" t="s">
        <v>287</v>
      </c>
      <c r="B9" s="75">
        <v>115</v>
      </c>
      <c r="C9" s="75">
        <v>114</v>
      </c>
      <c r="D9" s="75">
        <v>121</v>
      </c>
      <c r="E9" s="277">
        <f t="shared" ref="E9:E14" si="2">SUM(B9:D9)</f>
        <v>350</v>
      </c>
      <c r="F9" s="73"/>
      <c r="G9" s="74" t="s">
        <v>252</v>
      </c>
      <c r="H9" s="75">
        <v>124</v>
      </c>
      <c r="I9" s="75">
        <v>123</v>
      </c>
      <c r="J9" s="75">
        <v>125</v>
      </c>
      <c r="K9" s="277">
        <f t="shared" ref="K9:K13" si="3">SUM(H9:J9)</f>
        <v>372</v>
      </c>
    </row>
    <row r="10" spans="1:11" s="70" customFormat="1" ht="22.5" x14ac:dyDescent="0.45">
      <c r="A10" s="74" t="s">
        <v>262</v>
      </c>
      <c r="B10" s="75">
        <v>104</v>
      </c>
      <c r="C10" s="75">
        <v>116</v>
      </c>
      <c r="D10" s="75">
        <v>135</v>
      </c>
      <c r="E10" s="277">
        <f t="shared" si="2"/>
        <v>355</v>
      </c>
      <c r="F10" s="73"/>
      <c r="G10" s="74" t="s">
        <v>219</v>
      </c>
      <c r="H10" s="75">
        <v>94</v>
      </c>
      <c r="I10" s="75">
        <v>107</v>
      </c>
      <c r="J10" s="75">
        <v>120</v>
      </c>
      <c r="K10" s="277">
        <f t="shared" si="3"/>
        <v>321</v>
      </c>
    </row>
    <row r="11" spans="1:11" s="70" customFormat="1" ht="22.5" x14ac:dyDescent="0.45">
      <c r="A11" s="74" t="s">
        <v>283</v>
      </c>
      <c r="B11" s="75">
        <v>133</v>
      </c>
      <c r="C11" s="75">
        <v>90</v>
      </c>
      <c r="D11" s="75">
        <v>133</v>
      </c>
      <c r="E11" s="277">
        <f t="shared" si="2"/>
        <v>356</v>
      </c>
      <c r="F11" s="73"/>
      <c r="G11" s="74" t="s">
        <v>255</v>
      </c>
      <c r="H11" s="75">
        <v>111</v>
      </c>
      <c r="I11" s="75">
        <v>87</v>
      </c>
      <c r="J11" s="75">
        <v>126</v>
      </c>
      <c r="K11" s="277">
        <f t="shared" si="3"/>
        <v>324</v>
      </c>
    </row>
    <row r="12" spans="1:11" s="70" customFormat="1" ht="22.5" x14ac:dyDescent="0.45">
      <c r="A12" s="74" t="s">
        <v>211</v>
      </c>
      <c r="B12" s="75">
        <v>134</v>
      </c>
      <c r="C12" s="75">
        <v>116</v>
      </c>
      <c r="D12" s="75">
        <v>158</v>
      </c>
      <c r="E12" s="277">
        <f t="shared" si="2"/>
        <v>408</v>
      </c>
      <c r="F12" s="73"/>
      <c r="G12" s="74" t="s">
        <v>353</v>
      </c>
      <c r="H12" s="75">
        <v>87</v>
      </c>
      <c r="I12" s="75">
        <v>114</v>
      </c>
      <c r="J12" s="75">
        <v>115</v>
      </c>
      <c r="K12" s="277">
        <f t="shared" si="3"/>
        <v>316</v>
      </c>
    </row>
    <row r="13" spans="1:11" s="70" customFormat="1" ht="22.5" x14ac:dyDescent="0.45">
      <c r="A13" s="74" t="s">
        <v>488</v>
      </c>
      <c r="B13" s="75">
        <v>127</v>
      </c>
      <c r="C13" s="75">
        <v>108</v>
      </c>
      <c r="D13" s="75">
        <v>108</v>
      </c>
      <c r="E13" s="277">
        <f t="shared" si="2"/>
        <v>343</v>
      </c>
      <c r="F13" s="73"/>
      <c r="G13" s="74" t="s">
        <v>588</v>
      </c>
      <c r="H13" s="75">
        <v>121</v>
      </c>
      <c r="I13" s="75">
        <v>119</v>
      </c>
      <c r="J13" s="75">
        <v>95</v>
      </c>
      <c r="K13" s="277">
        <f t="shared" si="3"/>
        <v>335</v>
      </c>
    </row>
    <row r="14" spans="1:11" s="278" customFormat="1" ht="22.5" x14ac:dyDescent="0.2">
      <c r="A14" s="232" t="s">
        <v>489</v>
      </c>
      <c r="B14" s="277">
        <f>SUM(B9:B13)</f>
        <v>613</v>
      </c>
      <c r="C14" s="277">
        <f>SUM(C9:C13)</f>
        <v>544</v>
      </c>
      <c r="D14" s="277">
        <f>SUM(D9:D13)</f>
        <v>655</v>
      </c>
      <c r="E14" s="277">
        <f t="shared" si="2"/>
        <v>1812</v>
      </c>
      <c r="G14" s="232" t="s">
        <v>490</v>
      </c>
      <c r="H14" s="277">
        <f>SUM(H9:H13)</f>
        <v>537</v>
      </c>
      <c r="I14" s="277">
        <f>SUM(I9:I13)</f>
        <v>550</v>
      </c>
      <c r="J14" s="277">
        <f>SUM(J9:J13)</f>
        <v>581</v>
      </c>
      <c r="K14" s="277">
        <f t="shared" ref="K14" si="4">SUM(H14:J14)</f>
        <v>1668</v>
      </c>
    </row>
    <row r="15" spans="1:11" s="71" customFormat="1" ht="22.5" x14ac:dyDescent="0.2">
      <c r="A15" s="295" t="s">
        <v>486</v>
      </c>
      <c r="B15" s="295"/>
      <c r="C15" s="295"/>
      <c r="D15" s="295"/>
      <c r="E15" s="295"/>
      <c r="F15" s="278"/>
      <c r="G15" s="295" t="s">
        <v>482</v>
      </c>
      <c r="H15" s="295"/>
      <c r="I15" s="295"/>
      <c r="J15" s="295"/>
      <c r="K15" s="295"/>
    </row>
    <row r="16" spans="1:11" s="70" customFormat="1" ht="22.5" x14ac:dyDescent="0.45">
      <c r="A16" s="72" t="s">
        <v>267</v>
      </c>
      <c r="B16" s="279">
        <v>102</v>
      </c>
      <c r="C16" s="279">
        <v>108</v>
      </c>
      <c r="D16" s="279">
        <v>98</v>
      </c>
      <c r="E16" s="278">
        <f t="shared" ref="E16:E21" si="5">SUM(B16:D16)</f>
        <v>308</v>
      </c>
      <c r="F16" s="73"/>
      <c r="G16" s="72" t="s">
        <v>354</v>
      </c>
      <c r="H16" s="279">
        <v>110</v>
      </c>
      <c r="I16" s="279">
        <v>95</v>
      </c>
      <c r="J16" s="279">
        <v>105</v>
      </c>
      <c r="K16" s="278">
        <f t="shared" ref="K16:K21" si="6">SUM(H16:J16)</f>
        <v>310</v>
      </c>
    </row>
    <row r="17" spans="1:11" s="70" customFormat="1" ht="22.5" x14ac:dyDescent="0.45">
      <c r="A17" s="72" t="s">
        <v>442</v>
      </c>
      <c r="B17" s="279">
        <v>97</v>
      </c>
      <c r="C17" s="279">
        <v>134</v>
      </c>
      <c r="D17" s="279">
        <v>115</v>
      </c>
      <c r="E17" s="278">
        <f t="shared" si="5"/>
        <v>346</v>
      </c>
      <c r="F17" s="73"/>
      <c r="G17" s="72" t="s">
        <v>286</v>
      </c>
      <c r="H17" s="279">
        <v>104</v>
      </c>
      <c r="I17" s="279">
        <v>135</v>
      </c>
      <c r="J17" s="279">
        <v>96</v>
      </c>
      <c r="K17" s="278">
        <f t="shared" si="6"/>
        <v>335</v>
      </c>
    </row>
    <row r="18" spans="1:11" s="70" customFormat="1" ht="22.5" x14ac:dyDescent="0.45">
      <c r="A18" s="72" t="s">
        <v>260</v>
      </c>
      <c r="B18" s="279">
        <v>114</v>
      </c>
      <c r="C18" s="279">
        <v>91</v>
      </c>
      <c r="D18" s="279">
        <v>108</v>
      </c>
      <c r="E18" s="278">
        <f t="shared" si="5"/>
        <v>313</v>
      </c>
      <c r="F18" s="73"/>
      <c r="G18" s="72" t="s">
        <v>258</v>
      </c>
      <c r="H18" s="279">
        <v>118</v>
      </c>
      <c r="I18" s="279">
        <v>106</v>
      </c>
      <c r="J18" s="279">
        <v>104</v>
      </c>
      <c r="K18" s="278">
        <f t="shared" si="6"/>
        <v>328</v>
      </c>
    </row>
    <row r="19" spans="1:11" s="70" customFormat="1" ht="22.5" x14ac:dyDescent="0.45">
      <c r="A19" s="72" t="s">
        <v>368</v>
      </c>
      <c r="B19" s="279">
        <v>100</v>
      </c>
      <c r="C19" s="279">
        <v>111</v>
      </c>
      <c r="D19" s="279">
        <v>96</v>
      </c>
      <c r="E19" s="278">
        <f t="shared" si="5"/>
        <v>307</v>
      </c>
      <c r="F19" s="73"/>
      <c r="G19" s="72" t="s">
        <v>372</v>
      </c>
      <c r="H19" s="279">
        <v>116</v>
      </c>
      <c r="I19" s="279">
        <v>106</v>
      </c>
      <c r="J19" s="279">
        <v>145</v>
      </c>
      <c r="K19" s="278">
        <f t="shared" si="6"/>
        <v>367</v>
      </c>
    </row>
    <row r="20" spans="1:11" s="70" customFormat="1" ht="22.5" x14ac:dyDescent="0.45">
      <c r="A20" s="72" t="s">
        <v>264</v>
      </c>
      <c r="B20" s="279">
        <v>108</v>
      </c>
      <c r="C20" s="279">
        <v>113</v>
      </c>
      <c r="D20" s="279">
        <v>100</v>
      </c>
      <c r="E20" s="278">
        <f t="shared" si="5"/>
        <v>321</v>
      </c>
      <c r="F20" s="73"/>
      <c r="G20" s="72" t="s">
        <v>603</v>
      </c>
      <c r="H20" s="279">
        <v>128</v>
      </c>
      <c r="I20" s="279">
        <v>143</v>
      </c>
      <c r="J20" s="279">
        <v>119</v>
      </c>
      <c r="K20" s="278">
        <f t="shared" si="6"/>
        <v>390</v>
      </c>
    </row>
    <row r="21" spans="1:11" s="278" customFormat="1" ht="22.5" x14ac:dyDescent="0.2">
      <c r="A21" s="131" t="s">
        <v>493</v>
      </c>
      <c r="B21" s="278">
        <f>SUM(B16:B20)</f>
        <v>521</v>
      </c>
      <c r="C21" s="278">
        <f>SUM(C16:C20)</f>
        <v>557</v>
      </c>
      <c r="D21" s="278">
        <f>SUM(D16:D20)</f>
        <v>517</v>
      </c>
      <c r="E21" s="278">
        <f t="shared" si="5"/>
        <v>1595</v>
      </c>
      <c r="G21" s="131" t="s">
        <v>492</v>
      </c>
      <c r="H21" s="278">
        <f>SUM(H16:H20)</f>
        <v>576</v>
      </c>
      <c r="I21" s="278">
        <f>SUM(I16:I20)</f>
        <v>585</v>
      </c>
      <c r="J21" s="278">
        <f>SUM(J16:J20)</f>
        <v>569</v>
      </c>
      <c r="K21" s="278">
        <f t="shared" si="6"/>
        <v>1730</v>
      </c>
    </row>
    <row r="22" spans="1:11" s="71" customFormat="1" ht="22.5" x14ac:dyDescent="0.2">
      <c r="A22" s="294" t="s">
        <v>297</v>
      </c>
      <c r="B22" s="294"/>
      <c r="C22" s="294"/>
      <c r="D22" s="294"/>
      <c r="E22" s="294"/>
      <c r="F22" s="278"/>
      <c r="G22" s="294" t="s">
        <v>298</v>
      </c>
      <c r="H22" s="294"/>
      <c r="I22" s="294"/>
      <c r="J22" s="294"/>
      <c r="K22" s="294"/>
    </row>
    <row r="23" spans="1:11" s="70" customFormat="1" ht="22.5" x14ac:dyDescent="0.45">
      <c r="A23" s="74" t="s">
        <v>242</v>
      </c>
      <c r="B23" s="75">
        <v>106</v>
      </c>
      <c r="C23" s="75">
        <v>129</v>
      </c>
      <c r="D23" s="75">
        <v>114</v>
      </c>
      <c r="E23" s="277">
        <f t="shared" ref="E23:E28" si="7">SUM(B23:D23)</f>
        <v>349</v>
      </c>
      <c r="F23" s="73"/>
      <c r="G23" s="74" t="s">
        <v>222</v>
      </c>
      <c r="H23" s="75">
        <v>125</v>
      </c>
      <c r="I23" s="75">
        <v>95</v>
      </c>
      <c r="J23" s="75">
        <v>137</v>
      </c>
      <c r="K23" s="277">
        <f t="shared" ref="K23:K28" si="8">SUM(H23:J23)</f>
        <v>357</v>
      </c>
    </row>
    <row r="24" spans="1:11" s="70" customFormat="1" ht="22.5" x14ac:dyDescent="0.45">
      <c r="A24" s="74" t="s">
        <v>243</v>
      </c>
      <c r="B24" s="75">
        <v>136</v>
      </c>
      <c r="C24" s="75">
        <v>110</v>
      </c>
      <c r="D24" s="75">
        <v>124</v>
      </c>
      <c r="E24" s="277">
        <f t="shared" si="7"/>
        <v>370</v>
      </c>
      <c r="F24" s="73"/>
      <c r="G24" s="74" t="s">
        <v>224</v>
      </c>
      <c r="H24" s="75">
        <v>140</v>
      </c>
      <c r="I24" s="75">
        <v>130</v>
      </c>
      <c r="J24" s="75">
        <v>96</v>
      </c>
      <c r="K24" s="277">
        <f t="shared" si="8"/>
        <v>366</v>
      </c>
    </row>
    <row r="25" spans="1:11" s="70" customFormat="1" ht="22.5" x14ac:dyDescent="0.45">
      <c r="A25" s="74" t="s">
        <v>352</v>
      </c>
      <c r="B25" s="75">
        <v>121</v>
      </c>
      <c r="C25" s="75">
        <v>108</v>
      </c>
      <c r="D25" s="75">
        <v>127</v>
      </c>
      <c r="E25" s="277">
        <f t="shared" si="7"/>
        <v>356</v>
      </c>
      <c r="F25" s="73"/>
      <c r="G25" s="74" t="s">
        <v>225</v>
      </c>
      <c r="H25" s="75">
        <v>116</v>
      </c>
      <c r="I25" s="75">
        <v>111</v>
      </c>
      <c r="J25" s="75">
        <v>124</v>
      </c>
      <c r="K25" s="277">
        <f t="shared" si="8"/>
        <v>351</v>
      </c>
    </row>
    <row r="26" spans="1:11" s="70" customFormat="1" ht="22.5" x14ac:dyDescent="0.45">
      <c r="A26" s="74" t="s">
        <v>240</v>
      </c>
      <c r="B26" s="75">
        <v>115</v>
      </c>
      <c r="C26" s="75">
        <v>136</v>
      </c>
      <c r="D26" s="75">
        <v>148</v>
      </c>
      <c r="E26" s="277">
        <f t="shared" si="7"/>
        <v>399</v>
      </c>
      <c r="F26" s="73"/>
      <c r="G26" s="74" t="s">
        <v>355</v>
      </c>
      <c r="H26" s="75">
        <v>110</v>
      </c>
      <c r="I26" s="75">
        <v>115</v>
      </c>
      <c r="J26" s="75">
        <v>132</v>
      </c>
      <c r="K26" s="277">
        <f t="shared" si="8"/>
        <v>357</v>
      </c>
    </row>
    <row r="27" spans="1:11" s="70" customFormat="1" ht="22.5" x14ac:dyDescent="0.45">
      <c r="A27" s="74" t="s">
        <v>241</v>
      </c>
      <c r="B27" s="75">
        <v>141</v>
      </c>
      <c r="C27" s="75">
        <v>107</v>
      </c>
      <c r="D27" s="75">
        <v>143</v>
      </c>
      <c r="E27" s="277">
        <f t="shared" si="7"/>
        <v>391</v>
      </c>
      <c r="F27" s="73"/>
      <c r="G27" s="74" t="s">
        <v>223</v>
      </c>
      <c r="H27" s="75">
        <v>111</v>
      </c>
      <c r="I27" s="75">
        <v>124</v>
      </c>
      <c r="J27" s="75">
        <v>123</v>
      </c>
      <c r="K27" s="277">
        <f t="shared" si="8"/>
        <v>358</v>
      </c>
    </row>
    <row r="28" spans="1:11" s="278" customFormat="1" ht="22.5" x14ac:dyDescent="0.2">
      <c r="A28" s="232" t="s">
        <v>492</v>
      </c>
      <c r="B28" s="277">
        <f>SUM(B23:B27)</f>
        <v>619</v>
      </c>
      <c r="C28" s="277">
        <f>SUM(C23:C27)</f>
        <v>590</v>
      </c>
      <c r="D28" s="277">
        <f>SUM(D23:D27)</f>
        <v>656</v>
      </c>
      <c r="E28" s="277">
        <f t="shared" si="7"/>
        <v>1865</v>
      </c>
      <c r="G28" s="232" t="s">
        <v>493</v>
      </c>
      <c r="H28" s="277">
        <f>SUM(H23:H27)</f>
        <v>602</v>
      </c>
      <c r="I28" s="277">
        <f>SUM(I23:I27)</f>
        <v>575</v>
      </c>
      <c r="J28" s="277">
        <f>SUM(J23:J27)</f>
        <v>612</v>
      </c>
      <c r="K28" s="277">
        <f t="shared" si="8"/>
        <v>1789</v>
      </c>
    </row>
    <row r="29" spans="1:11" s="71" customFormat="1" ht="22.5" x14ac:dyDescent="0.2">
      <c r="A29" s="295" t="s">
        <v>481</v>
      </c>
      <c r="B29" s="295"/>
      <c r="C29" s="295"/>
      <c r="D29" s="295"/>
      <c r="E29" s="295"/>
      <c r="F29" s="278"/>
      <c r="G29" s="295" t="s">
        <v>483</v>
      </c>
      <c r="H29" s="295"/>
      <c r="I29" s="295"/>
      <c r="J29" s="295"/>
      <c r="K29" s="295"/>
    </row>
    <row r="30" spans="1:11" s="70" customFormat="1" ht="22.5" x14ac:dyDescent="0.45">
      <c r="A30" s="72" t="s">
        <v>280</v>
      </c>
      <c r="B30" s="279">
        <v>123</v>
      </c>
      <c r="C30" s="279">
        <v>128</v>
      </c>
      <c r="D30" s="279">
        <v>130</v>
      </c>
      <c r="E30" s="278">
        <f t="shared" ref="E30:E35" si="9">SUM(B30:D30)</f>
        <v>381</v>
      </c>
      <c r="F30" s="73"/>
      <c r="G30" s="72" t="s">
        <v>356</v>
      </c>
      <c r="H30" s="279">
        <v>99</v>
      </c>
      <c r="I30" s="279">
        <v>98</v>
      </c>
      <c r="J30" s="279">
        <v>129</v>
      </c>
      <c r="K30" s="278">
        <f t="shared" ref="K30:K35" si="10">SUM(H30:J30)</f>
        <v>326</v>
      </c>
    </row>
    <row r="31" spans="1:11" s="70" customFormat="1" ht="22.5" x14ac:dyDescent="0.45">
      <c r="A31" s="72" t="s">
        <v>41</v>
      </c>
      <c r="B31" s="279">
        <v>123</v>
      </c>
      <c r="C31" s="279">
        <v>113</v>
      </c>
      <c r="D31" s="279">
        <v>108</v>
      </c>
      <c r="E31" s="278">
        <f t="shared" si="9"/>
        <v>344</v>
      </c>
      <c r="F31" s="73"/>
      <c r="G31" s="72" t="s">
        <v>251</v>
      </c>
      <c r="H31" s="279">
        <v>124</v>
      </c>
      <c r="I31" s="279">
        <v>112</v>
      </c>
      <c r="J31" s="279">
        <v>124</v>
      </c>
      <c r="K31" s="278">
        <f t="shared" si="10"/>
        <v>360</v>
      </c>
    </row>
    <row r="32" spans="1:11" s="70" customFormat="1" ht="22.5" x14ac:dyDescent="0.45">
      <c r="A32" s="72" t="s">
        <v>40</v>
      </c>
      <c r="B32" s="279">
        <v>118</v>
      </c>
      <c r="C32" s="279">
        <v>140</v>
      </c>
      <c r="D32" s="279">
        <v>143</v>
      </c>
      <c r="E32" s="278">
        <f t="shared" si="9"/>
        <v>401</v>
      </c>
      <c r="F32" s="73"/>
      <c r="G32" s="72" t="s">
        <v>248</v>
      </c>
      <c r="H32" s="279">
        <v>122</v>
      </c>
      <c r="I32" s="279">
        <v>148</v>
      </c>
      <c r="J32" s="279">
        <v>112</v>
      </c>
      <c r="K32" s="278">
        <f t="shared" si="10"/>
        <v>382</v>
      </c>
    </row>
    <row r="33" spans="1:11" s="70" customFormat="1" ht="22.5" x14ac:dyDescent="0.45">
      <c r="A33" s="72" t="s">
        <v>357</v>
      </c>
      <c r="B33" s="279">
        <v>161</v>
      </c>
      <c r="C33" s="279">
        <v>120</v>
      </c>
      <c r="D33" s="279">
        <v>128</v>
      </c>
      <c r="E33" s="278">
        <f t="shared" si="9"/>
        <v>409</v>
      </c>
      <c r="F33" s="73"/>
      <c r="G33" s="72" t="s">
        <v>254</v>
      </c>
      <c r="H33" s="279">
        <v>135</v>
      </c>
      <c r="I33" s="279">
        <v>115</v>
      </c>
      <c r="J33" s="279">
        <v>98</v>
      </c>
      <c r="K33" s="278">
        <f t="shared" si="10"/>
        <v>348</v>
      </c>
    </row>
    <row r="34" spans="1:11" s="70" customFormat="1" ht="22.5" x14ac:dyDescent="0.45">
      <c r="A34" s="72" t="s">
        <v>335</v>
      </c>
      <c r="B34" s="279">
        <v>124</v>
      </c>
      <c r="C34" s="279">
        <v>148</v>
      </c>
      <c r="D34" s="279">
        <v>131</v>
      </c>
      <c r="E34" s="278">
        <f t="shared" si="9"/>
        <v>403</v>
      </c>
      <c r="F34" s="73"/>
      <c r="G34" s="72" t="s">
        <v>247</v>
      </c>
      <c r="H34" s="279">
        <v>135</v>
      </c>
      <c r="I34" s="279">
        <v>143</v>
      </c>
      <c r="J34" s="279">
        <v>124</v>
      </c>
      <c r="K34" s="278">
        <f t="shared" si="10"/>
        <v>402</v>
      </c>
    </row>
    <row r="35" spans="1:11" s="278" customFormat="1" ht="22.5" x14ac:dyDescent="0.2">
      <c r="A35" s="131" t="s">
        <v>492</v>
      </c>
      <c r="B35" s="278">
        <f>SUM(B30:B34)</f>
        <v>649</v>
      </c>
      <c r="C35" s="278">
        <f>SUM(C30:C34)</f>
        <v>649</v>
      </c>
      <c r="D35" s="278">
        <f>SUM(D30:D34)</f>
        <v>640</v>
      </c>
      <c r="E35" s="278">
        <f t="shared" si="9"/>
        <v>1938</v>
      </c>
      <c r="G35" s="131" t="s">
        <v>493</v>
      </c>
      <c r="H35" s="278">
        <f>SUM(H30:H34)</f>
        <v>615</v>
      </c>
      <c r="I35" s="278">
        <f>SUM(I30:I34)</f>
        <v>616</v>
      </c>
      <c r="J35" s="278">
        <f>SUM(J30:J34)</f>
        <v>587</v>
      </c>
      <c r="K35" s="278">
        <f t="shared" si="10"/>
        <v>1818</v>
      </c>
    </row>
    <row r="36" spans="1:11" s="71" customFormat="1" ht="22.5" x14ac:dyDescent="0.2">
      <c r="A36" s="294" t="s">
        <v>485</v>
      </c>
      <c r="B36" s="294"/>
      <c r="C36" s="294"/>
      <c r="D36" s="294"/>
      <c r="E36" s="294"/>
      <c r="F36" s="278"/>
      <c r="G36" s="294" t="s">
        <v>484</v>
      </c>
      <c r="H36" s="294"/>
      <c r="I36" s="294"/>
      <c r="J36" s="294"/>
      <c r="K36" s="294"/>
    </row>
    <row r="37" spans="1:11" s="70" customFormat="1" ht="22.5" x14ac:dyDescent="0.45">
      <c r="A37" s="74" t="s">
        <v>476</v>
      </c>
      <c r="B37" s="75">
        <v>109</v>
      </c>
      <c r="C37" s="75">
        <v>120</v>
      </c>
      <c r="D37" s="75">
        <v>114</v>
      </c>
      <c r="E37" s="277">
        <f t="shared" ref="E37:E42" si="11">SUM(B37:D37)</f>
        <v>343</v>
      </c>
      <c r="F37" s="73"/>
      <c r="G37" s="74" t="s">
        <v>360</v>
      </c>
      <c r="H37" s="75">
        <v>125</v>
      </c>
      <c r="I37" s="75">
        <v>123</v>
      </c>
      <c r="J37" s="75">
        <v>90</v>
      </c>
      <c r="K37" s="277">
        <f t="shared" ref="K37:K41" si="12">SUM(H37:J37)</f>
        <v>338</v>
      </c>
    </row>
    <row r="38" spans="1:11" s="70" customFormat="1" ht="22.5" x14ac:dyDescent="0.45">
      <c r="A38" s="74" t="s">
        <v>359</v>
      </c>
      <c r="B38" s="75">
        <v>117</v>
      </c>
      <c r="C38" s="75">
        <v>106</v>
      </c>
      <c r="D38" s="75">
        <v>99</v>
      </c>
      <c r="E38" s="277">
        <f t="shared" si="11"/>
        <v>322</v>
      </c>
      <c r="F38" s="73"/>
      <c r="G38" s="74" t="s">
        <v>272</v>
      </c>
      <c r="H38" s="75">
        <v>144</v>
      </c>
      <c r="I38" s="75">
        <v>117</v>
      </c>
      <c r="J38" s="75">
        <v>104</v>
      </c>
      <c r="K38" s="277">
        <f t="shared" si="12"/>
        <v>365</v>
      </c>
    </row>
    <row r="39" spans="1:11" s="70" customFormat="1" ht="22.5" x14ac:dyDescent="0.45">
      <c r="A39" s="74" t="s">
        <v>249</v>
      </c>
      <c r="B39" s="75">
        <v>113</v>
      </c>
      <c r="C39" s="75">
        <v>111</v>
      </c>
      <c r="D39" s="75">
        <v>126</v>
      </c>
      <c r="E39" s="277">
        <f t="shared" si="11"/>
        <v>350</v>
      </c>
      <c r="F39" s="73"/>
      <c r="G39" s="74" t="s">
        <v>271</v>
      </c>
      <c r="H39" s="75">
        <v>105</v>
      </c>
      <c r="I39" s="75">
        <v>120</v>
      </c>
      <c r="J39" s="75">
        <v>104</v>
      </c>
      <c r="K39" s="277">
        <f t="shared" si="12"/>
        <v>329</v>
      </c>
    </row>
    <row r="40" spans="1:11" s="70" customFormat="1" ht="22.5" x14ac:dyDescent="0.45">
      <c r="A40" s="74" t="s">
        <v>266</v>
      </c>
      <c r="B40" s="75">
        <v>92</v>
      </c>
      <c r="C40" s="75">
        <v>89</v>
      </c>
      <c r="D40" s="75">
        <v>116</v>
      </c>
      <c r="E40" s="277">
        <f t="shared" si="11"/>
        <v>297</v>
      </c>
      <c r="F40" s="73"/>
      <c r="G40" s="74" t="s">
        <v>270</v>
      </c>
      <c r="H40" s="75">
        <v>132</v>
      </c>
      <c r="I40" s="75">
        <v>96</v>
      </c>
      <c r="J40" s="75">
        <v>118</v>
      </c>
      <c r="K40" s="277">
        <f t="shared" si="12"/>
        <v>346</v>
      </c>
    </row>
    <row r="41" spans="1:11" s="70" customFormat="1" ht="22.5" x14ac:dyDescent="0.45">
      <c r="A41" s="74" t="s">
        <v>358</v>
      </c>
      <c r="B41" s="75">
        <v>93</v>
      </c>
      <c r="C41" s="75">
        <v>89</v>
      </c>
      <c r="D41" s="75">
        <v>114</v>
      </c>
      <c r="E41" s="277">
        <f t="shared" si="11"/>
        <v>296</v>
      </c>
      <c r="F41" s="73"/>
      <c r="G41" s="74" t="s">
        <v>269</v>
      </c>
      <c r="H41" s="75">
        <v>89</v>
      </c>
      <c r="I41" s="75">
        <v>126</v>
      </c>
      <c r="J41" s="75">
        <v>101</v>
      </c>
      <c r="K41" s="277">
        <f t="shared" si="12"/>
        <v>316</v>
      </c>
    </row>
    <row r="42" spans="1:11" s="278" customFormat="1" ht="22.5" x14ac:dyDescent="0.2">
      <c r="A42" s="232" t="s">
        <v>490</v>
      </c>
      <c r="B42" s="277">
        <f>SUM(B37:B41)</f>
        <v>524</v>
      </c>
      <c r="C42" s="277">
        <f>SUM(C37:C41)</f>
        <v>515</v>
      </c>
      <c r="D42" s="277">
        <f>SUM(D37:D41)</f>
        <v>569</v>
      </c>
      <c r="E42" s="277">
        <f t="shared" si="11"/>
        <v>1608</v>
      </c>
      <c r="G42" s="232" t="s">
        <v>489</v>
      </c>
      <c r="H42" s="277">
        <f>SUM(H37:H41)</f>
        <v>595</v>
      </c>
      <c r="I42" s="277">
        <f>SUM(I37:I41)</f>
        <v>582</v>
      </c>
      <c r="J42" s="277">
        <f>SUM(J37:J41)</f>
        <v>517</v>
      </c>
      <c r="K42" s="277">
        <f>SUM(K37:K41)</f>
        <v>1694</v>
      </c>
    </row>
    <row r="43" spans="1:11" s="69" customFormat="1" ht="22.5" x14ac:dyDescent="0.45">
      <c r="A43" s="295" t="s">
        <v>487</v>
      </c>
      <c r="B43" s="295"/>
      <c r="C43" s="295"/>
      <c r="D43" s="295"/>
      <c r="E43" s="295"/>
      <c r="F43" s="278"/>
      <c r="G43" s="295" t="s">
        <v>299</v>
      </c>
      <c r="H43" s="295"/>
      <c r="I43" s="295"/>
      <c r="J43" s="295"/>
      <c r="K43" s="295"/>
    </row>
    <row r="44" spans="1:11" s="70" customFormat="1" ht="22.5" x14ac:dyDescent="0.45">
      <c r="A44" s="72" t="s">
        <v>448</v>
      </c>
      <c r="B44" s="279">
        <v>91</v>
      </c>
      <c r="C44" s="279">
        <v>104</v>
      </c>
      <c r="D44" s="279">
        <v>115</v>
      </c>
      <c r="E44" s="278">
        <f t="shared" ref="E44:E49" si="13">SUM(B44:D44)</f>
        <v>310</v>
      </c>
      <c r="F44" s="73"/>
      <c r="G44" s="72" t="s">
        <v>361</v>
      </c>
      <c r="H44" s="279">
        <v>114</v>
      </c>
      <c r="I44" s="279">
        <v>111</v>
      </c>
      <c r="J44" s="279">
        <v>105</v>
      </c>
      <c r="K44" s="278">
        <f>SUM(H44:J44)</f>
        <v>330</v>
      </c>
    </row>
    <row r="45" spans="1:11" s="70" customFormat="1" ht="22.5" x14ac:dyDescent="0.45">
      <c r="A45" s="72" t="s">
        <v>523</v>
      </c>
      <c r="B45" s="279">
        <v>135</v>
      </c>
      <c r="C45" s="279">
        <v>107</v>
      </c>
      <c r="D45" s="279">
        <v>91</v>
      </c>
      <c r="E45" s="278">
        <f t="shared" si="13"/>
        <v>333</v>
      </c>
      <c r="F45" s="73"/>
      <c r="G45" s="72" t="s">
        <v>235</v>
      </c>
      <c r="H45" s="279">
        <v>105</v>
      </c>
      <c r="I45" s="279">
        <v>116</v>
      </c>
      <c r="J45" s="279">
        <v>124</v>
      </c>
      <c r="K45" s="278">
        <f>SUM(H45:J45)</f>
        <v>345</v>
      </c>
    </row>
    <row r="46" spans="1:11" s="70" customFormat="1" ht="22.5" x14ac:dyDescent="0.45">
      <c r="A46" s="72" t="s">
        <v>378</v>
      </c>
      <c r="B46" s="279">
        <v>110</v>
      </c>
      <c r="C46" s="279">
        <v>111</v>
      </c>
      <c r="D46" s="279">
        <v>100</v>
      </c>
      <c r="E46" s="278">
        <f t="shared" si="13"/>
        <v>321</v>
      </c>
      <c r="F46" s="73"/>
      <c r="G46" s="72" t="s">
        <v>362</v>
      </c>
      <c r="H46" s="279">
        <v>123</v>
      </c>
      <c r="I46" s="279">
        <v>126</v>
      </c>
      <c r="J46" s="279">
        <v>122</v>
      </c>
      <c r="K46" s="278">
        <f>SUM(H46:J46)</f>
        <v>371</v>
      </c>
    </row>
    <row r="47" spans="1:11" s="70" customFormat="1" ht="22.5" x14ac:dyDescent="0.45">
      <c r="A47" s="72" t="s">
        <v>447</v>
      </c>
      <c r="B47" s="279">
        <v>131</v>
      </c>
      <c r="C47" s="279">
        <v>110</v>
      </c>
      <c r="D47" s="279">
        <v>105</v>
      </c>
      <c r="E47" s="278">
        <f t="shared" si="13"/>
        <v>346</v>
      </c>
      <c r="F47" s="73"/>
      <c r="G47" s="72" t="s">
        <v>234</v>
      </c>
      <c r="H47" s="279">
        <v>117</v>
      </c>
      <c r="I47" s="279">
        <v>123</v>
      </c>
      <c r="J47" s="279">
        <v>125</v>
      </c>
      <c r="K47" s="278">
        <f>SUM(H47:J47)</f>
        <v>365</v>
      </c>
    </row>
    <row r="48" spans="1:11" s="70" customFormat="1" ht="22.5" x14ac:dyDescent="0.45">
      <c r="A48" s="72" t="s">
        <v>348</v>
      </c>
      <c r="B48" s="279">
        <v>115</v>
      </c>
      <c r="C48" s="279">
        <v>95</v>
      </c>
      <c r="D48" s="279">
        <v>94</v>
      </c>
      <c r="E48" s="278">
        <f t="shared" si="13"/>
        <v>304</v>
      </c>
      <c r="F48" s="73"/>
      <c r="G48" s="72" t="s">
        <v>334</v>
      </c>
      <c r="H48" s="279">
        <v>121</v>
      </c>
      <c r="I48" s="279">
        <v>95</v>
      </c>
      <c r="J48" s="279">
        <v>89</v>
      </c>
      <c r="K48" s="278">
        <f>SUM(H48:J48)</f>
        <v>305</v>
      </c>
    </row>
    <row r="49" spans="1:11" s="278" customFormat="1" ht="22.5" x14ac:dyDescent="0.2">
      <c r="A49" s="131" t="s">
        <v>490</v>
      </c>
      <c r="B49" s="278">
        <f>SUM(B44:B48)</f>
        <v>582</v>
      </c>
      <c r="C49" s="278">
        <f>SUM(C44:C48)</f>
        <v>527</v>
      </c>
      <c r="D49" s="278">
        <f>SUM(D44:D48)</f>
        <v>505</v>
      </c>
      <c r="E49" s="278">
        <f t="shared" si="13"/>
        <v>1614</v>
      </c>
      <c r="G49" s="131" t="s">
        <v>489</v>
      </c>
      <c r="H49" s="278">
        <f>SUM(H44:H48)</f>
        <v>580</v>
      </c>
      <c r="I49" s="278">
        <f>SUM(I44:I48)</f>
        <v>571</v>
      </c>
      <c r="J49" s="278">
        <f>SUM(J44:J48)</f>
        <v>565</v>
      </c>
      <c r="K49" s="278">
        <f>SUM(K44:K48)</f>
        <v>1716</v>
      </c>
    </row>
    <row r="51" spans="1:11" ht="22.5" x14ac:dyDescent="0.35">
      <c r="A51" s="295" t="s">
        <v>332</v>
      </c>
      <c r="B51" s="295"/>
      <c r="C51" s="295"/>
      <c r="D51" s="295"/>
      <c r="E51" s="295"/>
      <c r="G51" s="295" t="s">
        <v>321</v>
      </c>
      <c r="H51" s="295"/>
      <c r="I51" s="295"/>
      <c r="J51" s="295"/>
      <c r="K51" s="295"/>
    </row>
    <row r="52" spans="1:11" ht="22.5" x14ac:dyDescent="0.35">
      <c r="A52" s="295" t="s">
        <v>578</v>
      </c>
      <c r="B52" s="295"/>
      <c r="C52" s="295"/>
      <c r="D52" s="295"/>
      <c r="E52" s="295"/>
      <c r="G52" s="295" t="s">
        <v>599</v>
      </c>
      <c r="H52" s="295"/>
      <c r="I52" s="295"/>
      <c r="J52" s="295"/>
      <c r="K52" s="295"/>
    </row>
    <row r="53" spans="1:11" ht="22.5" x14ac:dyDescent="0.45">
      <c r="A53" s="296" t="s">
        <v>580</v>
      </c>
      <c r="B53" s="296"/>
      <c r="C53" s="296"/>
      <c r="D53" s="296"/>
      <c r="E53" s="296"/>
      <c r="F53" s="70"/>
      <c r="G53" s="296"/>
      <c r="H53" s="296"/>
      <c r="I53" s="296"/>
      <c r="J53" s="296"/>
      <c r="K53" s="296"/>
    </row>
    <row r="54" spans="1:11" ht="22.5" x14ac:dyDescent="0.45">
      <c r="A54" s="296" t="s">
        <v>581</v>
      </c>
      <c r="B54" s="296"/>
      <c r="C54" s="296"/>
      <c r="D54" s="296"/>
      <c r="E54" s="296"/>
      <c r="F54" s="70"/>
      <c r="G54" s="296" t="s">
        <v>600</v>
      </c>
      <c r="H54" s="296"/>
      <c r="I54" s="296"/>
      <c r="J54" s="296"/>
      <c r="K54" s="296"/>
    </row>
    <row r="55" spans="1:11" ht="22.5" x14ac:dyDescent="0.45">
      <c r="A55" s="296" t="s">
        <v>582</v>
      </c>
      <c r="B55" s="296"/>
      <c r="C55" s="296"/>
      <c r="D55" s="296"/>
      <c r="E55" s="296"/>
      <c r="F55" s="70"/>
      <c r="G55" s="296" t="s">
        <v>601</v>
      </c>
      <c r="H55" s="296"/>
      <c r="I55" s="296"/>
      <c r="J55" s="296"/>
      <c r="K55" s="296"/>
    </row>
    <row r="56" spans="1:11" ht="22.5" x14ac:dyDescent="0.45">
      <c r="A56" s="296" t="s">
        <v>583</v>
      </c>
      <c r="B56" s="296"/>
      <c r="C56" s="296"/>
      <c r="D56" s="296"/>
      <c r="E56" s="296"/>
      <c r="F56" s="70"/>
      <c r="G56" s="296"/>
      <c r="H56" s="296"/>
      <c r="I56" s="296"/>
      <c r="J56" s="296"/>
      <c r="K56" s="296"/>
    </row>
    <row r="57" spans="1:11" ht="22.5" x14ac:dyDescent="0.45">
      <c r="A57" s="296" t="s">
        <v>584</v>
      </c>
      <c r="B57" s="296"/>
      <c r="C57" s="296"/>
      <c r="D57" s="296"/>
      <c r="E57" s="296"/>
      <c r="F57" s="70"/>
      <c r="G57" s="296" t="s">
        <v>602</v>
      </c>
      <c r="H57" s="296"/>
      <c r="I57" s="296"/>
      <c r="J57" s="296"/>
      <c r="K57" s="296"/>
    </row>
    <row r="58" spans="1:11" ht="22.5" x14ac:dyDescent="0.45">
      <c r="A58" s="296" t="s">
        <v>585</v>
      </c>
      <c r="B58" s="296"/>
      <c r="C58" s="296"/>
      <c r="D58" s="296"/>
      <c r="E58" s="296"/>
      <c r="F58" s="70"/>
      <c r="G58" s="296" t="s">
        <v>455</v>
      </c>
      <c r="H58" s="296"/>
      <c r="I58" s="296"/>
      <c r="J58" s="296"/>
      <c r="K58" s="296"/>
    </row>
    <row r="59" spans="1:11" ht="22.5" x14ac:dyDescent="0.45">
      <c r="A59" s="296" t="s">
        <v>586</v>
      </c>
      <c r="B59" s="296"/>
      <c r="C59" s="296"/>
      <c r="D59" s="296"/>
      <c r="E59" s="296"/>
      <c r="F59" s="70"/>
      <c r="G59" s="296"/>
      <c r="H59" s="296"/>
      <c r="I59" s="296"/>
      <c r="J59" s="296"/>
      <c r="K59" s="296"/>
    </row>
    <row r="60" spans="1:11" ht="22.5" x14ac:dyDescent="0.45">
      <c r="A60" s="296" t="s">
        <v>587</v>
      </c>
      <c r="B60" s="296"/>
      <c r="C60" s="296"/>
      <c r="D60" s="296"/>
      <c r="E60" s="296"/>
      <c r="F60" s="70"/>
      <c r="G60" s="296"/>
      <c r="H60" s="296"/>
      <c r="I60" s="296"/>
      <c r="J60" s="296"/>
      <c r="K60" s="296"/>
    </row>
    <row r="61" spans="1:11" ht="22.5" x14ac:dyDescent="0.45">
      <c r="A61" s="296"/>
      <c r="B61" s="296"/>
      <c r="C61" s="296"/>
      <c r="D61" s="296"/>
      <c r="E61" s="296"/>
      <c r="F61" s="70"/>
      <c r="G61" s="296"/>
      <c r="H61" s="296"/>
      <c r="I61" s="296"/>
      <c r="J61" s="296"/>
      <c r="K61" s="296"/>
    </row>
    <row r="62" spans="1:11" ht="22.5" x14ac:dyDescent="0.45">
      <c r="A62" s="72"/>
      <c r="B62" s="279"/>
      <c r="C62" s="279"/>
      <c r="D62" s="279"/>
      <c r="E62" s="278"/>
      <c r="F62" s="70"/>
      <c r="G62" s="72"/>
      <c r="H62" s="279"/>
      <c r="I62" s="279"/>
      <c r="J62" s="279"/>
      <c r="K62" s="278"/>
    </row>
    <row r="63" spans="1:11" ht="22.5" x14ac:dyDescent="0.45">
      <c r="A63" s="72"/>
      <c r="B63" s="279"/>
      <c r="C63" s="279"/>
      <c r="D63" s="279"/>
      <c r="E63" s="278"/>
      <c r="F63" s="70"/>
      <c r="G63" s="72"/>
      <c r="H63" s="279"/>
      <c r="I63" s="279"/>
      <c r="J63" s="279"/>
      <c r="K63" s="278"/>
    </row>
    <row r="64" spans="1:11" ht="22.5" x14ac:dyDescent="0.45">
      <c r="A64" s="72"/>
      <c r="B64" s="279"/>
      <c r="C64" s="279"/>
      <c r="D64" s="279"/>
      <c r="E64" s="278"/>
      <c r="F64" s="70"/>
      <c r="G64" s="72"/>
      <c r="H64" s="279"/>
      <c r="I64" s="279"/>
      <c r="J64" s="279"/>
      <c r="K64" s="278"/>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70" priority="33" rank="1"/>
  </conditionalFormatting>
  <conditionalFormatting sqref="C7 I7">
    <cfRule type="top10" dxfId="269" priority="32" rank="1"/>
  </conditionalFormatting>
  <conditionalFormatting sqref="D7 J7">
    <cfRule type="top10" dxfId="268" priority="31" stopIfTrue="1" rank="1"/>
  </conditionalFormatting>
  <conditionalFormatting sqref="E7 K7">
    <cfRule type="top10" dxfId="267" priority="30" rank="1"/>
  </conditionalFormatting>
  <conditionalFormatting sqref="B14 H14">
    <cfRule type="top10" dxfId="266" priority="29" rank="1"/>
  </conditionalFormatting>
  <conditionalFormatting sqref="C14 I14">
    <cfRule type="top10" dxfId="265" priority="27" rank="1"/>
    <cfRule type="top10" priority="28" rank="1"/>
  </conditionalFormatting>
  <conditionalFormatting sqref="J14 D14">
    <cfRule type="top10" dxfId="264" priority="26" rank="1"/>
  </conditionalFormatting>
  <conditionalFormatting sqref="K14 E14">
    <cfRule type="top10" dxfId="263" priority="25" rank="1"/>
  </conditionalFormatting>
  <conditionalFormatting sqref="B21 H21">
    <cfRule type="top10" dxfId="262" priority="24" rank="1"/>
  </conditionalFormatting>
  <conditionalFormatting sqref="I21 C21">
    <cfRule type="top10" dxfId="261" priority="23" rank="1"/>
  </conditionalFormatting>
  <conditionalFormatting sqref="D21 J21">
    <cfRule type="top10" dxfId="260" priority="22" rank="1"/>
  </conditionalFormatting>
  <conditionalFormatting sqref="K21 E21">
    <cfRule type="top10" dxfId="259" priority="21" rank="1"/>
  </conditionalFormatting>
  <conditionalFormatting sqref="B28 H28">
    <cfRule type="top10" dxfId="258" priority="20" rank="1"/>
  </conditionalFormatting>
  <conditionalFormatting sqref="C28 I28">
    <cfRule type="top10" dxfId="257" priority="19" rank="1"/>
  </conditionalFormatting>
  <conditionalFormatting sqref="D28 J28">
    <cfRule type="top10" dxfId="256" priority="18" rank="1"/>
  </conditionalFormatting>
  <conditionalFormatting sqref="E28 K28">
    <cfRule type="top10" dxfId="255" priority="17" rank="1"/>
  </conditionalFormatting>
  <conditionalFormatting sqref="B35 H35">
    <cfRule type="top10" dxfId="254" priority="16" rank="1"/>
  </conditionalFormatting>
  <conditionalFormatting sqref="H35 B35">
    <cfRule type="top10" dxfId="253" priority="15" rank="1"/>
  </conditionalFormatting>
  <conditionalFormatting sqref="C35 I35">
    <cfRule type="top10" dxfId="252" priority="14" rank="1"/>
  </conditionalFormatting>
  <conditionalFormatting sqref="D35 J35">
    <cfRule type="top10" dxfId="251" priority="13" rank="1"/>
  </conditionalFormatting>
  <conditionalFormatting sqref="K35 E35">
    <cfRule type="top10" dxfId="250" priority="12" rank="1"/>
  </conditionalFormatting>
  <conditionalFormatting sqref="B42 H42">
    <cfRule type="top10" dxfId="249" priority="11" rank="1"/>
  </conditionalFormatting>
  <conditionalFormatting sqref="C42 I42">
    <cfRule type="top10" dxfId="248" priority="10" rank="1"/>
  </conditionalFormatting>
  <conditionalFormatting sqref="D42 J42">
    <cfRule type="top10" dxfId="247" priority="9" rank="1"/>
  </conditionalFormatting>
  <conditionalFormatting sqref="E42 K42">
    <cfRule type="top10" dxfId="246" priority="8" rank="1"/>
  </conditionalFormatting>
  <conditionalFormatting sqref="B49 H49">
    <cfRule type="top10" dxfId="245" priority="7" rank="1"/>
  </conditionalFormatting>
  <conditionalFormatting sqref="C49 I49">
    <cfRule type="top10" dxfId="244" priority="6" rank="1"/>
  </conditionalFormatting>
  <conditionalFormatting sqref="D49 J49">
    <cfRule type="top10" dxfId="243" priority="5" rank="1"/>
  </conditionalFormatting>
  <conditionalFormatting sqref="E49 K49">
    <cfRule type="top10" dxfId="242" priority="4" rank="1"/>
  </conditionalFormatting>
  <conditionalFormatting sqref="E2:E6 K2:K6 E9:E13 E16:E20 K16:K20 E23:E27 E30:E34 K30:K34 K23:K27 E44:E48 K44:K48 E37:E41 K37:K41 K9:K13">
    <cfRule type="cellIs" dxfId="241" priority="3" operator="greaterThan">
      <formula>399</formula>
    </cfRule>
  </conditionalFormatting>
  <conditionalFormatting sqref="B2:D6 H2:J6 H9:J13 B9:D13 B16:D20 H16:J20 B23:D27 H23:J27 H30:J34 B30:D34 B37:D40 H37:J41 H44:J48 B44:D48">
    <cfRule type="cellIs" dxfId="240" priority="2" operator="greaterThanOrEqual">
      <formula>150</formula>
    </cfRule>
  </conditionalFormatting>
  <conditionalFormatting sqref="B41:D41">
    <cfRule type="cellIs" dxfId="239" priority="1" operator="greaterThanOrEqual">
      <formula>150</formula>
    </cfRule>
  </conditionalFormatting>
  <printOptions horizontalCentered="1" verticalCentered="1"/>
  <pageMargins left="0.7" right="0.7" top="1" bottom="0.5" header="0.3" footer="0.3"/>
  <pageSetup scale="50" orientation="portrait" r:id="rId1"/>
  <headerFooter>
    <oddHeader>&amp;C&amp;"Euphemia,Bold"&amp;16FRIDAY PRO LEAGUE&amp;"Arial,Regular"&amp;10
&amp;"Euphemia,Bold"&amp;12WEEK 6&amp;"Arial,Regular"&amp;10
&amp;"Euphemia,Regular"&amp;12OCTOBER 10, 2014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5" zoomScale="85" zoomScaleNormal="85" workbookViewId="0">
      <selection activeCell="F56" sqref="F56"/>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297</v>
      </c>
      <c r="B1" s="293"/>
      <c r="C1" s="293"/>
      <c r="D1" s="293"/>
      <c r="E1" s="293"/>
      <c r="F1" s="275"/>
      <c r="G1" s="293" t="s">
        <v>482</v>
      </c>
      <c r="H1" s="293"/>
      <c r="I1" s="293"/>
      <c r="J1" s="293"/>
      <c r="K1" s="293"/>
    </row>
    <row r="2" spans="1:11" s="70" customFormat="1" ht="22.5" x14ac:dyDescent="0.45">
      <c r="A2" s="72" t="s">
        <v>242</v>
      </c>
      <c r="B2" s="272">
        <v>114</v>
      </c>
      <c r="C2" s="272">
        <v>104</v>
      </c>
      <c r="D2" s="272">
        <v>113</v>
      </c>
      <c r="E2" s="273">
        <f t="shared" ref="E2:E7" si="0">SUM(B2:D2)</f>
        <v>331</v>
      </c>
      <c r="F2" s="73"/>
      <c r="G2" s="72" t="s">
        <v>258</v>
      </c>
      <c r="H2" s="272">
        <v>151</v>
      </c>
      <c r="I2" s="272">
        <v>105</v>
      </c>
      <c r="J2" s="272">
        <v>118</v>
      </c>
      <c r="K2" s="273">
        <f t="shared" ref="K2:K7" si="1">SUM(H2:J2)</f>
        <v>374</v>
      </c>
    </row>
    <row r="3" spans="1:11" s="70" customFormat="1" ht="22.5" x14ac:dyDescent="0.45">
      <c r="A3" s="72" t="s">
        <v>243</v>
      </c>
      <c r="B3" s="272">
        <v>112</v>
      </c>
      <c r="C3" s="272">
        <v>148</v>
      </c>
      <c r="D3" s="272">
        <v>113</v>
      </c>
      <c r="E3" s="273">
        <f t="shared" si="0"/>
        <v>373</v>
      </c>
      <c r="F3" s="73"/>
      <c r="G3" s="72" t="s">
        <v>286</v>
      </c>
      <c r="H3" s="272">
        <v>114</v>
      </c>
      <c r="I3" s="272">
        <v>83</v>
      </c>
      <c r="J3" s="272">
        <v>106</v>
      </c>
      <c r="K3" s="273">
        <f t="shared" si="1"/>
        <v>303</v>
      </c>
    </row>
    <row r="4" spans="1:11" s="70" customFormat="1" ht="22.5" x14ac:dyDescent="0.45">
      <c r="A4" s="72" t="s">
        <v>352</v>
      </c>
      <c r="B4" s="272">
        <v>122</v>
      </c>
      <c r="C4" s="272">
        <v>100</v>
      </c>
      <c r="D4" s="272">
        <v>117</v>
      </c>
      <c r="E4" s="273">
        <f t="shared" si="0"/>
        <v>339</v>
      </c>
      <c r="F4" s="73"/>
      <c r="G4" s="72" t="s">
        <v>354</v>
      </c>
      <c r="H4" s="272">
        <v>97</v>
      </c>
      <c r="I4" s="272">
        <v>94</v>
      </c>
      <c r="J4" s="272">
        <v>112</v>
      </c>
      <c r="K4" s="273">
        <f t="shared" si="1"/>
        <v>303</v>
      </c>
    </row>
    <row r="5" spans="1:11" s="70" customFormat="1" ht="22.5" x14ac:dyDescent="0.45">
      <c r="A5" s="72" t="s">
        <v>240</v>
      </c>
      <c r="B5" s="272">
        <v>136</v>
      </c>
      <c r="C5" s="272">
        <v>113</v>
      </c>
      <c r="D5" s="272">
        <v>140</v>
      </c>
      <c r="E5" s="273">
        <f t="shared" si="0"/>
        <v>389</v>
      </c>
      <c r="F5" s="73"/>
      <c r="G5" s="72" t="s">
        <v>346</v>
      </c>
      <c r="H5" s="272">
        <v>139</v>
      </c>
      <c r="I5" s="272">
        <v>106</v>
      </c>
      <c r="J5" s="272">
        <v>118</v>
      </c>
      <c r="K5" s="273">
        <f t="shared" si="1"/>
        <v>363</v>
      </c>
    </row>
    <row r="6" spans="1:11" s="70" customFormat="1" ht="22.5" x14ac:dyDescent="0.45">
      <c r="A6" s="72" t="s">
        <v>241</v>
      </c>
      <c r="B6" s="272">
        <v>120</v>
      </c>
      <c r="C6" s="272">
        <v>164</v>
      </c>
      <c r="D6" s="272">
        <v>121</v>
      </c>
      <c r="E6" s="273">
        <f t="shared" si="0"/>
        <v>405</v>
      </c>
      <c r="F6" s="73"/>
      <c r="G6" s="72" t="s">
        <v>372</v>
      </c>
      <c r="H6" s="272">
        <v>122</v>
      </c>
      <c r="I6" s="272">
        <v>115</v>
      </c>
      <c r="J6" s="272">
        <v>120</v>
      </c>
      <c r="K6" s="273">
        <f t="shared" si="1"/>
        <v>357</v>
      </c>
    </row>
    <row r="7" spans="1:11" s="273" customFormat="1" ht="22.5" x14ac:dyDescent="0.2">
      <c r="A7" s="131" t="s">
        <v>489</v>
      </c>
      <c r="B7" s="273">
        <f>SUM(B2:B6)</f>
        <v>604</v>
      </c>
      <c r="C7" s="273">
        <f>SUM(C2:C6)</f>
        <v>629</v>
      </c>
      <c r="D7" s="273">
        <f>SUM(D2:D6)</f>
        <v>604</v>
      </c>
      <c r="E7" s="273">
        <f t="shared" si="0"/>
        <v>1837</v>
      </c>
      <c r="G7" s="131" t="s">
        <v>490</v>
      </c>
      <c r="H7" s="273">
        <f>SUM(H2:H6)</f>
        <v>623</v>
      </c>
      <c r="I7" s="273">
        <f>SUM(I2:I6)</f>
        <v>503</v>
      </c>
      <c r="J7" s="273">
        <f>SUM(J2:J6)</f>
        <v>574</v>
      </c>
      <c r="K7" s="273">
        <f t="shared" si="1"/>
        <v>1700</v>
      </c>
    </row>
    <row r="8" spans="1:11" s="71" customFormat="1" ht="22.5" x14ac:dyDescent="0.2">
      <c r="A8" s="294" t="s">
        <v>487</v>
      </c>
      <c r="B8" s="294"/>
      <c r="C8" s="294"/>
      <c r="D8" s="294"/>
      <c r="E8" s="294"/>
      <c r="F8" s="273"/>
      <c r="G8" s="294" t="s">
        <v>481</v>
      </c>
      <c r="H8" s="294"/>
      <c r="I8" s="294"/>
      <c r="J8" s="294"/>
      <c r="K8" s="294"/>
    </row>
    <row r="9" spans="1:11" s="70" customFormat="1" ht="22.5" x14ac:dyDescent="0.45">
      <c r="A9" s="74" t="s">
        <v>523</v>
      </c>
      <c r="B9" s="75">
        <v>122</v>
      </c>
      <c r="C9" s="75">
        <v>124</v>
      </c>
      <c r="D9" s="75">
        <v>151</v>
      </c>
      <c r="E9" s="274">
        <f t="shared" ref="E9:E14" si="2">SUM(B9:D9)</f>
        <v>397</v>
      </c>
      <c r="F9" s="73"/>
      <c r="G9" s="74" t="s">
        <v>589</v>
      </c>
      <c r="H9" s="75">
        <v>114</v>
      </c>
      <c r="I9" s="75">
        <v>116</v>
      </c>
      <c r="J9" s="75">
        <v>134</v>
      </c>
      <c r="K9" s="274">
        <v>364</v>
      </c>
    </row>
    <row r="10" spans="1:11" s="70" customFormat="1" ht="22.5" x14ac:dyDescent="0.45">
      <c r="A10" s="74" t="s">
        <v>569</v>
      </c>
      <c r="B10" s="75">
        <v>102</v>
      </c>
      <c r="C10" s="75">
        <v>126</v>
      </c>
      <c r="D10" s="75">
        <v>125</v>
      </c>
      <c r="E10" s="274">
        <f t="shared" si="2"/>
        <v>353</v>
      </c>
      <c r="F10" s="73"/>
      <c r="G10" s="74" t="s">
        <v>41</v>
      </c>
      <c r="H10" s="75">
        <v>120</v>
      </c>
      <c r="I10" s="75">
        <v>127</v>
      </c>
      <c r="J10" s="75">
        <v>168</v>
      </c>
      <c r="K10" s="274">
        <v>415</v>
      </c>
    </row>
    <row r="11" spans="1:11" s="70" customFormat="1" ht="22.5" x14ac:dyDescent="0.45">
      <c r="A11" s="74" t="s">
        <v>568</v>
      </c>
      <c r="B11" s="75">
        <v>99</v>
      </c>
      <c r="C11" s="75">
        <v>109</v>
      </c>
      <c r="D11" s="75">
        <v>96</v>
      </c>
      <c r="E11" s="274">
        <f t="shared" si="2"/>
        <v>304</v>
      </c>
      <c r="F11" s="73"/>
      <c r="G11" s="74" t="s">
        <v>478</v>
      </c>
      <c r="H11" s="75">
        <v>115</v>
      </c>
      <c r="I11" s="75">
        <v>115</v>
      </c>
      <c r="J11" s="75">
        <v>120</v>
      </c>
      <c r="K11" s="274">
        <v>350</v>
      </c>
    </row>
    <row r="12" spans="1:11" s="70" customFormat="1" ht="22.5" x14ac:dyDescent="0.45">
      <c r="A12" s="74" t="s">
        <v>447</v>
      </c>
      <c r="B12" s="75">
        <v>111</v>
      </c>
      <c r="C12" s="75">
        <v>98</v>
      </c>
      <c r="D12" s="75">
        <v>110</v>
      </c>
      <c r="E12" s="274">
        <f t="shared" si="2"/>
        <v>319</v>
      </c>
      <c r="F12" s="73"/>
      <c r="G12" s="74" t="s">
        <v>40</v>
      </c>
      <c r="H12" s="75">
        <v>127</v>
      </c>
      <c r="I12" s="75">
        <v>135</v>
      </c>
      <c r="J12" s="75">
        <v>104</v>
      </c>
      <c r="K12" s="274">
        <v>366</v>
      </c>
    </row>
    <row r="13" spans="1:11" s="70" customFormat="1" ht="22.5" x14ac:dyDescent="0.45">
      <c r="A13" s="74" t="s">
        <v>348</v>
      </c>
      <c r="B13" s="75">
        <v>123</v>
      </c>
      <c r="C13" s="75">
        <v>130</v>
      </c>
      <c r="D13" s="75">
        <v>115</v>
      </c>
      <c r="E13" s="274">
        <f t="shared" si="2"/>
        <v>368</v>
      </c>
      <c r="F13" s="73"/>
      <c r="G13" s="74" t="s">
        <v>335</v>
      </c>
      <c r="H13" s="75">
        <v>117</v>
      </c>
      <c r="I13" s="75">
        <v>151</v>
      </c>
      <c r="J13" s="75">
        <v>144</v>
      </c>
      <c r="K13" s="274">
        <v>412</v>
      </c>
    </row>
    <row r="14" spans="1:11" s="273" customFormat="1" ht="22.5" x14ac:dyDescent="0.2">
      <c r="A14" s="232" t="s">
        <v>493</v>
      </c>
      <c r="B14" s="274">
        <f>SUM(B9:B13)</f>
        <v>557</v>
      </c>
      <c r="C14" s="274">
        <f>SUM(C9:C13)</f>
        <v>587</v>
      </c>
      <c r="D14" s="274">
        <f>SUM(D9:D13)</f>
        <v>597</v>
      </c>
      <c r="E14" s="274">
        <f t="shared" si="2"/>
        <v>1741</v>
      </c>
      <c r="G14" s="232" t="s">
        <v>492</v>
      </c>
      <c r="H14" s="274">
        <f>SUM(H9:H13)</f>
        <v>593</v>
      </c>
      <c r="I14" s="274">
        <f>SUM(I9:I13)</f>
        <v>644</v>
      </c>
      <c r="J14" s="274">
        <f>SUM(J9:J13)</f>
        <v>670</v>
      </c>
      <c r="K14" s="274">
        <f t="shared" ref="K14" si="3">SUM(H14:J14)</f>
        <v>1907</v>
      </c>
    </row>
    <row r="15" spans="1:11" s="71" customFormat="1" ht="22.5" x14ac:dyDescent="0.2">
      <c r="A15" s="295" t="s">
        <v>292</v>
      </c>
      <c r="B15" s="295"/>
      <c r="C15" s="295"/>
      <c r="D15" s="295"/>
      <c r="E15" s="295"/>
      <c r="F15" s="273"/>
      <c r="G15" s="295" t="s">
        <v>294</v>
      </c>
      <c r="H15" s="295"/>
      <c r="I15" s="295"/>
      <c r="J15" s="295"/>
      <c r="K15" s="295"/>
    </row>
    <row r="16" spans="1:11" s="70" customFormat="1" ht="22.5" x14ac:dyDescent="0.45">
      <c r="A16" s="72" t="s">
        <v>287</v>
      </c>
      <c r="B16" s="272">
        <v>106</v>
      </c>
      <c r="C16" s="272">
        <v>122</v>
      </c>
      <c r="D16" s="272">
        <v>116</v>
      </c>
      <c r="E16" s="273">
        <f t="shared" ref="E16:E21" si="4">SUM(B16:D16)</f>
        <v>344</v>
      </c>
      <c r="F16" s="73"/>
      <c r="G16" s="72" t="s">
        <v>277</v>
      </c>
      <c r="H16" s="272">
        <v>124</v>
      </c>
      <c r="I16" s="272">
        <v>118</v>
      </c>
      <c r="J16" s="272">
        <v>131</v>
      </c>
      <c r="K16" s="273">
        <f t="shared" ref="K16:K21" si="5">SUM(H16:J16)</f>
        <v>373</v>
      </c>
    </row>
    <row r="17" spans="1:11" s="70" customFormat="1" ht="22.5" x14ac:dyDescent="0.45">
      <c r="A17" s="72" t="s">
        <v>262</v>
      </c>
      <c r="B17" s="272">
        <v>106</v>
      </c>
      <c r="C17" s="272">
        <v>105</v>
      </c>
      <c r="D17" s="272">
        <v>125</v>
      </c>
      <c r="E17" s="273">
        <f t="shared" si="4"/>
        <v>336</v>
      </c>
      <c r="F17" s="73"/>
      <c r="G17" s="72" t="s">
        <v>279</v>
      </c>
      <c r="H17" s="272">
        <v>122</v>
      </c>
      <c r="I17" s="272">
        <v>127</v>
      </c>
      <c r="J17" s="272">
        <v>101</v>
      </c>
      <c r="K17" s="273">
        <f t="shared" si="5"/>
        <v>350</v>
      </c>
    </row>
    <row r="18" spans="1:11" s="70" customFormat="1" ht="22.5" x14ac:dyDescent="0.45">
      <c r="A18" s="72" t="s">
        <v>283</v>
      </c>
      <c r="B18" s="272">
        <v>133</v>
      </c>
      <c r="C18" s="272">
        <v>145</v>
      </c>
      <c r="D18" s="272">
        <v>125</v>
      </c>
      <c r="E18" s="273">
        <f t="shared" si="4"/>
        <v>403</v>
      </c>
      <c r="F18" s="73"/>
      <c r="G18" s="72" t="s">
        <v>214</v>
      </c>
      <c r="H18" s="272">
        <v>106</v>
      </c>
      <c r="I18" s="272">
        <v>131</v>
      </c>
      <c r="J18" s="272">
        <v>123</v>
      </c>
      <c r="K18" s="273">
        <f t="shared" si="5"/>
        <v>360</v>
      </c>
    </row>
    <row r="19" spans="1:11" s="70" customFormat="1" ht="22.5" x14ac:dyDescent="0.45">
      <c r="A19" s="72" t="s">
        <v>211</v>
      </c>
      <c r="B19" s="272">
        <v>112</v>
      </c>
      <c r="C19" s="272">
        <v>141</v>
      </c>
      <c r="D19" s="272">
        <v>141</v>
      </c>
      <c r="E19" s="273">
        <f t="shared" si="4"/>
        <v>394</v>
      </c>
      <c r="F19" s="73"/>
      <c r="G19" s="72" t="s">
        <v>278</v>
      </c>
      <c r="H19" s="272">
        <v>129</v>
      </c>
      <c r="I19" s="272">
        <v>114</v>
      </c>
      <c r="J19" s="272">
        <v>96</v>
      </c>
      <c r="K19" s="273">
        <f t="shared" si="5"/>
        <v>339</v>
      </c>
    </row>
    <row r="20" spans="1:11" s="70" customFormat="1" ht="22.5" x14ac:dyDescent="0.45">
      <c r="A20" s="72" t="s">
        <v>488</v>
      </c>
      <c r="B20" s="272">
        <v>104</v>
      </c>
      <c r="C20" s="272">
        <v>112</v>
      </c>
      <c r="D20" s="272">
        <v>143</v>
      </c>
      <c r="E20" s="273">
        <f t="shared" si="4"/>
        <v>359</v>
      </c>
      <c r="F20" s="73"/>
      <c r="G20" s="72" t="s">
        <v>276</v>
      </c>
      <c r="H20" s="272">
        <v>119</v>
      </c>
      <c r="I20" s="272">
        <v>101</v>
      </c>
      <c r="J20" s="272">
        <v>101</v>
      </c>
      <c r="K20" s="273">
        <f t="shared" si="5"/>
        <v>321</v>
      </c>
    </row>
    <row r="21" spans="1:11" s="273" customFormat="1" ht="22.5" x14ac:dyDescent="0.2">
      <c r="A21" s="131" t="s">
        <v>489</v>
      </c>
      <c r="B21" s="273">
        <f>SUM(B16:B20)</f>
        <v>561</v>
      </c>
      <c r="C21" s="273">
        <f>SUM(C16:C20)</f>
        <v>625</v>
      </c>
      <c r="D21" s="273">
        <f>SUM(D16:D20)</f>
        <v>650</v>
      </c>
      <c r="E21" s="273">
        <f t="shared" si="4"/>
        <v>1836</v>
      </c>
      <c r="G21" s="131" t="s">
        <v>490</v>
      </c>
      <c r="H21" s="273">
        <f>SUM(H16:H20)</f>
        <v>600</v>
      </c>
      <c r="I21" s="273">
        <f>SUM(I16:I20)</f>
        <v>591</v>
      </c>
      <c r="J21" s="273">
        <f>SUM(J16:J20)</f>
        <v>552</v>
      </c>
      <c r="K21" s="273">
        <f t="shared" si="5"/>
        <v>1743</v>
      </c>
    </row>
    <row r="22" spans="1:11" s="71" customFormat="1" ht="22.5" x14ac:dyDescent="0.2">
      <c r="A22" s="294" t="s">
        <v>485</v>
      </c>
      <c r="B22" s="294"/>
      <c r="C22" s="294"/>
      <c r="D22" s="294"/>
      <c r="E22" s="294"/>
      <c r="F22" s="273"/>
      <c r="G22" s="294" t="s">
        <v>486</v>
      </c>
      <c r="H22" s="294"/>
      <c r="I22" s="294"/>
      <c r="J22" s="294"/>
      <c r="K22" s="294"/>
    </row>
    <row r="23" spans="1:11" s="70" customFormat="1" ht="22.5" x14ac:dyDescent="0.45">
      <c r="A23" s="74" t="s">
        <v>476</v>
      </c>
      <c r="B23" s="75">
        <v>121</v>
      </c>
      <c r="C23" s="75">
        <v>123</v>
      </c>
      <c r="D23" s="75">
        <v>136</v>
      </c>
      <c r="E23" s="274">
        <f t="shared" ref="E23:E28" si="6">SUM(B23:D23)</f>
        <v>380</v>
      </c>
      <c r="F23" s="73"/>
      <c r="G23" s="74" t="s">
        <v>267</v>
      </c>
      <c r="H23" s="75">
        <v>105</v>
      </c>
      <c r="I23" s="75">
        <v>131</v>
      </c>
      <c r="J23" s="75">
        <v>101</v>
      </c>
      <c r="K23" s="274">
        <f t="shared" ref="K23:K28" si="7">SUM(H23:J23)</f>
        <v>337</v>
      </c>
    </row>
    <row r="24" spans="1:11" s="70" customFormat="1" ht="22.5" x14ac:dyDescent="0.45">
      <c r="A24" s="74" t="s">
        <v>359</v>
      </c>
      <c r="B24" s="75">
        <v>132</v>
      </c>
      <c r="C24" s="75">
        <v>109</v>
      </c>
      <c r="D24" s="75">
        <v>113</v>
      </c>
      <c r="E24" s="274">
        <f t="shared" si="6"/>
        <v>354</v>
      </c>
      <c r="F24" s="73"/>
      <c r="G24" s="74" t="s">
        <v>442</v>
      </c>
      <c r="H24" s="75">
        <v>123</v>
      </c>
      <c r="I24" s="75">
        <v>103</v>
      </c>
      <c r="J24" s="75">
        <v>116</v>
      </c>
      <c r="K24" s="274">
        <f t="shared" si="7"/>
        <v>342</v>
      </c>
    </row>
    <row r="25" spans="1:11" s="70" customFormat="1" ht="22.5" x14ac:dyDescent="0.45">
      <c r="A25" s="74" t="s">
        <v>249</v>
      </c>
      <c r="B25" s="75">
        <v>93</v>
      </c>
      <c r="C25" s="75">
        <v>114</v>
      </c>
      <c r="D25" s="75">
        <v>111</v>
      </c>
      <c r="E25" s="274">
        <f t="shared" si="6"/>
        <v>318</v>
      </c>
      <c r="F25" s="73"/>
      <c r="G25" s="74" t="s">
        <v>260</v>
      </c>
      <c r="H25" s="75">
        <v>117</v>
      </c>
      <c r="I25" s="75">
        <v>105</v>
      </c>
      <c r="J25" s="75">
        <v>141</v>
      </c>
      <c r="K25" s="274">
        <f t="shared" si="7"/>
        <v>363</v>
      </c>
    </row>
    <row r="26" spans="1:11" s="70" customFormat="1" ht="22.5" x14ac:dyDescent="0.45">
      <c r="A26" s="74" t="s">
        <v>266</v>
      </c>
      <c r="B26" s="75">
        <v>119</v>
      </c>
      <c r="C26" s="75">
        <v>120</v>
      </c>
      <c r="D26" s="75">
        <v>88</v>
      </c>
      <c r="E26" s="274">
        <f t="shared" si="6"/>
        <v>327</v>
      </c>
      <c r="F26" s="73"/>
      <c r="G26" s="74" t="s">
        <v>368</v>
      </c>
      <c r="H26" s="75">
        <v>124</v>
      </c>
      <c r="I26" s="75">
        <v>115</v>
      </c>
      <c r="J26" s="75">
        <v>148</v>
      </c>
      <c r="K26" s="274">
        <f t="shared" si="7"/>
        <v>387</v>
      </c>
    </row>
    <row r="27" spans="1:11" s="70" customFormat="1" ht="22.5" x14ac:dyDescent="0.45">
      <c r="A27" s="74" t="s">
        <v>358</v>
      </c>
      <c r="B27" s="75">
        <v>105</v>
      </c>
      <c r="C27" s="75">
        <v>129</v>
      </c>
      <c r="D27" s="75">
        <v>97</v>
      </c>
      <c r="E27" s="274">
        <f t="shared" si="6"/>
        <v>331</v>
      </c>
      <c r="F27" s="73"/>
      <c r="G27" s="74" t="s">
        <v>264</v>
      </c>
      <c r="H27" s="75">
        <v>128</v>
      </c>
      <c r="I27" s="75">
        <v>115</v>
      </c>
      <c r="J27" s="75">
        <v>113</v>
      </c>
      <c r="K27" s="274">
        <f t="shared" si="7"/>
        <v>356</v>
      </c>
    </row>
    <row r="28" spans="1:11" s="273" customFormat="1" ht="22.5" x14ac:dyDescent="0.2">
      <c r="A28" s="232" t="s">
        <v>490</v>
      </c>
      <c r="B28" s="274">
        <f>SUM(B23:B27)</f>
        <v>570</v>
      </c>
      <c r="C28" s="274">
        <f>SUM(C23:C27)</f>
        <v>595</v>
      </c>
      <c r="D28" s="274">
        <f>SUM(D23:D27)</f>
        <v>545</v>
      </c>
      <c r="E28" s="274">
        <f t="shared" si="6"/>
        <v>1710</v>
      </c>
      <c r="G28" s="232" t="s">
        <v>489</v>
      </c>
      <c r="H28" s="274">
        <f>SUM(H23:H27)</f>
        <v>597</v>
      </c>
      <c r="I28" s="274">
        <f>SUM(I23:I27)</f>
        <v>569</v>
      </c>
      <c r="J28" s="274">
        <f>SUM(J23:J27)</f>
        <v>619</v>
      </c>
      <c r="K28" s="274">
        <f t="shared" si="7"/>
        <v>1785</v>
      </c>
    </row>
    <row r="29" spans="1:11" s="71" customFormat="1" ht="22.5" x14ac:dyDescent="0.2">
      <c r="A29" s="295" t="s">
        <v>296</v>
      </c>
      <c r="B29" s="295"/>
      <c r="C29" s="295"/>
      <c r="D29" s="295"/>
      <c r="E29" s="295"/>
      <c r="F29" s="273"/>
      <c r="G29" s="295" t="s">
        <v>299</v>
      </c>
      <c r="H29" s="295"/>
      <c r="I29" s="295"/>
      <c r="J29" s="295"/>
      <c r="K29" s="295"/>
    </row>
    <row r="30" spans="1:11" s="70" customFormat="1" ht="22.5" x14ac:dyDescent="0.45">
      <c r="A30" s="72" t="s">
        <v>351</v>
      </c>
      <c r="B30" s="272">
        <v>105</v>
      </c>
      <c r="C30" s="272">
        <v>127</v>
      </c>
      <c r="D30" s="272">
        <v>121</v>
      </c>
      <c r="E30" s="273">
        <f t="shared" ref="E30:E35" si="8">SUM(B30:D30)</f>
        <v>353</v>
      </c>
      <c r="F30" s="73"/>
      <c r="G30" s="72" t="s">
        <v>234</v>
      </c>
      <c r="H30" s="272">
        <v>122</v>
      </c>
      <c r="I30" s="272">
        <v>98</v>
      </c>
      <c r="J30" s="272">
        <v>100</v>
      </c>
      <c r="K30" s="273">
        <f t="shared" ref="K30:K35" si="9">SUM(H30:J30)</f>
        <v>320</v>
      </c>
    </row>
    <row r="31" spans="1:11" s="70" customFormat="1" ht="22.5" x14ac:dyDescent="0.45">
      <c r="A31" s="72" t="s">
        <v>495</v>
      </c>
      <c r="B31" s="272">
        <v>90</v>
      </c>
      <c r="C31" s="272">
        <v>104</v>
      </c>
      <c r="D31" s="272">
        <v>147</v>
      </c>
      <c r="E31" s="273">
        <f t="shared" si="8"/>
        <v>341</v>
      </c>
      <c r="F31" s="73"/>
      <c r="G31" s="72" t="s">
        <v>579</v>
      </c>
      <c r="H31" s="272">
        <v>92</v>
      </c>
      <c r="I31" s="272">
        <v>135</v>
      </c>
      <c r="J31" s="272">
        <v>126</v>
      </c>
      <c r="K31" s="273">
        <f t="shared" si="9"/>
        <v>353</v>
      </c>
    </row>
    <row r="32" spans="1:11" s="70" customFormat="1" ht="22.5" x14ac:dyDescent="0.45">
      <c r="A32" s="72" t="s">
        <v>237</v>
      </c>
      <c r="B32" s="272">
        <v>107</v>
      </c>
      <c r="C32" s="272">
        <v>145</v>
      </c>
      <c r="D32" s="272">
        <v>108</v>
      </c>
      <c r="E32" s="273">
        <f t="shared" si="8"/>
        <v>360</v>
      </c>
      <c r="F32" s="73"/>
      <c r="G32" s="72" t="s">
        <v>361</v>
      </c>
      <c r="H32" s="272">
        <v>124</v>
      </c>
      <c r="I32" s="272">
        <v>117</v>
      </c>
      <c r="J32" s="272">
        <v>105</v>
      </c>
      <c r="K32" s="273">
        <f t="shared" si="9"/>
        <v>346</v>
      </c>
    </row>
    <row r="33" spans="1:11" s="70" customFormat="1" ht="22.5" x14ac:dyDescent="0.45">
      <c r="A33" s="72" t="s">
        <v>257</v>
      </c>
      <c r="B33" s="272">
        <v>113</v>
      </c>
      <c r="C33" s="272">
        <v>115</v>
      </c>
      <c r="D33" s="272">
        <v>101</v>
      </c>
      <c r="E33" s="273">
        <f t="shared" si="8"/>
        <v>329</v>
      </c>
      <c r="F33" s="73"/>
      <c r="G33" s="72" t="s">
        <v>362</v>
      </c>
      <c r="H33" s="272">
        <v>117</v>
      </c>
      <c r="I33" s="272">
        <v>118</v>
      </c>
      <c r="J33" s="272">
        <v>118</v>
      </c>
      <c r="K33" s="273">
        <f t="shared" si="9"/>
        <v>353</v>
      </c>
    </row>
    <row r="34" spans="1:11" s="70" customFormat="1" ht="22.5" x14ac:dyDescent="0.45">
      <c r="A34" s="72" t="s">
        <v>281</v>
      </c>
      <c r="B34" s="272">
        <v>171</v>
      </c>
      <c r="C34" s="272">
        <v>122</v>
      </c>
      <c r="D34" s="272">
        <v>127</v>
      </c>
      <c r="E34" s="273">
        <f t="shared" si="8"/>
        <v>420</v>
      </c>
      <c r="F34" s="73"/>
      <c r="G34" s="72" t="s">
        <v>236</v>
      </c>
      <c r="H34" s="272">
        <v>106</v>
      </c>
      <c r="I34" s="272">
        <v>111</v>
      </c>
      <c r="J34" s="272">
        <v>116</v>
      </c>
      <c r="K34" s="273">
        <f t="shared" si="9"/>
        <v>333</v>
      </c>
    </row>
    <row r="35" spans="1:11" s="273" customFormat="1" ht="22.5" x14ac:dyDescent="0.2">
      <c r="A35" s="131" t="s">
        <v>492</v>
      </c>
      <c r="B35" s="273">
        <f>SUM(B30:B34)</f>
        <v>586</v>
      </c>
      <c r="C35" s="273">
        <f>SUM(C30:C34)</f>
        <v>613</v>
      </c>
      <c r="D35" s="273">
        <f>SUM(D30:D34)</f>
        <v>604</v>
      </c>
      <c r="E35" s="273">
        <f t="shared" si="8"/>
        <v>1803</v>
      </c>
      <c r="G35" s="131" t="s">
        <v>493</v>
      </c>
      <c r="H35" s="273">
        <f>SUM(H30:H34)</f>
        <v>561</v>
      </c>
      <c r="I35" s="273">
        <f>SUM(I30:I34)</f>
        <v>579</v>
      </c>
      <c r="J35" s="273">
        <f>SUM(J30:J34)</f>
        <v>565</v>
      </c>
      <c r="K35" s="273">
        <f t="shared" si="9"/>
        <v>1705</v>
      </c>
    </row>
    <row r="36" spans="1:11" s="71" customFormat="1" ht="22.5" x14ac:dyDescent="0.2">
      <c r="A36" s="294" t="s">
        <v>484</v>
      </c>
      <c r="B36" s="294"/>
      <c r="C36" s="294"/>
      <c r="D36" s="294"/>
      <c r="E36" s="294"/>
      <c r="F36" s="273"/>
      <c r="G36" s="294" t="s">
        <v>483</v>
      </c>
      <c r="H36" s="294"/>
      <c r="I36" s="294"/>
      <c r="J36" s="294"/>
      <c r="K36" s="294"/>
    </row>
    <row r="37" spans="1:11" s="70" customFormat="1" ht="22.5" x14ac:dyDescent="0.45">
      <c r="A37" s="74" t="s">
        <v>360</v>
      </c>
      <c r="B37" s="75">
        <v>117</v>
      </c>
      <c r="C37" s="75">
        <v>103</v>
      </c>
      <c r="D37" s="75">
        <v>128</v>
      </c>
      <c r="E37" s="274">
        <f t="shared" ref="E37:E42" si="10">SUM(B37:D37)</f>
        <v>348</v>
      </c>
      <c r="F37" s="73"/>
      <c r="G37" s="74" t="s">
        <v>356</v>
      </c>
      <c r="H37" s="75">
        <v>100</v>
      </c>
      <c r="I37" s="75">
        <v>99</v>
      </c>
      <c r="J37" s="75">
        <v>119</v>
      </c>
      <c r="K37" s="274">
        <f t="shared" ref="K37:K41" si="11">SUM(H37:J37)</f>
        <v>318</v>
      </c>
    </row>
    <row r="38" spans="1:11" s="70" customFormat="1" ht="22.5" x14ac:dyDescent="0.45">
      <c r="A38" s="74" t="s">
        <v>272</v>
      </c>
      <c r="B38" s="75">
        <v>130</v>
      </c>
      <c r="C38" s="75">
        <v>96</v>
      </c>
      <c r="D38" s="75">
        <v>128</v>
      </c>
      <c r="E38" s="274">
        <f t="shared" si="10"/>
        <v>354</v>
      </c>
      <c r="F38" s="73"/>
      <c r="G38" s="74" t="s">
        <v>251</v>
      </c>
      <c r="H38" s="75">
        <v>101</v>
      </c>
      <c r="I38" s="75">
        <v>106</v>
      </c>
      <c r="J38" s="75">
        <v>134</v>
      </c>
      <c r="K38" s="274">
        <f t="shared" si="11"/>
        <v>341</v>
      </c>
    </row>
    <row r="39" spans="1:11" s="70" customFormat="1" ht="22.5" x14ac:dyDescent="0.45">
      <c r="A39" s="74" t="s">
        <v>271</v>
      </c>
      <c r="B39" s="75">
        <v>109</v>
      </c>
      <c r="C39" s="75">
        <v>112</v>
      </c>
      <c r="D39" s="75">
        <v>125</v>
      </c>
      <c r="E39" s="274">
        <f t="shared" si="10"/>
        <v>346</v>
      </c>
      <c r="F39" s="73"/>
      <c r="G39" s="74" t="s">
        <v>451</v>
      </c>
      <c r="H39" s="75">
        <v>133</v>
      </c>
      <c r="I39" s="75">
        <v>144</v>
      </c>
      <c r="J39" s="75">
        <v>112</v>
      </c>
      <c r="K39" s="274">
        <f t="shared" si="11"/>
        <v>389</v>
      </c>
    </row>
    <row r="40" spans="1:11" s="70" customFormat="1" ht="22.5" x14ac:dyDescent="0.45">
      <c r="A40" s="74" t="s">
        <v>270</v>
      </c>
      <c r="B40" s="75">
        <v>111</v>
      </c>
      <c r="C40" s="75">
        <v>122</v>
      </c>
      <c r="D40" s="75">
        <v>99</v>
      </c>
      <c r="E40" s="274">
        <f t="shared" si="10"/>
        <v>332</v>
      </c>
      <c r="F40" s="73"/>
      <c r="G40" s="74" t="s">
        <v>248</v>
      </c>
      <c r="H40" s="75">
        <v>112</v>
      </c>
      <c r="I40" s="75">
        <v>114</v>
      </c>
      <c r="J40" s="75">
        <v>125</v>
      </c>
      <c r="K40" s="274">
        <f t="shared" si="11"/>
        <v>351</v>
      </c>
    </row>
    <row r="41" spans="1:11" s="70" customFormat="1" ht="22.5" x14ac:dyDescent="0.45">
      <c r="A41" s="74" t="s">
        <v>269</v>
      </c>
      <c r="B41" s="75">
        <v>150</v>
      </c>
      <c r="C41" s="75">
        <v>119</v>
      </c>
      <c r="D41" s="75">
        <v>141</v>
      </c>
      <c r="E41" s="274">
        <f t="shared" si="10"/>
        <v>410</v>
      </c>
      <c r="F41" s="73"/>
      <c r="G41" s="74" t="s">
        <v>247</v>
      </c>
      <c r="H41" s="75">
        <v>125</v>
      </c>
      <c r="I41" s="75">
        <v>104</v>
      </c>
      <c r="J41" s="75">
        <v>145</v>
      </c>
      <c r="K41" s="274">
        <f t="shared" si="11"/>
        <v>374</v>
      </c>
    </row>
    <row r="42" spans="1:11" s="273" customFormat="1" ht="22.5" x14ac:dyDescent="0.2">
      <c r="A42" s="232" t="s">
        <v>521</v>
      </c>
      <c r="B42" s="274">
        <f>SUM(B37:B41)</f>
        <v>617</v>
      </c>
      <c r="C42" s="274">
        <f>SUM(C37:C41)</f>
        <v>552</v>
      </c>
      <c r="D42" s="274">
        <f>SUM(D37:D41)</f>
        <v>621</v>
      </c>
      <c r="E42" s="274">
        <f t="shared" si="10"/>
        <v>1790</v>
      </c>
      <c r="G42" s="232" t="s">
        <v>521</v>
      </c>
      <c r="H42" s="274">
        <f>SUM(H37:H41)</f>
        <v>571</v>
      </c>
      <c r="I42" s="274">
        <f>SUM(I37:I41)</f>
        <v>567</v>
      </c>
      <c r="J42" s="274">
        <f>SUM(J37:J41)</f>
        <v>635</v>
      </c>
      <c r="K42" s="274">
        <f>SUM(K37:K41)</f>
        <v>1773</v>
      </c>
    </row>
    <row r="43" spans="1:11" s="69" customFormat="1" ht="22.5" x14ac:dyDescent="0.45">
      <c r="A43" s="295" t="s">
        <v>295</v>
      </c>
      <c r="B43" s="295"/>
      <c r="C43" s="295"/>
      <c r="D43" s="295"/>
      <c r="E43" s="295"/>
      <c r="F43" s="273"/>
      <c r="G43" s="295" t="s">
        <v>293</v>
      </c>
      <c r="H43" s="295"/>
      <c r="I43" s="295"/>
      <c r="J43" s="295"/>
      <c r="K43" s="295"/>
    </row>
    <row r="44" spans="1:11" s="70" customFormat="1" ht="22.5" x14ac:dyDescent="0.45">
      <c r="A44" s="72" t="s">
        <v>255</v>
      </c>
      <c r="B44" s="272">
        <v>109</v>
      </c>
      <c r="C44" s="272">
        <v>93</v>
      </c>
      <c r="D44" s="272">
        <v>103</v>
      </c>
      <c r="E44" s="273">
        <f t="shared" ref="E44:E49" si="12">SUM(B44:D44)</f>
        <v>305</v>
      </c>
      <c r="F44" s="73"/>
      <c r="G44" s="72" t="s">
        <v>229</v>
      </c>
      <c r="H44" s="272">
        <v>119</v>
      </c>
      <c r="I44" s="272">
        <v>126</v>
      </c>
      <c r="J44" s="272">
        <v>116</v>
      </c>
      <c r="K44" s="273">
        <f>SUM(H44:J44)</f>
        <v>361</v>
      </c>
    </row>
    <row r="45" spans="1:11" s="70" customFormat="1" ht="22.5" x14ac:dyDescent="0.45">
      <c r="A45" s="72" t="s">
        <v>252</v>
      </c>
      <c r="B45" s="272">
        <v>122</v>
      </c>
      <c r="C45" s="272">
        <v>108</v>
      </c>
      <c r="D45" s="272">
        <v>103</v>
      </c>
      <c r="E45" s="273">
        <f t="shared" si="12"/>
        <v>333</v>
      </c>
      <c r="F45" s="73"/>
      <c r="G45" s="72" t="s">
        <v>407</v>
      </c>
      <c r="H45" s="272">
        <v>122</v>
      </c>
      <c r="I45" s="272">
        <v>105</v>
      </c>
      <c r="J45" s="272">
        <v>114</v>
      </c>
      <c r="K45" s="273">
        <f>SUM(H45:J45)</f>
        <v>341</v>
      </c>
    </row>
    <row r="46" spans="1:11" s="70" customFormat="1" ht="22.5" x14ac:dyDescent="0.45">
      <c r="A46" s="72" t="s">
        <v>588</v>
      </c>
      <c r="B46" s="272">
        <v>126</v>
      </c>
      <c r="C46" s="272">
        <v>116</v>
      </c>
      <c r="D46" s="272">
        <v>105</v>
      </c>
      <c r="E46" s="273">
        <f t="shared" si="12"/>
        <v>347</v>
      </c>
      <c r="F46" s="73"/>
      <c r="G46" s="72" t="s">
        <v>228</v>
      </c>
      <c r="H46" s="272">
        <v>118</v>
      </c>
      <c r="I46" s="272">
        <v>91</v>
      </c>
      <c r="J46" s="272">
        <v>101</v>
      </c>
      <c r="K46" s="273">
        <f>SUM(H46:J46)</f>
        <v>310</v>
      </c>
    </row>
    <row r="47" spans="1:11" s="70" customFormat="1" ht="22.5" x14ac:dyDescent="0.45">
      <c r="A47" s="72" t="s">
        <v>216</v>
      </c>
      <c r="B47" s="272">
        <v>102</v>
      </c>
      <c r="C47" s="272">
        <v>128</v>
      </c>
      <c r="D47" s="272">
        <v>115</v>
      </c>
      <c r="E47" s="273">
        <f t="shared" si="12"/>
        <v>345</v>
      </c>
      <c r="F47" s="73"/>
      <c r="G47" s="72" t="s">
        <v>227</v>
      </c>
      <c r="H47" s="272">
        <v>128</v>
      </c>
      <c r="I47" s="272">
        <v>108</v>
      </c>
      <c r="J47" s="272">
        <v>103</v>
      </c>
      <c r="K47" s="273">
        <f>SUM(H47:J47)</f>
        <v>339</v>
      </c>
    </row>
    <row r="48" spans="1:11" s="70" customFormat="1" ht="22.5" x14ac:dyDescent="0.45">
      <c r="A48" s="72" t="s">
        <v>215</v>
      </c>
      <c r="B48" s="272">
        <v>97</v>
      </c>
      <c r="C48" s="272">
        <v>137</v>
      </c>
      <c r="D48" s="272">
        <v>142</v>
      </c>
      <c r="E48" s="273">
        <f t="shared" si="12"/>
        <v>376</v>
      </c>
      <c r="F48" s="73"/>
      <c r="G48" s="72" t="s">
        <v>231</v>
      </c>
      <c r="H48" s="272">
        <v>154</v>
      </c>
      <c r="I48" s="272">
        <v>107</v>
      </c>
      <c r="J48" s="272">
        <v>115</v>
      </c>
      <c r="K48" s="273">
        <f>SUM(H48:J48)</f>
        <v>376</v>
      </c>
    </row>
    <row r="49" spans="1:11" s="273" customFormat="1" ht="22.5" x14ac:dyDescent="0.2">
      <c r="A49" s="131" t="s">
        <v>521</v>
      </c>
      <c r="B49" s="273">
        <f>SUM(B44:B48)</f>
        <v>556</v>
      </c>
      <c r="C49" s="273">
        <f>SUM(C44:C48)</f>
        <v>582</v>
      </c>
      <c r="D49" s="273">
        <f>SUM(D44:D48)</f>
        <v>568</v>
      </c>
      <c r="E49" s="273">
        <f t="shared" si="12"/>
        <v>1706</v>
      </c>
      <c r="G49" s="131" t="s">
        <v>521</v>
      </c>
      <c r="H49" s="273">
        <f>SUM(H44:H48)</f>
        <v>641</v>
      </c>
      <c r="I49" s="273">
        <f>SUM(I44:I48)</f>
        <v>537</v>
      </c>
      <c r="J49" s="273">
        <f>SUM(J44:J48)</f>
        <v>549</v>
      </c>
      <c r="K49" s="273">
        <f>SUM(K44:K48)</f>
        <v>1727</v>
      </c>
    </row>
    <row r="51" spans="1:11" ht="22.5" x14ac:dyDescent="0.35">
      <c r="A51" s="295" t="s">
        <v>332</v>
      </c>
      <c r="B51" s="295"/>
      <c r="C51" s="295"/>
      <c r="D51" s="295"/>
      <c r="E51" s="295"/>
      <c r="G51" s="295" t="s">
        <v>321</v>
      </c>
      <c r="H51" s="295"/>
      <c r="I51" s="295"/>
      <c r="J51" s="295"/>
      <c r="K51" s="295"/>
    </row>
    <row r="52" spans="1:11" ht="22.5" x14ac:dyDescent="0.35">
      <c r="A52" s="295" t="s">
        <v>563</v>
      </c>
      <c r="B52" s="295"/>
      <c r="C52" s="295"/>
      <c r="D52" s="295"/>
      <c r="E52" s="295"/>
      <c r="G52" s="295" t="s">
        <v>578</v>
      </c>
      <c r="H52" s="295"/>
      <c r="I52" s="295"/>
      <c r="J52" s="295"/>
      <c r="K52" s="295"/>
    </row>
    <row r="53" spans="1:11" ht="22.5" x14ac:dyDescent="0.45">
      <c r="A53" s="296" t="s">
        <v>570</v>
      </c>
      <c r="B53" s="296"/>
      <c r="C53" s="296"/>
      <c r="D53" s="296"/>
      <c r="E53" s="296"/>
      <c r="F53" s="70"/>
      <c r="G53" s="296" t="s">
        <v>580</v>
      </c>
      <c r="H53" s="296"/>
      <c r="I53" s="296"/>
      <c r="J53" s="296"/>
      <c r="K53" s="296"/>
    </row>
    <row r="54" spans="1:11" ht="22.5" x14ac:dyDescent="0.45">
      <c r="A54" s="296" t="s">
        <v>571</v>
      </c>
      <c r="B54" s="296"/>
      <c r="C54" s="296"/>
      <c r="D54" s="296"/>
      <c r="E54" s="296"/>
      <c r="F54" s="70"/>
      <c r="G54" s="296" t="s">
        <v>581</v>
      </c>
      <c r="H54" s="296"/>
      <c r="I54" s="296"/>
      <c r="J54" s="296"/>
      <c r="K54" s="296"/>
    </row>
    <row r="55" spans="1:11" ht="22.5" x14ac:dyDescent="0.45">
      <c r="A55" s="296" t="s">
        <v>572</v>
      </c>
      <c r="B55" s="296"/>
      <c r="C55" s="296"/>
      <c r="D55" s="296"/>
      <c r="E55" s="296"/>
      <c r="F55" s="70"/>
      <c r="G55" s="296" t="s">
        <v>582</v>
      </c>
      <c r="H55" s="296"/>
      <c r="I55" s="296"/>
      <c r="J55" s="296"/>
      <c r="K55" s="296"/>
    </row>
    <row r="56" spans="1:11" ht="22.5" x14ac:dyDescent="0.45">
      <c r="A56" s="296" t="s">
        <v>573</v>
      </c>
      <c r="B56" s="296"/>
      <c r="C56" s="296"/>
      <c r="D56" s="296"/>
      <c r="E56" s="296"/>
      <c r="F56" s="70"/>
      <c r="G56" s="296" t="s">
        <v>583</v>
      </c>
      <c r="H56" s="296"/>
      <c r="I56" s="296"/>
      <c r="J56" s="296"/>
      <c r="K56" s="296"/>
    </row>
    <row r="57" spans="1:11" ht="22.5" x14ac:dyDescent="0.45">
      <c r="A57" s="296" t="s">
        <v>574</v>
      </c>
      <c r="B57" s="296"/>
      <c r="C57" s="296"/>
      <c r="D57" s="296"/>
      <c r="E57" s="296"/>
      <c r="F57" s="70"/>
      <c r="G57" s="296" t="s">
        <v>584</v>
      </c>
      <c r="H57" s="296"/>
      <c r="I57" s="296"/>
      <c r="J57" s="296"/>
      <c r="K57" s="296"/>
    </row>
    <row r="58" spans="1:11" ht="22.5" x14ac:dyDescent="0.45">
      <c r="A58" s="296" t="s">
        <v>575</v>
      </c>
      <c r="B58" s="296"/>
      <c r="C58" s="296"/>
      <c r="D58" s="296"/>
      <c r="E58" s="296"/>
      <c r="F58" s="70"/>
      <c r="G58" s="296" t="s">
        <v>585</v>
      </c>
      <c r="H58" s="296"/>
      <c r="I58" s="296"/>
      <c r="J58" s="296"/>
      <c r="K58" s="296"/>
    </row>
    <row r="59" spans="1:11" ht="22.5" x14ac:dyDescent="0.45">
      <c r="A59" s="296" t="s">
        <v>576</v>
      </c>
      <c r="B59" s="296"/>
      <c r="C59" s="296"/>
      <c r="D59" s="296"/>
      <c r="E59" s="296"/>
      <c r="F59" s="70"/>
      <c r="G59" s="296" t="s">
        <v>586</v>
      </c>
      <c r="H59" s="296"/>
      <c r="I59" s="296"/>
      <c r="J59" s="296"/>
      <c r="K59" s="296"/>
    </row>
    <row r="60" spans="1:11" ht="22.5" x14ac:dyDescent="0.45">
      <c r="A60" s="296" t="s">
        <v>577</v>
      </c>
      <c r="B60" s="296"/>
      <c r="C60" s="296"/>
      <c r="D60" s="296"/>
      <c r="E60" s="296"/>
      <c r="F60" s="70"/>
      <c r="G60" s="296" t="s">
        <v>587</v>
      </c>
      <c r="H60" s="296"/>
      <c r="I60" s="296"/>
      <c r="J60" s="296"/>
      <c r="K60" s="296"/>
    </row>
    <row r="61" spans="1:11" ht="22.5" x14ac:dyDescent="0.45">
      <c r="A61" s="296"/>
      <c r="B61" s="296"/>
      <c r="C61" s="296"/>
      <c r="D61" s="296"/>
      <c r="E61" s="296"/>
      <c r="F61" s="70"/>
      <c r="G61" s="296"/>
      <c r="H61" s="296"/>
      <c r="I61" s="296"/>
      <c r="J61" s="296"/>
      <c r="K61" s="296"/>
    </row>
    <row r="62" spans="1:11" ht="22.5" x14ac:dyDescent="0.45">
      <c r="A62" s="72"/>
      <c r="B62" s="272"/>
      <c r="C62" s="272"/>
      <c r="D62" s="272"/>
      <c r="E62" s="273"/>
      <c r="F62" s="70"/>
      <c r="G62" s="72"/>
      <c r="H62" s="272"/>
      <c r="I62" s="272"/>
      <c r="J62" s="272"/>
      <c r="K62" s="273"/>
    </row>
    <row r="63" spans="1:11" ht="22.5" x14ac:dyDescent="0.45">
      <c r="A63" s="72"/>
      <c r="B63" s="272"/>
      <c r="C63" s="272"/>
      <c r="D63" s="272"/>
      <c r="E63" s="273"/>
      <c r="F63" s="70"/>
      <c r="G63" s="72"/>
      <c r="H63" s="272"/>
      <c r="I63" s="272"/>
      <c r="J63" s="272"/>
      <c r="K63" s="273"/>
    </row>
    <row r="64" spans="1:11" ht="22.5" x14ac:dyDescent="0.45">
      <c r="A64" s="72"/>
      <c r="B64" s="272"/>
      <c r="C64" s="272"/>
      <c r="D64" s="272"/>
      <c r="E64" s="273"/>
      <c r="F64" s="70"/>
      <c r="G64" s="72"/>
      <c r="H64" s="272"/>
      <c r="I64" s="272"/>
      <c r="J64" s="272"/>
      <c r="K64" s="273"/>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238" priority="35" rank="1"/>
  </conditionalFormatting>
  <conditionalFormatting sqref="C7 I7">
    <cfRule type="top10" dxfId="237" priority="34" rank="1"/>
  </conditionalFormatting>
  <conditionalFormatting sqref="D7 J7">
    <cfRule type="top10" dxfId="236" priority="33" stopIfTrue="1" rank="1"/>
  </conditionalFormatting>
  <conditionalFormatting sqref="E7 K7">
    <cfRule type="top10" dxfId="235" priority="32" rank="1"/>
  </conditionalFormatting>
  <conditionalFormatting sqref="B14 H14">
    <cfRule type="top10" dxfId="234" priority="31" rank="1"/>
  </conditionalFormatting>
  <conditionalFormatting sqref="C14 I14">
    <cfRule type="top10" dxfId="233" priority="29" rank="1"/>
    <cfRule type="top10" priority="30" rank="1"/>
  </conditionalFormatting>
  <conditionalFormatting sqref="J14 D14">
    <cfRule type="top10" dxfId="232" priority="28" rank="1"/>
  </conditionalFormatting>
  <conditionalFormatting sqref="K14 E14">
    <cfRule type="top10" dxfId="231" priority="27" rank="1"/>
  </conditionalFormatting>
  <conditionalFormatting sqref="B21 H21">
    <cfRule type="top10" dxfId="230" priority="26" rank="1"/>
  </conditionalFormatting>
  <conditionalFormatting sqref="I21 C21">
    <cfRule type="top10" dxfId="229" priority="25" rank="1"/>
  </conditionalFormatting>
  <conditionalFormatting sqref="D21 J21">
    <cfRule type="top10" dxfId="228" priority="24" rank="1"/>
  </conditionalFormatting>
  <conditionalFormatting sqref="K21 E21">
    <cfRule type="top10" dxfId="227" priority="23" rank="1"/>
  </conditionalFormatting>
  <conditionalFormatting sqref="B28 H28">
    <cfRule type="top10" dxfId="226" priority="22" rank="1"/>
  </conditionalFormatting>
  <conditionalFormatting sqref="C28 I28">
    <cfRule type="top10" dxfId="225" priority="21" rank="1"/>
  </conditionalFormatting>
  <conditionalFormatting sqref="D28 J28">
    <cfRule type="top10" dxfId="224" priority="20" rank="1"/>
  </conditionalFormatting>
  <conditionalFormatting sqref="E28 K28">
    <cfRule type="top10" dxfId="223" priority="19" rank="1"/>
  </conditionalFormatting>
  <conditionalFormatting sqref="B35 H35">
    <cfRule type="top10" dxfId="222" priority="18" rank="1"/>
  </conditionalFormatting>
  <conditionalFormatting sqref="H35 B35">
    <cfRule type="top10" dxfId="221" priority="17" rank="1"/>
  </conditionalFormatting>
  <conditionalFormatting sqref="C35 I35">
    <cfRule type="top10" dxfId="220" priority="16" rank="1"/>
  </conditionalFormatting>
  <conditionalFormatting sqref="D35 J35">
    <cfRule type="top10" dxfId="219" priority="15" rank="1"/>
  </conditionalFormatting>
  <conditionalFormatting sqref="K35 E35">
    <cfRule type="top10" dxfId="218" priority="14" rank="1"/>
  </conditionalFormatting>
  <conditionalFormatting sqref="B42 H42">
    <cfRule type="top10" dxfId="217" priority="13" rank="1"/>
  </conditionalFormatting>
  <conditionalFormatting sqref="C42 I42">
    <cfRule type="top10" dxfId="216" priority="12" rank="1"/>
  </conditionalFormatting>
  <conditionalFormatting sqref="D42 J42">
    <cfRule type="top10" dxfId="215" priority="11" rank="1"/>
  </conditionalFormatting>
  <conditionalFormatting sqref="E42 K42">
    <cfRule type="top10" dxfId="214" priority="10" rank="1"/>
  </conditionalFormatting>
  <conditionalFormatting sqref="B49 H49">
    <cfRule type="top10" dxfId="213" priority="9" rank="1"/>
  </conditionalFormatting>
  <conditionalFormatting sqref="C49 I49">
    <cfRule type="top10" dxfId="212" priority="8" rank="1"/>
  </conditionalFormatting>
  <conditionalFormatting sqref="D49 J49">
    <cfRule type="top10" dxfId="211" priority="7" rank="1"/>
  </conditionalFormatting>
  <conditionalFormatting sqref="E49 K49">
    <cfRule type="top10" dxfId="210" priority="6" rank="1"/>
  </conditionalFormatting>
  <conditionalFormatting sqref="E2:E6 K2:K6 K9:K13 E9:E13 E16:E20 K16:K20 E23:E27 E30:E34 K30:K34 K23:K27 E44:E48 K44:K48 E37:E41 K37:K41">
    <cfRule type="cellIs" dxfId="209" priority="5" operator="greaterThan">
      <formula>399</formula>
    </cfRule>
  </conditionalFormatting>
  <conditionalFormatting sqref="B2:D6 H2:J6 H9:J13 B9:D13 B16:D20 H16:J20 B23:D27 H23:J27 H30:J34 B30:D34 B37:D40 H37:J41 H44:J48 B44:D48">
    <cfRule type="cellIs" dxfId="208" priority="4" operator="greaterThanOrEqual">
      <formula>150</formula>
    </cfRule>
  </conditionalFormatting>
  <conditionalFormatting sqref="B41:D41">
    <cfRule type="cellIs" dxfId="207" priority="3" operator="greaterThanOrEqual">
      <formula>150</formula>
    </cfRule>
  </conditionalFormatting>
  <printOptions horizontalCentered="1" verticalCentered="1"/>
  <pageMargins left="0.7" right="0.7" top="1" bottom="0.5" header="0.3" footer="0.3"/>
  <pageSetup scale="50" orientation="portrait" r:id="rId1"/>
  <headerFooter>
    <oddHeader>&amp;C&amp;"Euphemia,Bold"&amp;16FRIDAY PRO LEAGUE&amp;"Arial,Regular"&amp;10
&amp;"Euphemia,Bold"&amp;12WEEK 5&amp;"Arial,Regular"&amp;10
&amp;"Euphemia,Regular"&amp;12OCTOBER 3, 2014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A60" sqref="A53:E60"/>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293" t="s">
        <v>486</v>
      </c>
      <c r="B1" s="293"/>
      <c r="C1" s="293"/>
      <c r="D1" s="293"/>
      <c r="E1" s="293"/>
      <c r="F1" s="271"/>
      <c r="G1" s="293" t="s">
        <v>293</v>
      </c>
      <c r="H1" s="293"/>
      <c r="I1" s="293"/>
      <c r="J1" s="293"/>
      <c r="K1" s="293"/>
    </row>
    <row r="2" spans="1:11" s="70" customFormat="1" ht="22.5" x14ac:dyDescent="0.45">
      <c r="A2" s="72" t="s">
        <v>267</v>
      </c>
      <c r="B2" s="268">
        <v>111</v>
      </c>
      <c r="C2" s="268">
        <v>142</v>
      </c>
      <c r="D2" s="268">
        <v>114</v>
      </c>
      <c r="E2" s="269">
        <f t="shared" ref="E2:E7" si="0">SUM(B2:D2)</f>
        <v>367</v>
      </c>
      <c r="F2" s="73"/>
      <c r="G2" s="72" t="s">
        <v>229</v>
      </c>
      <c r="H2" s="268">
        <v>105</v>
      </c>
      <c r="I2" s="268">
        <v>111</v>
      </c>
      <c r="J2" s="268">
        <v>112</v>
      </c>
      <c r="K2" s="269">
        <f t="shared" ref="K2:K7" si="1">SUM(H2:J2)</f>
        <v>328</v>
      </c>
    </row>
    <row r="3" spans="1:11" s="70" customFormat="1" ht="22.5" x14ac:dyDescent="0.45">
      <c r="A3" s="72" t="s">
        <v>442</v>
      </c>
      <c r="B3" s="268">
        <v>125</v>
      </c>
      <c r="C3" s="268">
        <v>114</v>
      </c>
      <c r="D3" s="268">
        <v>106</v>
      </c>
      <c r="E3" s="269">
        <f t="shared" si="0"/>
        <v>345</v>
      </c>
      <c r="F3" s="73"/>
      <c r="G3" s="72" t="s">
        <v>407</v>
      </c>
      <c r="H3" s="268">
        <v>128</v>
      </c>
      <c r="I3" s="268">
        <v>133</v>
      </c>
      <c r="J3" s="268">
        <v>129</v>
      </c>
      <c r="K3" s="269">
        <f t="shared" si="1"/>
        <v>390</v>
      </c>
    </row>
    <row r="4" spans="1:11" s="70" customFormat="1" ht="22.5" x14ac:dyDescent="0.45">
      <c r="A4" s="72" t="s">
        <v>260</v>
      </c>
      <c r="B4" s="268">
        <v>129</v>
      </c>
      <c r="C4" s="268">
        <v>108</v>
      </c>
      <c r="D4" s="268">
        <v>104</v>
      </c>
      <c r="E4" s="269">
        <f t="shared" si="0"/>
        <v>341</v>
      </c>
      <c r="F4" s="73"/>
      <c r="G4" s="72" t="s">
        <v>228</v>
      </c>
      <c r="H4" s="268">
        <v>139</v>
      </c>
      <c r="I4" s="268">
        <v>121</v>
      </c>
      <c r="J4" s="268">
        <v>108</v>
      </c>
      <c r="K4" s="269">
        <f t="shared" si="1"/>
        <v>368</v>
      </c>
    </row>
    <row r="5" spans="1:11" s="70" customFormat="1" ht="22.5" x14ac:dyDescent="0.45">
      <c r="A5" s="72" t="s">
        <v>368</v>
      </c>
      <c r="B5" s="268">
        <v>103</v>
      </c>
      <c r="C5" s="268">
        <v>126</v>
      </c>
      <c r="D5" s="268">
        <v>117</v>
      </c>
      <c r="E5" s="269">
        <f t="shared" si="0"/>
        <v>346</v>
      </c>
      <c r="F5" s="73"/>
      <c r="G5" s="72" t="s">
        <v>227</v>
      </c>
      <c r="H5" s="268">
        <v>132</v>
      </c>
      <c r="I5" s="268">
        <v>128</v>
      </c>
      <c r="J5" s="268">
        <v>150</v>
      </c>
      <c r="K5" s="269">
        <f t="shared" si="1"/>
        <v>410</v>
      </c>
    </row>
    <row r="6" spans="1:11" s="70" customFormat="1" ht="22.5" x14ac:dyDescent="0.45">
      <c r="A6" s="72" t="s">
        <v>264</v>
      </c>
      <c r="B6" s="268">
        <v>109</v>
      </c>
      <c r="C6" s="268">
        <v>88</v>
      </c>
      <c r="D6" s="268">
        <v>96</v>
      </c>
      <c r="E6" s="269">
        <f t="shared" si="0"/>
        <v>293</v>
      </c>
      <c r="F6" s="73"/>
      <c r="G6" s="72" t="s">
        <v>231</v>
      </c>
      <c r="H6" s="268">
        <v>123</v>
      </c>
      <c r="I6" s="268">
        <v>95</v>
      </c>
      <c r="J6" s="268">
        <v>102</v>
      </c>
      <c r="K6" s="269">
        <f t="shared" si="1"/>
        <v>320</v>
      </c>
    </row>
    <row r="7" spans="1:11" s="269" customFormat="1" ht="22.5" x14ac:dyDescent="0.2">
      <c r="A7" s="131" t="s">
        <v>493</v>
      </c>
      <c r="B7" s="269">
        <f>SUM(B2:B6)</f>
        <v>577</v>
      </c>
      <c r="C7" s="269">
        <f>SUM(C2:C6)</f>
        <v>578</v>
      </c>
      <c r="D7" s="269">
        <f>SUM(D2:D6)</f>
        <v>537</v>
      </c>
      <c r="E7" s="269">
        <f t="shared" si="0"/>
        <v>1692</v>
      </c>
      <c r="G7" s="131" t="s">
        <v>492</v>
      </c>
      <c r="H7" s="269">
        <f>SUM(H2:H6)</f>
        <v>627</v>
      </c>
      <c r="I7" s="269">
        <f>SUM(I2:I6)</f>
        <v>588</v>
      </c>
      <c r="J7" s="269">
        <f>SUM(J2:J6)</f>
        <v>601</v>
      </c>
      <c r="K7" s="269">
        <f t="shared" si="1"/>
        <v>1816</v>
      </c>
    </row>
    <row r="8" spans="1:11" s="71" customFormat="1" ht="22.5" x14ac:dyDescent="0.2">
      <c r="A8" s="294" t="s">
        <v>484</v>
      </c>
      <c r="B8" s="294"/>
      <c r="C8" s="294"/>
      <c r="D8" s="294"/>
      <c r="E8" s="294"/>
      <c r="F8" s="269"/>
      <c r="G8" s="294" t="s">
        <v>292</v>
      </c>
      <c r="H8" s="294"/>
      <c r="I8" s="294"/>
      <c r="J8" s="294"/>
      <c r="K8" s="294"/>
    </row>
    <row r="9" spans="1:11" s="70" customFormat="1" ht="22.5" x14ac:dyDescent="0.45">
      <c r="A9" s="74" t="s">
        <v>269</v>
      </c>
      <c r="B9" s="75">
        <v>113</v>
      </c>
      <c r="C9" s="75">
        <v>117</v>
      </c>
      <c r="D9" s="75">
        <v>96</v>
      </c>
      <c r="E9" s="270">
        <f t="shared" ref="E9:E14" si="2">SUM(B9:D9)</f>
        <v>326</v>
      </c>
      <c r="F9" s="73"/>
      <c r="G9" s="74" t="s">
        <v>287</v>
      </c>
      <c r="H9" s="75">
        <v>131</v>
      </c>
      <c r="I9" s="75">
        <v>105</v>
      </c>
      <c r="J9" s="75">
        <v>135</v>
      </c>
      <c r="K9" s="270">
        <f t="shared" ref="K9:K14" si="3">SUM(H9:J9)</f>
        <v>371</v>
      </c>
    </row>
    <row r="10" spans="1:11" s="70" customFormat="1" ht="22.5" x14ac:dyDescent="0.45">
      <c r="A10" s="74" t="s">
        <v>270</v>
      </c>
      <c r="B10" s="75">
        <v>105</v>
      </c>
      <c r="C10" s="75">
        <v>92</v>
      </c>
      <c r="D10" s="75">
        <v>112</v>
      </c>
      <c r="E10" s="270">
        <f t="shared" si="2"/>
        <v>309</v>
      </c>
      <c r="F10" s="73"/>
      <c r="G10" s="74" t="s">
        <v>262</v>
      </c>
      <c r="H10" s="75">
        <v>128</v>
      </c>
      <c r="I10" s="75">
        <v>124</v>
      </c>
      <c r="J10" s="75">
        <v>122</v>
      </c>
      <c r="K10" s="270">
        <f t="shared" si="3"/>
        <v>374</v>
      </c>
    </row>
    <row r="11" spans="1:11" s="70" customFormat="1" ht="22.5" x14ac:dyDescent="0.45">
      <c r="A11" s="74" t="s">
        <v>271</v>
      </c>
      <c r="B11" s="75">
        <v>109</v>
      </c>
      <c r="C11" s="75">
        <v>131</v>
      </c>
      <c r="D11" s="75">
        <v>107</v>
      </c>
      <c r="E11" s="270">
        <f t="shared" si="2"/>
        <v>347</v>
      </c>
      <c r="F11" s="73"/>
      <c r="G11" s="74" t="s">
        <v>283</v>
      </c>
      <c r="H11" s="75">
        <v>102</v>
      </c>
      <c r="I11" s="75">
        <v>132</v>
      </c>
      <c r="J11" s="75">
        <v>127</v>
      </c>
      <c r="K11" s="270">
        <f t="shared" si="3"/>
        <v>361</v>
      </c>
    </row>
    <row r="12" spans="1:11" s="70" customFormat="1" ht="22.5" x14ac:dyDescent="0.45">
      <c r="A12" s="74" t="s">
        <v>272</v>
      </c>
      <c r="B12" s="75">
        <v>117</v>
      </c>
      <c r="C12" s="75">
        <v>103</v>
      </c>
      <c r="D12" s="75">
        <v>88</v>
      </c>
      <c r="E12" s="270">
        <f t="shared" si="2"/>
        <v>308</v>
      </c>
      <c r="F12" s="73"/>
      <c r="G12" s="74" t="s">
        <v>211</v>
      </c>
      <c r="H12" s="75">
        <v>107</v>
      </c>
      <c r="I12" s="75">
        <v>139</v>
      </c>
      <c r="J12" s="75">
        <v>91</v>
      </c>
      <c r="K12" s="270">
        <f t="shared" si="3"/>
        <v>337</v>
      </c>
    </row>
    <row r="13" spans="1:11" s="70" customFormat="1" ht="22.5" x14ac:dyDescent="0.45">
      <c r="A13" s="74" t="s">
        <v>360</v>
      </c>
      <c r="B13" s="75">
        <v>132</v>
      </c>
      <c r="C13" s="75">
        <v>121</v>
      </c>
      <c r="D13" s="75">
        <v>102</v>
      </c>
      <c r="E13" s="270">
        <f t="shared" si="2"/>
        <v>355</v>
      </c>
      <c r="F13" s="73"/>
      <c r="G13" s="74" t="s">
        <v>488</v>
      </c>
      <c r="H13" s="75">
        <v>131</v>
      </c>
      <c r="I13" s="75">
        <v>123</v>
      </c>
      <c r="J13" s="75">
        <v>96</v>
      </c>
      <c r="K13" s="270">
        <f t="shared" si="3"/>
        <v>350</v>
      </c>
    </row>
    <row r="14" spans="1:11" s="269" customFormat="1" ht="22.5" x14ac:dyDescent="0.2">
      <c r="A14" s="232" t="s">
        <v>493</v>
      </c>
      <c r="B14" s="270">
        <f>SUM(B9:B13)</f>
        <v>576</v>
      </c>
      <c r="C14" s="270">
        <f>SUM(C9:C13)</f>
        <v>564</v>
      </c>
      <c r="D14" s="270">
        <f>SUM(D9:D13)</f>
        <v>505</v>
      </c>
      <c r="E14" s="270">
        <f t="shared" si="2"/>
        <v>1645</v>
      </c>
      <c r="G14" s="232" t="s">
        <v>492</v>
      </c>
      <c r="H14" s="270">
        <f>SUM(H9:H13)</f>
        <v>599</v>
      </c>
      <c r="I14" s="270">
        <f>SUM(I9:I13)</f>
        <v>623</v>
      </c>
      <c r="J14" s="270">
        <f>SUM(J9:J13)</f>
        <v>571</v>
      </c>
      <c r="K14" s="270">
        <f t="shared" si="3"/>
        <v>1793</v>
      </c>
    </row>
    <row r="15" spans="1:11" s="71" customFormat="1" ht="22.5" x14ac:dyDescent="0.2">
      <c r="A15" s="295" t="s">
        <v>298</v>
      </c>
      <c r="B15" s="295"/>
      <c r="C15" s="295"/>
      <c r="D15" s="295"/>
      <c r="E15" s="295"/>
      <c r="F15" s="269"/>
      <c r="G15" s="295" t="s">
        <v>487</v>
      </c>
      <c r="H15" s="295"/>
      <c r="I15" s="295"/>
      <c r="J15" s="295"/>
      <c r="K15" s="295"/>
    </row>
    <row r="16" spans="1:11" s="70" customFormat="1" ht="22.5" x14ac:dyDescent="0.45">
      <c r="A16" s="72" t="s">
        <v>222</v>
      </c>
      <c r="B16" s="268">
        <v>95</v>
      </c>
      <c r="C16" s="268">
        <v>101</v>
      </c>
      <c r="D16" s="268">
        <v>90</v>
      </c>
      <c r="E16" s="269">
        <f t="shared" ref="E16:E21" si="4">SUM(B16:D16)</f>
        <v>286</v>
      </c>
      <c r="F16" s="73"/>
      <c r="G16" s="72" t="s">
        <v>449</v>
      </c>
      <c r="H16" s="268">
        <v>100</v>
      </c>
      <c r="I16" s="268">
        <v>122</v>
      </c>
      <c r="J16" s="268">
        <v>103</v>
      </c>
      <c r="K16" s="269">
        <f t="shared" ref="K16:K21" si="5">SUM(H16:J16)</f>
        <v>325</v>
      </c>
    </row>
    <row r="17" spans="1:11" s="70" customFormat="1" ht="22.5" x14ac:dyDescent="0.45">
      <c r="A17" s="72" t="s">
        <v>224</v>
      </c>
      <c r="B17" s="268">
        <v>138</v>
      </c>
      <c r="C17" s="268">
        <v>106</v>
      </c>
      <c r="D17" s="268">
        <v>84</v>
      </c>
      <c r="E17" s="269">
        <f t="shared" si="4"/>
        <v>328</v>
      </c>
      <c r="F17" s="73"/>
      <c r="G17" s="72" t="s">
        <v>523</v>
      </c>
      <c r="H17" s="268">
        <v>117</v>
      </c>
      <c r="I17" s="268">
        <v>97</v>
      </c>
      <c r="J17" s="268">
        <v>108</v>
      </c>
      <c r="K17" s="269">
        <f t="shared" si="5"/>
        <v>322</v>
      </c>
    </row>
    <row r="18" spans="1:11" s="70" customFormat="1" ht="22.5" x14ac:dyDescent="0.45">
      <c r="A18" s="72" t="s">
        <v>225</v>
      </c>
      <c r="B18" s="268">
        <v>115</v>
      </c>
      <c r="C18" s="268">
        <v>124</v>
      </c>
      <c r="D18" s="268">
        <v>117</v>
      </c>
      <c r="E18" s="269">
        <f t="shared" si="4"/>
        <v>356</v>
      </c>
      <c r="F18" s="73"/>
      <c r="G18" s="72" t="s">
        <v>450</v>
      </c>
      <c r="H18" s="268">
        <v>107</v>
      </c>
      <c r="I18" s="268">
        <v>116</v>
      </c>
      <c r="J18" s="268">
        <v>101</v>
      </c>
      <c r="K18" s="269">
        <f t="shared" si="5"/>
        <v>324</v>
      </c>
    </row>
    <row r="19" spans="1:11" s="70" customFormat="1" ht="22.5" x14ac:dyDescent="0.45">
      <c r="A19" s="72" t="s">
        <v>253</v>
      </c>
      <c r="B19" s="268">
        <v>102</v>
      </c>
      <c r="C19" s="268">
        <v>121</v>
      </c>
      <c r="D19" s="268">
        <v>115</v>
      </c>
      <c r="E19" s="269">
        <f t="shared" si="4"/>
        <v>338</v>
      </c>
      <c r="F19" s="73"/>
      <c r="G19" s="72" t="s">
        <v>378</v>
      </c>
      <c r="H19" s="268">
        <v>98</v>
      </c>
      <c r="I19" s="268">
        <v>111</v>
      </c>
      <c r="J19" s="268">
        <v>101</v>
      </c>
      <c r="K19" s="269">
        <f t="shared" si="5"/>
        <v>310</v>
      </c>
    </row>
    <row r="20" spans="1:11" s="70" customFormat="1" ht="22.5" x14ac:dyDescent="0.45">
      <c r="A20" s="72" t="s">
        <v>223</v>
      </c>
      <c r="B20" s="268">
        <v>121</v>
      </c>
      <c r="C20" s="268">
        <v>98</v>
      </c>
      <c r="D20" s="268">
        <v>98</v>
      </c>
      <c r="E20" s="269">
        <f t="shared" si="4"/>
        <v>317</v>
      </c>
      <c r="F20" s="73"/>
      <c r="G20" s="72" t="s">
        <v>348</v>
      </c>
      <c r="H20" s="268">
        <v>93</v>
      </c>
      <c r="I20" s="268">
        <v>90</v>
      </c>
      <c r="J20" s="268">
        <v>107</v>
      </c>
      <c r="K20" s="269">
        <f t="shared" si="5"/>
        <v>290</v>
      </c>
    </row>
    <row r="21" spans="1:11" s="269" customFormat="1" ht="22.5" x14ac:dyDescent="0.2">
      <c r="A21" s="131" t="s">
        <v>489</v>
      </c>
      <c r="B21" s="269">
        <f>SUM(B16:B20)</f>
        <v>571</v>
      </c>
      <c r="C21" s="269">
        <f>SUM(C16:C20)</f>
        <v>550</v>
      </c>
      <c r="D21" s="269">
        <f>SUM(D16:D20)</f>
        <v>504</v>
      </c>
      <c r="E21" s="269">
        <f t="shared" si="4"/>
        <v>1625</v>
      </c>
      <c r="G21" s="131" t="s">
        <v>490</v>
      </c>
      <c r="H21" s="269">
        <f>SUM(H16:H20)</f>
        <v>515</v>
      </c>
      <c r="I21" s="269">
        <f>SUM(I16:I20)</f>
        <v>536</v>
      </c>
      <c r="J21" s="269">
        <f>SUM(J16:J20)</f>
        <v>520</v>
      </c>
      <c r="K21" s="269">
        <f t="shared" si="5"/>
        <v>1571</v>
      </c>
    </row>
    <row r="22" spans="1:11" s="71" customFormat="1" ht="22.5" x14ac:dyDescent="0.2">
      <c r="A22" s="294" t="s">
        <v>294</v>
      </c>
      <c r="B22" s="294"/>
      <c r="C22" s="294"/>
      <c r="D22" s="294"/>
      <c r="E22" s="294"/>
      <c r="F22" s="269"/>
      <c r="G22" s="294" t="s">
        <v>483</v>
      </c>
      <c r="H22" s="294"/>
      <c r="I22" s="294"/>
      <c r="J22" s="294"/>
      <c r="K22" s="294"/>
    </row>
    <row r="23" spans="1:11" s="70" customFormat="1" ht="22.5" x14ac:dyDescent="0.45">
      <c r="A23" s="74" t="s">
        <v>277</v>
      </c>
      <c r="B23" s="75">
        <v>132</v>
      </c>
      <c r="C23" s="75">
        <v>97</v>
      </c>
      <c r="D23" s="75">
        <v>112</v>
      </c>
      <c r="E23" s="270">
        <f t="shared" ref="E23:E28" si="6">SUM(B23:D23)</f>
        <v>341</v>
      </c>
      <c r="F23" s="73"/>
      <c r="G23" s="74" t="s">
        <v>356</v>
      </c>
      <c r="H23" s="75">
        <v>127</v>
      </c>
      <c r="I23" s="75">
        <v>149</v>
      </c>
      <c r="J23" s="75">
        <v>141</v>
      </c>
      <c r="K23" s="270">
        <f t="shared" ref="K23:K28" si="7">SUM(H23:J23)</f>
        <v>417</v>
      </c>
    </row>
    <row r="24" spans="1:11" s="70" customFormat="1" ht="22.5" x14ac:dyDescent="0.45">
      <c r="A24" s="74" t="s">
        <v>279</v>
      </c>
      <c r="B24" s="75">
        <v>118</v>
      </c>
      <c r="C24" s="75">
        <v>104</v>
      </c>
      <c r="D24" s="75">
        <v>99</v>
      </c>
      <c r="E24" s="270">
        <f t="shared" si="6"/>
        <v>321</v>
      </c>
      <c r="F24" s="73"/>
      <c r="G24" s="74" t="s">
        <v>251</v>
      </c>
      <c r="H24" s="75">
        <v>127</v>
      </c>
      <c r="I24" s="75">
        <v>114</v>
      </c>
      <c r="J24" s="75">
        <v>129</v>
      </c>
      <c r="K24" s="270">
        <f t="shared" si="7"/>
        <v>370</v>
      </c>
    </row>
    <row r="25" spans="1:11" s="70" customFormat="1" ht="22.5" x14ac:dyDescent="0.45">
      <c r="A25" s="74" t="s">
        <v>214</v>
      </c>
      <c r="B25" s="75">
        <v>135</v>
      </c>
      <c r="C25" s="75">
        <v>120</v>
      </c>
      <c r="D25" s="75">
        <v>114</v>
      </c>
      <c r="E25" s="270">
        <f t="shared" si="6"/>
        <v>369</v>
      </c>
      <c r="F25" s="73"/>
      <c r="G25" s="74" t="s">
        <v>491</v>
      </c>
      <c r="H25" s="75">
        <v>169</v>
      </c>
      <c r="I25" s="75">
        <v>140</v>
      </c>
      <c r="J25" s="75">
        <v>134</v>
      </c>
      <c r="K25" s="270">
        <f t="shared" si="7"/>
        <v>443</v>
      </c>
    </row>
    <row r="26" spans="1:11" s="70" customFormat="1" ht="22.5" x14ac:dyDescent="0.45">
      <c r="A26" s="74" t="s">
        <v>278</v>
      </c>
      <c r="B26" s="75">
        <v>129</v>
      </c>
      <c r="C26" s="75">
        <v>133</v>
      </c>
      <c r="D26" s="75">
        <v>115</v>
      </c>
      <c r="E26" s="270">
        <f t="shared" si="6"/>
        <v>377</v>
      </c>
      <c r="F26" s="73"/>
      <c r="G26" s="74" t="s">
        <v>254</v>
      </c>
      <c r="H26" s="75">
        <v>116</v>
      </c>
      <c r="I26" s="75">
        <v>131</v>
      </c>
      <c r="J26" s="75">
        <v>111</v>
      </c>
      <c r="K26" s="270">
        <f t="shared" si="7"/>
        <v>358</v>
      </c>
    </row>
    <row r="27" spans="1:11" s="70" customFormat="1" ht="22.5" x14ac:dyDescent="0.45">
      <c r="A27" s="74" t="s">
        <v>276</v>
      </c>
      <c r="B27" s="75">
        <v>141</v>
      </c>
      <c r="C27" s="75">
        <v>107</v>
      </c>
      <c r="D27" s="75">
        <v>132</v>
      </c>
      <c r="E27" s="270">
        <f t="shared" si="6"/>
        <v>380</v>
      </c>
      <c r="F27" s="73"/>
      <c r="G27" s="74" t="s">
        <v>247</v>
      </c>
      <c r="H27" s="75">
        <v>141</v>
      </c>
      <c r="I27" s="75">
        <v>126</v>
      </c>
      <c r="J27" s="75">
        <v>122</v>
      </c>
      <c r="K27" s="270">
        <f t="shared" si="7"/>
        <v>389</v>
      </c>
    </row>
    <row r="28" spans="1:11" s="269" customFormat="1" ht="22.5" x14ac:dyDescent="0.2">
      <c r="A28" s="232" t="s">
        <v>493</v>
      </c>
      <c r="B28" s="270">
        <f>SUM(B23:B27)</f>
        <v>655</v>
      </c>
      <c r="C28" s="270">
        <f>SUM(C23:C27)</f>
        <v>561</v>
      </c>
      <c r="D28" s="270">
        <f>SUM(D23:D27)</f>
        <v>572</v>
      </c>
      <c r="E28" s="270">
        <f t="shared" si="6"/>
        <v>1788</v>
      </c>
      <c r="G28" s="232" t="s">
        <v>492</v>
      </c>
      <c r="H28" s="270">
        <f>SUM(H23:H27)</f>
        <v>680</v>
      </c>
      <c r="I28" s="270">
        <f>SUM(I23:I27)</f>
        <v>660</v>
      </c>
      <c r="J28" s="270">
        <f>SUM(J23:J27)</f>
        <v>637</v>
      </c>
      <c r="K28" s="270">
        <f t="shared" si="7"/>
        <v>1977</v>
      </c>
    </row>
    <row r="29" spans="1:11" s="71" customFormat="1" ht="22.5" x14ac:dyDescent="0.2">
      <c r="A29" s="295" t="s">
        <v>299</v>
      </c>
      <c r="B29" s="295"/>
      <c r="C29" s="295"/>
      <c r="D29" s="295"/>
      <c r="E29" s="295"/>
      <c r="F29" s="269"/>
      <c r="G29" s="295" t="s">
        <v>297</v>
      </c>
      <c r="H29" s="295"/>
      <c r="I29" s="295"/>
      <c r="J29" s="295"/>
      <c r="K29" s="295"/>
    </row>
    <row r="30" spans="1:11" s="70" customFormat="1" ht="22.5" x14ac:dyDescent="0.45">
      <c r="A30" s="72" t="s">
        <v>234</v>
      </c>
      <c r="B30" s="268">
        <v>134</v>
      </c>
      <c r="C30" s="268">
        <v>134</v>
      </c>
      <c r="D30" s="268">
        <v>125</v>
      </c>
      <c r="E30" s="269">
        <f t="shared" ref="E30:E35" si="8">SUM(B30:D30)</f>
        <v>393</v>
      </c>
      <c r="F30" s="73"/>
      <c r="G30" s="72" t="s">
        <v>242</v>
      </c>
      <c r="H30" s="268">
        <v>151</v>
      </c>
      <c r="I30" s="268">
        <v>100</v>
      </c>
      <c r="J30" s="268">
        <v>110</v>
      </c>
      <c r="K30" s="269">
        <f t="shared" ref="K30:K35" si="9">SUM(H30:J30)</f>
        <v>361</v>
      </c>
    </row>
    <row r="31" spans="1:11" s="70" customFormat="1" ht="22.5" x14ac:dyDescent="0.45">
      <c r="A31" s="72" t="s">
        <v>235</v>
      </c>
      <c r="B31" s="268">
        <v>100</v>
      </c>
      <c r="C31" s="268">
        <v>133</v>
      </c>
      <c r="D31" s="268">
        <v>133</v>
      </c>
      <c r="E31" s="269">
        <f t="shared" si="8"/>
        <v>366</v>
      </c>
      <c r="F31" s="73"/>
      <c r="G31" s="72" t="s">
        <v>243</v>
      </c>
      <c r="H31" s="268">
        <v>129</v>
      </c>
      <c r="I31" s="268">
        <v>105</v>
      </c>
      <c r="J31" s="268">
        <v>110</v>
      </c>
      <c r="K31" s="269">
        <f t="shared" si="9"/>
        <v>344</v>
      </c>
    </row>
    <row r="32" spans="1:11" s="70" customFormat="1" ht="22.5" x14ac:dyDescent="0.45">
      <c r="A32" s="72" t="s">
        <v>361</v>
      </c>
      <c r="B32" s="268">
        <v>115</v>
      </c>
      <c r="C32" s="268">
        <v>151</v>
      </c>
      <c r="D32" s="268">
        <v>107</v>
      </c>
      <c r="E32" s="269">
        <f t="shared" si="8"/>
        <v>373</v>
      </c>
      <c r="F32" s="73"/>
      <c r="G32" s="72" t="s">
        <v>352</v>
      </c>
      <c r="H32" s="268">
        <v>112</v>
      </c>
      <c r="I32" s="268">
        <v>112</v>
      </c>
      <c r="J32" s="268">
        <v>106</v>
      </c>
      <c r="K32" s="269">
        <f t="shared" si="9"/>
        <v>330</v>
      </c>
    </row>
    <row r="33" spans="1:11" s="70" customFormat="1" ht="22.5" x14ac:dyDescent="0.45">
      <c r="A33" s="72" t="s">
        <v>362</v>
      </c>
      <c r="B33" s="268">
        <v>120</v>
      </c>
      <c r="C33" s="268">
        <v>127</v>
      </c>
      <c r="D33" s="268">
        <v>108</v>
      </c>
      <c r="E33" s="269">
        <f t="shared" si="8"/>
        <v>355</v>
      </c>
      <c r="F33" s="73"/>
      <c r="G33" s="72" t="s">
        <v>240</v>
      </c>
      <c r="H33" s="268">
        <v>122</v>
      </c>
      <c r="I33" s="268">
        <v>109</v>
      </c>
      <c r="J33" s="268">
        <v>128</v>
      </c>
      <c r="K33" s="269">
        <f t="shared" si="9"/>
        <v>359</v>
      </c>
    </row>
    <row r="34" spans="1:11" s="70" customFormat="1" ht="22.5" x14ac:dyDescent="0.45">
      <c r="A34" s="72" t="s">
        <v>334</v>
      </c>
      <c r="B34" s="268">
        <v>116</v>
      </c>
      <c r="C34" s="268">
        <v>151</v>
      </c>
      <c r="D34" s="268">
        <v>101</v>
      </c>
      <c r="E34" s="269">
        <f t="shared" si="8"/>
        <v>368</v>
      </c>
      <c r="F34" s="73"/>
      <c r="G34" s="72" t="s">
        <v>241</v>
      </c>
      <c r="H34" s="268">
        <v>105</v>
      </c>
      <c r="I34" s="268">
        <v>130</v>
      </c>
      <c r="J34" s="268">
        <v>141</v>
      </c>
      <c r="K34" s="269">
        <f t="shared" si="9"/>
        <v>376</v>
      </c>
    </row>
    <row r="35" spans="1:11" s="269" customFormat="1" ht="22.5" x14ac:dyDescent="0.2">
      <c r="A35" s="131" t="s">
        <v>521</v>
      </c>
      <c r="B35" s="269">
        <f>SUM(B30:B34)</f>
        <v>585</v>
      </c>
      <c r="C35" s="269">
        <f>SUM(C30:C34)</f>
        <v>696</v>
      </c>
      <c r="D35" s="269">
        <f>SUM(D30:D34)</f>
        <v>574</v>
      </c>
      <c r="E35" s="269">
        <f t="shared" si="8"/>
        <v>1855</v>
      </c>
      <c r="G35" s="131" t="s">
        <v>521</v>
      </c>
      <c r="H35" s="269">
        <f>SUM(H30:H34)</f>
        <v>619</v>
      </c>
      <c r="I35" s="269">
        <f>SUM(I30:I34)</f>
        <v>556</v>
      </c>
      <c r="J35" s="269">
        <f>SUM(J30:J34)</f>
        <v>595</v>
      </c>
      <c r="K35" s="269">
        <f t="shared" si="9"/>
        <v>1770</v>
      </c>
    </row>
    <row r="36" spans="1:11" s="71" customFormat="1" ht="22.5" x14ac:dyDescent="0.2">
      <c r="A36" s="294" t="s">
        <v>482</v>
      </c>
      <c r="B36" s="294"/>
      <c r="C36" s="294"/>
      <c r="D36" s="294"/>
      <c r="E36" s="294"/>
      <c r="F36" s="269"/>
      <c r="G36" s="294" t="s">
        <v>296</v>
      </c>
      <c r="H36" s="294"/>
      <c r="I36" s="294"/>
      <c r="J36" s="294"/>
      <c r="K36" s="294"/>
    </row>
    <row r="37" spans="1:11" s="70" customFormat="1" ht="22.5" x14ac:dyDescent="0.45">
      <c r="A37" s="74" t="s">
        <v>354</v>
      </c>
      <c r="B37" s="75">
        <v>127</v>
      </c>
      <c r="C37" s="75">
        <v>99</v>
      </c>
      <c r="D37" s="75">
        <v>103</v>
      </c>
      <c r="E37" s="270">
        <f t="shared" ref="E37:E42" si="10">SUM(B37:D37)</f>
        <v>329</v>
      </c>
      <c r="F37" s="73"/>
      <c r="G37" s="74" t="s">
        <v>351</v>
      </c>
      <c r="H37" s="75">
        <v>111</v>
      </c>
      <c r="I37" s="75">
        <v>142</v>
      </c>
      <c r="J37" s="75">
        <v>123</v>
      </c>
      <c r="K37" s="270">
        <f t="shared" ref="K37:K41" si="11">SUM(H37:J37)</f>
        <v>376</v>
      </c>
    </row>
    <row r="38" spans="1:11" s="70" customFormat="1" ht="22.5" x14ac:dyDescent="0.45">
      <c r="A38" s="74" t="s">
        <v>286</v>
      </c>
      <c r="B38" s="75">
        <v>99</v>
      </c>
      <c r="C38" s="75">
        <v>103</v>
      </c>
      <c r="D38" s="75">
        <v>138</v>
      </c>
      <c r="E38" s="270">
        <f t="shared" si="10"/>
        <v>340</v>
      </c>
      <c r="F38" s="73"/>
      <c r="G38" s="74" t="s">
        <v>495</v>
      </c>
      <c r="H38" s="75">
        <v>112</v>
      </c>
      <c r="I38" s="75">
        <v>102</v>
      </c>
      <c r="J38" s="75">
        <v>133</v>
      </c>
      <c r="K38" s="270">
        <f t="shared" si="11"/>
        <v>347</v>
      </c>
    </row>
    <row r="39" spans="1:11" s="70" customFormat="1" ht="22.5" x14ac:dyDescent="0.45">
      <c r="A39" s="74" t="s">
        <v>258</v>
      </c>
      <c r="B39" s="75">
        <v>119</v>
      </c>
      <c r="C39" s="75">
        <v>138</v>
      </c>
      <c r="D39" s="75">
        <v>115</v>
      </c>
      <c r="E39" s="270">
        <f t="shared" si="10"/>
        <v>372</v>
      </c>
      <c r="F39" s="73"/>
      <c r="G39" s="74" t="s">
        <v>237</v>
      </c>
      <c r="H39" s="75">
        <v>146</v>
      </c>
      <c r="I39" s="75">
        <v>143</v>
      </c>
      <c r="J39" s="75">
        <v>113</v>
      </c>
      <c r="K39" s="270">
        <f t="shared" si="11"/>
        <v>402</v>
      </c>
    </row>
    <row r="40" spans="1:11" s="70" customFormat="1" ht="22.5" x14ac:dyDescent="0.45">
      <c r="A40" s="74" t="s">
        <v>372</v>
      </c>
      <c r="B40" s="75">
        <v>115</v>
      </c>
      <c r="C40" s="75">
        <v>111</v>
      </c>
      <c r="D40" s="75">
        <v>139</v>
      </c>
      <c r="E40" s="270">
        <f t="shared" si="10"/>
        <v>365</v>
      </c>
      <c r="F40" s="73"/>
      <c r="G40" s="74" t="s">
        <v>257</v>
      </c>
      <c r="H40" s="75">
        <v>142</v>
      </c>
      <c r="I40" s="75">
        <v>130</v>
      </c>
      <c r="J40" s="75">
        <v>141</v>
      </c>
      <c r="K40" s="270">
        <f t="shared" si="11"/>
        <v>413</v>
      </c>
    </row>
    <row r="41" spans="1:11" s="70" customFormat="1" ht="22.5" x14ac:dyDescent="0.45">
      <c r="A41" s="74" t="s">
        <v>210</v>
      </c>
      <c r="B41" s="75">
        <v>121</v>
      </c>
      <c r="C41" s="75">
        <v>152</v>
      </c>
      <c r="D41" s="75">
        <v>141</v>
      </c>
      <c r="E41" s="270">
        <f t="shared" si="10"/>
        <v>414</v>
      </c>
      <c r="F41" s="73"/>
      <c r="G41" s="74" t="s">
        <v>281</v>
      </c>
      <c r="H41" s="75">
        <v>103</v>
      </c>
      <c r="I41" s="75">
        <v>127</v>
      </c>
      <c r="J41" s="75">
        <v>111</v>
      </c>
      <c r="K41" s="270">
        <f t="shared" si="11"/>
        <v>341</v>
      </c>
    </row>
    <row r="42" spans="1:11" s="269" customFormat="1" ht="22.5" x14ac:dyDescent="0.2">
      <c r="A42" s="232" t="s">
        <v>490</v>
      </c>
      <c r="B42" s="270">
        <f>SUM(B37:B41)</f>
        <v>581</v>
      </c>
      <c r="C42" s="270">
        <f>SUM(C37:C41)</f>
        <v>603</v>
      </c>
      <c r="D42" s="270">
        <f>SUM(D37:D41)</f>
        <v>636</v>
      </c>
      <c r="E42" s="270">
        <f t="shared" si="10"/>
        <v>1820</v>
      </c>
      <c r="G42" s="232" t="s">
        <v>489</v>
      </c>
      <c r="H42" s="270">
        <f>SUM(H37:H41)</f>
        <v>614</v>
      </c>
      <c r="I42" s="270">
        <f>SUM(I37:I41)</f>
        <v>644</v>
      </c>
      <c r="J42" s="270">
        <f>SUM(J37:J41)</f>
        <v>621</v>
      </c>
      <c r="K42" s="270">
        <f>SUM(K37:K41)</f>
        <v>1879</v>
      </c>
    </row>
    <row r="43" spans="1:11" s="69" customFormat="1" ht="22.5" x14ac:dyDescent="0.45">
      <c r="A43" s="295" t="s">
        <v>485</v>
      </c>
      <c r="B43" s="295"/>
      <c r="C43" s="295"/>
      <c r="D43" s="295"/>
      <c r="E43" s="295"/>
      <c r="F43" s="269"/>
      <c r="G43" s="295" t="s">
        <v>295</v>
      </c>
      <c r="H43" s="295"/>
      <c r="I43" s="295"/>
      <c r="J43" s="295"/>
      <c r="K43" s="295"/>
    </row>
    <row r="44" spans="1:11" s="70" customFormat="1" ht="22.5" x14ac:dyDescent="0.45">
      <c r="A44" s="72" t="s">
        <v>542</v>
      </c>
      <c r="B44" s="268">
        <v>116</v>
      </c>
      <c r="C44" s="268">
        <v>107</v>
      </c>
      <c r="D44" s="268">
        <v>115</v>
      </c>
      <c r="E44" s="269">
        <f t="shared" ref="E44:E49" si="12">SUM(B44:D44)</f>
        <v>338</v>
      </c>
      <c r="F44" s="73"/>
      <c r="G44" s="72" t="s">
        <v>255</v>
      </c>
      <c r="H44" s="268">
        <v>108</v>
      </c>
      <c r="I44" s="268">
        <v>129</v>
      </c>
      <c r="J44" s="268">
        <v>107</v>
      </c>
      <c r="K44" s="269">
        <f>SUM(H44:J44)</f>
        <v>344</v>
      </c>
    </row>
    <row r="45" spans="1:11" s="70" customFormat="1" ht="22.5" x14ac:dyDescent="0.45">
      <c r="A45" s="72" t="s">
        <v>359</v>
      </c>
      <c r="B45" s="268">
        <v>109</v>
      </c>
      <c r="C45" s="268">
        <v>97</v>
      </c>
      <c r="D45" s="268">
        <v>122</v>
      </c>
      <c r="E45" s="269">
        <f t="shared" si="12"/>
        <v>328</v>
      </c>
      <c r="F45" s="73"/>
      <c r="G45" s="72" t="s">
        <v>252</v>
      </c>
      <c r="H45" s="268">
        <v>92</v>
      </c>
      <c r="I45" s="268">
        <v>130</v>
      </c>
      <c r="J45" s="268">
        <v>147</v>
      </c>
      <c r="K45" s="269">
        <f>SUM(H45:J45)</f>
        <v>369</v>
      </c>
    </row>
    <row r="46" spans="1:11" s="70" customFormat="1" ht="22.5" x14ac:dyDescent="0.45">
      <c r="A46" s="72" t="s">
        <v>249</v>
      </c>
      <c r="B46" s="268">
        <v>119</v>
      </c>
      <c r="C46" s="268">
        <v>131</v>
      </c>
      <c r="D46" s="268">
        <v>114</v>
      </c>
      <c r="E46" s="269">
        <f t="shared" si="12"/>
        <v>364</v>
      </c>
      <c r="F46" s="73"/>
      <c r="G46" s="72" t="s">
        <v>353</v>
      </c>
      <c r="H46" s="268">
        <v>129</v>
      </c>
      <c r="I46" s="268">
        <v>134</v>
      </c>
      <c r="J46" s="268">
        <v>124</v>
      </c>
      <c r="K46" s="269">
        <f>SUM(H46:J46)</f>
        <v>387</v>
      </c>
    </row>
    <row r="47" spans="1:11" s="70" customFormat="1" ht="22.5" x14ac:dyDescent="0.45">
      <c r="A47" s="72" t="s">
        <v>266</v>
      </c>
      <c r="B47" s="268">
        <v>124</v>
      </c>
      <c r="C47" s="268">
        <v>106</v>
      </c>
      <c r="D47" s="268">
        <v>129</v>
      </c>
      <c r="E47" s="269">
        <f t="shared" si="12"/>
        <v>359</v>
      </c>
      <c r="F47" s="73"/>
      <c r="G47" s="72" t="s">
        <v>216</v>
      </c>
      <c r="H47" s="268">
        <v>146</v>
      </c>
      <c r="I47" s="268">
        <v>96</v>
      </c>
      <c r="J47" s="268">
        <v>137</v>
      </c>
      <c r="K47" s="269">
        <f>SUM(H47:J47)</f>
        <v>379</v>
      </c>
    </row>
    <row r="48" spans="1:11" s="70" customFormat="1" ht="22.5" x14ac:dyDescent="0.45">
      <c r="A48" s="72" t="s">
        <v>358</v>
      </c>
      <c r="B48" s="268">
        <v>126</v>
      </c>
      <c r="C48" s="268">
        <v>153</v>
      </c>
      <c r="D48" s="268">
        <v>119</v>
      </c>
      <c r="E48" s="269">
        <f t="shared" si="12"/>
        <v>398</v>
      </c>
      <c r="F48" s="73"/>
      <c r="G48" s="72" t="s">
        <v>215</v>
      </c>
      <c r="H48" s="268">
        <v>123</v>
      </c>
      <c r="I48" s="268">
        <v>99</v>
      </c>
      <c r="J48" s="268">
        <v>122</v>
      </c>
      <c r="K48" s="269">
        <f>SUM(H48:J48)</f>
        <v>344</v>
      </c>
    </row>
    <row r="49" spans="1:11" s="269" customFormat="1" ht="22.5" x14ac:dyDescent="0.2">
      <c r="A49" s="131" t="s">
        <v>490</v>
      </c>
      <c r="B49" s="269">
        <f>SUM(B44:B48)</f>
        <v>594</v>
      </c>
      <c r="C49" s="269">
        <f>SUM(C44:C48)</f>
        <v>594</v>
      </c>
      <c r="D49" s="269">
        <f>SUM(D44:D48)</f>
        <v>599</v>
      </c>
      <c r="E49" s="269">
        <f t="shared" si="12"/>
        <v>1787</v>
      </c>
      <c r="G49" s="131" t="s">
        <v>489</v>
      </c>
      <c r="H49" s="269">
        <f>SUM(H44:H48)</f>
        <v>598</v>
      </c>
      <c r="I49" s="269">
        <f>SUM(I44:I48)</f>
        <v>588</v>
      </c>
      <c r="J49" s="269">
        <f>SUM(J44:J48)</f>
        <v>637</v>
      </c>
      <c r="K49" s="269">
        <f>SUM(K44:K48)</f>
        <v>1823</v>
      </c>
    </row>
    <row r="51" spans="1:11" ht="22.5" x14ac:dyDescent="0.35">
      <c r="A51" s="295" t="s">
        <v>332</v>
      </c>
      <c r="B51" s="295"/>
      <c r="C51" s="295"/>
      <c r="D51" s="295"/>
      <c r="E51" s="295"/>
      <c r="G51" s="295" t="s">
        <v>321</v>
      </c>
      <c r="H51" s="295"/>
      <c r="I51" s="295"/>
      <c r="J51" s="295"/>
      <c r="K51" s="295"/>
    </row>
    <row r="52" spans="1:11" ht="22.5" x14ac:dyDescent="0.35">
      <c r="A52" s="295" t="s">
        <v>544</v>
      </c>
      <c r="B52" s="295"/>
      <c r="C52" s="295"/>
      <c r="D52" s="295"/>
      <c r="E52" s="295"/>
      <c r="G52" s="295" t="s">
        <v>563</v>
      </c>
      <c r="H52" s="295"/>
      <c r="I52" s="295"/>
      <c r="J52" s="295"/>
      <c r="K52" s="295"/>
    </row>
    <row r="53" spans="1:11" ht="22.5" x14ac:dyDescent="0.45">
      <c r="A53" s="296" t="s">
        <v>545</v>
      </c>
      <c r="B53" s="296"/>
      <c r="C53" s="296"/>
      <c r="D53" s="296"/>
      <c r="E53" s="296"/>
      <c r="F53" s="70"/>
      <c r="G53" s="296" t="s">
        <v>570</v>
      </c>
      <c r="H53" s="296"/>
      <c r="I53" s="296"/>
      <c r="J53" s="296"/>
      <c r="K53" s="296"/>
    </row>
    <row r="54" spans="1:11" ht="22.5" x14ac:dyDescent="0.45">
      <c r="A54" s="296" t="s">
        <v>546</v>
      </c>
      <c r="B54" s="296"/>
      <c r="C54" s="296"/>
      <c r="D54" s="296"/>
      <c r="E54" s="296"/>
      <c r="F54" s="70"/>
      <c r="G54" s="296" t="s">
        <v>571</v>
      </c>
      <c r="H54" s="296"/>
      <c r="I54" s="296"/>
      <c r="J54" s="296"/>
      <c r="K54" s="296"/>
    </row>
    <row r="55" spans="1:11" ht="22.5" x14ac:dyDescent="0.45">
      <c r="A55" s="296" t="s">
        <v>547</v>
      </c>
      <c r="B55" s="296"/>
      <c r="C55" s="296"/>
      <c r="D55" s="296"/>
      <c r="E55" s="296"/>
      <c r="F55" s="70"/>
      <c r="G55" s="296" t="s">
        <v>572</v>
      </c>
      <c r="H55" s="296"/>
      <c r="I55" s="296"/>
      <c r="J55" s="296"/>
      <c r="K55" s="296"/>
    </row>
    <row r="56" spans="1:11" ht="22.5" x14ac:dyDescent="0.45">
      <c r="A56" s="296" t="s">
        <v>548</v>
      </c>
      <c r="B56" s="296"/>
      <c r="C56" s="296"/>
      <c r="D56" s="296"/>
      <c r="E56" s="296"/>
      <c r="F56" s="70"/>
      <c r="G56" s="296" t="s">
        <v>573</v>
      </c>
      <c r="H56" s="296"/>
      <c r="I56" s="296"/>
      <c r="J56" s="296"/>
      <c r="K56" s="296"/>
    </row>
    <row r="57" spans="1:11" ht="22.5" x14ac:dyDescent="0.45">
      <c r="A57" s="296" t="s">
        <v>549</v>
      </c>
      <c r="B57" s="296"/>
      <c r="C57" s="296"/>
      <c r="D57" s="296"/>
      <c r="E57" s="296"/>
      <c r="F57" s="70"/>
      <c r="G57" s="296" t="s">
        <v>574</v>
      </c>
      <c r="H57" s="296"/>
      <c r="I57" s="296"/>
      <c r="J57" s="296"/>
      <c r="K57" s="296"/>
    </row>
    <row r="58" spans="1:11" ht="22.5" x14ac:dyDescent="0.45">
      <c r="A58" s="296" t="s">
        <v>550</v>
      </c>
      <c r="B58" s="296"/>
      <c r="C58" s="296"/>
      <c r="D58" s="296"/>
      <c r="E58" s="296"/>
      <c r="F58" s="70"/>
      <c r="G58" s="296" t="s">
        <v>575</v>
      </c>
      <c r="H58" s="296"/>
      <c r="I58" s="296"/>
      <c r="J58" s="296"/>
      <c r="K58" s="296"/>
    </row>
    <row r="59" spans="1:11" ht="22.5" x14ac:dyDescent="0.45">
      <c r="A59" s="296" t="s">
        <v>551</v>
      </c>
      <c r="B59" s="296"/>
      <c r="C59" s="296"/>
      <c r="D59" s="296"/>
      <c r="E59" s="296"/>
      <c r="F59" s="70"/>
      <c r="G59" s="296" t="s">
        <v>576</v>
      </c>
      <c r="H59" s="296"/>
      <c r="I59" s="296"/>
      <c r="J59" s="296"/>
      <c r="K59" s="296"/>
    </row>
    <row r="60" spans="1:11" ht="22.5" x14ac:dyDescent="0.45">
      <c r="A60" s="296" t="s">
        <v>552</v>
      </c>
      <c r="B60" s="296"/>
      <c r="C60" s="296"/>
      <c r="D60" s="296"/>
      <c r="E60" s="296"/>
      <c r="F60" s="70"/>
      <c r="G60" s="296" t="s">
        <v>577</v>
      </c>
      <c r="H60" s="296"/>
      <c r="I60" s="296"/>
      <c r="J60" s="296"/>
      <c r="K60" s="296"/>
    </row>
    <row r="61" spans="1:11" ht="22.5" x14ac:dyDescent="0.45">
      <c r="A61" s="296"/>
      <c r="B61" s="296"/>
      <c r="C61" s="296"/>
      <c r="D61" s="296"/>
      <c r="E61" s="296"/>
      <c r="F61" s="70"/>
      <c r="G61" s="296"/>
      <c r="H61" s="296"/>
      <c r="I61" s="296"/>
      <c r="J61" s="296"/>
      <c r="K61" s="296"/>
    </row>
    <row r="62" spans="1:11" ht="22.5" x14ac:dyDescent="0.45">
      <c r="A62" s="72"/>
      <c r="B62" s="268"/>
      <c r="C62" s="268"/>
      <c r="D62" s="268"/>
      <c r="E62" s="269"/>
      <c r="F62" s="70"/>
      <c r="G62" s="72"/>
      <c r="H62" s="268"/>
      <c r="I62" s="268"/>
      <c r="J62" s="268"/>
      <c r="K62" s="269"/>
    </row>
    <row r="63" spans="1:11" ht="22.5" x14ac:dyDescent="0.45">
      <c r="A63" s="72"/>
      <c r="B63" s="268"/>
      <c r="C63" s="268"/>
      <c r="D63" s="268"/>
      <c r="E63" s="269"/>
      <c r="F63" s="70"/>
      <c r="G63" s="72"/>
      <c r="H63" s="268"/>
      <c r="I63" s="268"/>
      <c r="J63" s="268"/>
      <c r="K63" s="269"/>
    </row>
    <row r="64" spans="1:11" ht="22.5" x14ac:dyDescent="0.45">
      <c r="A64" s="72"/>
      <c r="B64" s="268"/>
      <c r="C64" s="268"/>
      <c r="D64" s="268"/>
      <c r="E64" s="269"/>
      <c r="F64" s="70"/>
      <c r="G64" s="72"/>
      <c r="H64" s="268"/>
      <c r="I64" s="268"/>
      <c r="J64" s="268"/>
      <c r="K64" s="269"/>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206" priority="35" rank="1"/>
  </conditionalFormatting>
  <conditionalFormatting sqref="C7 I7">
    <cfRule type="top10" dxfId="205" priority="34" rank="1"/>
  </conditionalFormatting>
  <conditionalFormatting sqref="D7 J7">
    <cfRule type="top10" dxfId="204" priority="33" stopIfTrue="1" rank="1"/>
  </conditionalFormatting>
  <conditionalFormatting sqref="E7 K7">
    <cfRule type="top10" dxfId="203" priority="32" rank="1"/>
  </conditionalFormatting>
  <conditionalFormatting sqref="B14 H14">
    <cfRule type="top10" dxfId="202" priority="31" rank="1"/>
  </conditionalFormatting>
  <conditionalFormatting sqref="C14 I14">
    <cfRule type="top10" dxfId="201" priority="29" rank="1"/>
    <cfRule type="top10" priority="30" rank="1"/>
  </conditionalFormatting>
  <conditionalFormatting sqref="J14 D14">
    <cfRule type="top10" dxfId="200" priority="28" rank="1"/>
  </conditionalFormatting>
  <conditionalFormatting sqref="K14 E14">
    <cfRule type="top10" dxfId="199" priority="27" rank="1"/>
  </conditionalFormatting>
  <conditionalFormatting sqref="B21 H21">
    <cfRule type="top10" dxfId="198" priority="26" rank="1"/>
  </conditionalFormatting>
  <conditionalFormatting sqref="I21 C21">
    <cfRule type="top10" dxfId="197" priority="25" rank="1"/>
  </conditionalFormatting>
  <conditionalFormatting sqref="D21 J21">
    <cfRule type="top10" dxfId="196" priority="24" rank="1"/>
  </conditionalFormatting>
  <conditionalFormatting sqref="K21 E21">
    <cfRule type="top10" dxfId="195" priority="23" rank="1"/>
  </conditionalFormatting>
  <conditionalFormatting sqref="B28 H28">
    <cfRule type="top10" dxfId="194" priority="22" rank="1"/>
  </conditionalFormatting>
  <conditionalFormatting sqref="C28 I28">
    <cfRule type="top10" dxfId="193" priority="21" rank="1"/>
  </conditionalFormatting>
  <conditionalFormatting sqref="D28 J28">
    <cfRule type="top10" dxfId="192" priority="20" rank="1"/>
  </conditionalFormatting>
  <conditionalFormatting sqref="E28 K28">
    <cfRule type="top10" dxfId="191" priority="19" rank="1"/>
  </conditionalFormatting>
  <conditionalFormatting sqref="B35 H35">
    <cfRule type="top10" dxfId="190" priority="18" rank="1"/>
  </conditionalFormatting>
  <conditionalFormatting sqref="H35 B35">
    <cfRule type="top10" dxfId="189" priority="17" rank="1"/>
  </conditionalFormatting>
  <conditionalFormatting sqref="C35 I35">
    <cfRule type="top10" dxfId="188" priority="16" rank="1"/>
  </conditionalFormatting>
  <conditionalFormatting sqref="D35 J35">
    <cfRule type="top10" dxfId="187" priority="15" rank="1"/>
  </conditionalFormatting>
  <conditionalFormatting sqref="K35 E35">
    <cfRule type="top10" dxfId="186" priority="14" rank="1"/>
  </conditionalFormatting>
  <conditionalFormatting sqref="B42 H42">
    <cfRule type="top10" dxfId="185" priority="13" rank="1"/>
  </conditionalFormatting>
  <conditionalFormatting sqref="C42 I42">
    <cfRule type="top10" dxfId="184" priority="12" rank="1"/>
  </conditionalFormatting>
  <conditionalFormatting sqref="D42 J42">
    <cfRule type="top10" dxfId="183" priority="11" rank="1"/>
  </conditionalFormatting>
  <conditionalFormatting sqref="E42 K42">
    <cfRule type="top10" dxfId="182" priority="10" rank="1"/>
  </conditionalFormatting>
  <conditionalFormatting sqref="B49 H49">
    <cfRule type="top10" dxfId="181" priority="9" rank="1"/>
  </conditionalFormatting>
  <conditionalFormatting sqref="C49 I49">
    <cfRule type="top10" dxfId="180" priority="8" rank="1"/>
  </conditionalFormatting>
  <conditionalFormatting sqref="D49 J49">
    <cfRule type="top10" dxfId="179" priority="7" rank="1"/>
  </conditionalFormatting>
  <conditionalFormatting sqref="E49 K49">
    <cfRule type="top10" dxfId="178" priority="6" rank="1"/>
  </conditionalFormatting>
  <conditionalFormatting sqref="E2:E6 K2:K6 K9:K13 E9:E13 E16:E20 K16:K20 E23:E27 E30:E34 K30:K34 K23:K27 E44:E48 K44:K48 E37:E41 K37:K41">
    <cfRule type="cellIs" dxfId="177" priority="5" operator="greaterThan">
      <formula>399</formula>
    </cfRule>
  </conditionalFormatting>
  <conditionalFormatting sqref="B2:D6 H2:J6 H9:J13 B9:D13 B16:D20 H16:J20 B23:D27 H23:J27 H30:J34 B30:D34 B37:D40 H37:J41 H44:J48 B44:D48">
    <cfRule type="cellIs" dxfId="176" priority="4" operator="greaterThanOrEqual">
      <formula>150</formula>
    </cfRule>
  </conditionalFormatting>
  <conditionalFormatting sqref="B41:D41">
    <cfRule type="cellIs" dxfId="175" priority="3" operator="greaterThanOrEqual">
      <formula>150</formula>
    </cfRule>
  </conditionalFormatting>
  <printOptions horizontalCentered="1" verticalCentered="1"/>
  <pageMargins left="0.7" right="0.7" top="1" bottom="0.5" header="0.3" footer="0.3"/>
  <pageSetup scale="50" orientation="portrait" r:id="rId1"/>
  <headerFooter>
    <oddHeader>&amp;C&amp;"Euphemia,Bold"&amp;16FRIDAY PRO LEAGUE&amp;"Arial,Regular"&amp;10
&amp;"Euphemia,Bold"&amp;14WEEK 4&amp;"Arial,Regular"&amp;10
&amp;"Euphemia,Regular"&amp;12September 26th, 2014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Standings</vt:lpstr>
      <vt:lpstr>8</vt:lpstr>
      <vt:lpstr>AwayAvgs</vt:lpstr>
      <vt:lpstr>OverallAvgs</vt:lpstr>
      <vt:lpstr>Weekly</vt:lpstr>
      <vt:lpstr>7</vt:lpstr>
      <vt:lpstr>6</vt:lpstr>
      <vt:lpstr>5</vt:lpstr>
      <vt:lpstr>4</vt:lpstr>
      <vt:lpstr>3</vt:lpstr>
      <vt:lpstr>2</vt:lpstr>
      <vt:lpstr>1</vt:lpstr>
      <vt:lpstr>Ind Highs</vt:lpstr>
      <vt:lpstr>Rosters</vt:lpstr>
      <vt:lpstr>Payouts</vt:lpstr>
      <vt:lpstr>Schedule</vt:lpstr>
      <vt:lpstr>Rules</vt:lpstr>
      <vt:lpstr>Captains List</vt:lpstr>
      <vt:lpstr>'1'!Print_Area</vt:lpstr>
      <vt:lpstr>OverallAvgs!Print_Area</vt:lpstr>
      <vt:lpstr>Rules!Print_Area</vt:lpstr>
      <vt:lpstr>Schedule!Print_Area</vt:lpstr>
      <vt:lpstr>Weekly!Print_Area</vt:lpstr>
      <vt:lpstr>AwayAvgs!Print_Titles</vt:lpstr>
      <vt:lpstr>Schedule!Print_Titles</vt:lpstr>
    </vt:vector>
  </TitlesOfParts>
  <Company>Bulfinch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 MacIntosh</cp:lastModifiedBy>
  <cp:lastPrinted>2014-10-27T15:37:56Z</cp:lastPrinted>
  <dcterms:created xsi:type="dcterms:W3CDTF">2008-08-05T01:22:02Z</dcterms:created>
  <dcterms:modified xsi:type="dcterms:W3CDTF">2014-10-27T15:38:09Z</dcterms:modified>
</cp:coreProperties>
</file>