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200" windowHeight="7080" tabRatio="913"/>
  </bookViews>
  <sheets>
    <sheet name="Standings" sheetId="12" r:id="rId1"/>
    <sheet name="24" sheetId="115" r:id="rId2"/>
    <sheet name="AwayAvgs" sheetId="9" r:id="rId3"/>
    <sheet name="OverallAvgs" sheetId="8" r:id="rId4"/>
    <sheet name="Weekly" sheetId="11" r:id="rId5"/>
    <sheet name="23" sheetId="114" r:id="rId6"/>
    <sheet name="22" sheetId="113" r:id="rId7"/>
    <sheet name="21" sheetId="112" r:id="rId8"/>
    <sheet name="20" sheetId="111" r:id="rId9"/>
    <sheet name="19" sheetId="110" r:id="rId10"/>
    <sheet name="18" sheetId="109" r:id="rId11"/>
    <sheet name="17" sheetId="107" r:id="rId12"/>
    <sheet name="16" sheetId="106" r:id="rId13"/>
    <sheet name="15" sheetId="105" r:id="rId14"/>
    <sheet name="14" sheetId="104" r:id="rId15"/>
    <sheet name="13" sheetId="103" r:id="rId16"/>
    <sheet name="12" sheetId="102" r:id="rId17"/>
    <sheet name="11" sheetId="101" r:id="rId18"/>
    <sheet name="10" sheetId="100" r:id="rId19"/>
    <sheet name="9" sheetId="99" r:id="rId20"/>
    <sheet name="8" sheetId="98" r:id="rId21"/>
    <sheet name="7" sheetId="97" r:id="rId22"/>
    <sheet name="6" sheetId="96" r:id="rId23"/>
    <sheet name="5" sheetId="95" r:id="rId24"/>
    <sheet name="4" sheetId="94" r:id="rId25"/>
    <sheet name="3" sheetId="93" r:id="rId26"/>
    <sheet name="2" sheetId="92" r:id="rId27"/>
    <sheet name="1" sheetId="49" r:id="rId28"/>
    <sheet name="Ind Highs" sheetId="50" r:id="rId29"/>
    <sheet name="Rosters" sheetId="47" r:id="rId30"/>
    <sheet name="Payouts" sheetId="48" r:id="rId31"/>
    <sheet name="Schedule" sheetId="6" r:id="rId32"/>
    <sheet name="Rules" sheetId="4" r:id="rId33"/>
    <sheet name="Captains List" sheetId="91" r:id="rId34"/>
  </sheets>
  <definedNames>
    <definedName name="_xlnm.Print_Area" localSheetId="27">'1'!$A$1:$K$60</definedName>
    <definedName name="_xlnm.Print_Area" localSheetId="3">OverallAvgs!$A$1:$AP$203</definedName>
    <definedName name="_xlnm.Print_Area" localSheetId="32">Rules!$A:$D</definedName>
    <definedName name="_xlnm.Print_Area" localSheetId="31">Schedule!$A$1:$L$112</definedName>
    <definedName name="_xlnm.Print_Area" localSheetId="4">Weekly!$A$1:$AR$35</definedName>
    <definedName name="_xlnm.Print_Titles" localSheetId="2">AwayAvgs!$1:$1</definedName>
    <definedName name="_xlnm.Print_Titles" localSheetId="31">Schedule!$1:$5</definedName>
  </definedNames>
  <calcPr calcId="145621"/>
</workbook>
</file>

<file path=xl/calcChain.xml><?xml version="1.0" encoding="utf-8"?>
<calcChain xmlns="http://schemas.openxmlformats.org/spreadsheetml/2006/main">
  <c r="Z201" i="8" l="1"/>
  <c r="Z203" i="8"/>
  <c r="Z199" i="8"/>
  <c r="Z198" i="8"/>
  <c r="Z197" i="8"/>
  <c r="Z189" i="8"/>
  <c r="Z187" i="8"/>
  <c r="Z186" i="8"/>
  <c r="Z185" i="8"/>
  <c r="Z183" i="8"/>
  <c r="Z176" i="8"/>
  <c r="Z175" i="8"/>
  <c r="Z174" i="8"/>
  <c r="Z173" i="8"/>
  <c r="Z172" i="8"/>
  <c r="Z158" i="8"/>
  <c r="Z157" i="8"/>
  <c r="Z156" i="8"/>
  <c r="Z155" i="8"/>
  <c r="Z153" i="8"/>
  <c r="Z145" i="8"/>
  <c r="Z144" i="8"/>
  <c r="Z142" i="8"/>
  <c r="Z143" i="8"/>
  <c r="Z141" i="8"/>
  <c r="Z134" i="8"/>
  <c r="Z133" i="8"/>
  <c r="Z132" i="8"/>
  <c r="Z131" i="8"/>
  <c r="Z130" i="8"/>
  <c r="Z123" i="8"/>
  <c r="Z122" i="8"/>
  <c r="Z121" i="8"/>
  <c r="Z120" i="8"/>
  <c r="Z119" i="8"/>
  <c r="Z102" i="8"/>
  <c r="Z101" i="8"/>
  <c r="Z100" i="8"/>
  <c r="Z99" i="8"/>
  <c r="Z98" i="8"/>
  <c r="Z78" i="8"/>
  <c r="Z77" i="8"/>
  <c r="Z76" i="8"/>
  <c r="Z75" i="8"/>
  <c r="Z74" i="8"/>
  <c r="Z66" i="8"/>
  <c r="AN66" i="8" s="1"/>
  <c r="Z65" i="8"/>
  <c r="Z63" i="8"/>
  <c r="Z62" i="8"/>
  <c r="Z61" i="8"/>
  <c r="Z47" i="8"/>
  <c r="Z46" i="8"/>
  <c r="Z45" i="8"/>
  <c r="Z44" i="8"/>
  <c r="Z43" i="8"/>
  <c r="Z29" i="8"/>
  <c r="Z31" i="8"/>
  <c r="Z30" i="8"/>
  <c r="Z28" i="8"/>
  <c r="Z27" i="8"/>
  <c r="Z20" i="8"/>
  <c r="Z19" i="8"/>
  <c r="Z18" i="8"/>
  <c r="Z17" i="8"/>
  <c r="Z15" i="8"/>
  <c r="Z10" i="8"/>
  <c r="Z8" i="8"/>
  <c r="Z5" i="8"/>
  <c r="Z3" i="8"/>
  <c r="Z2" i="8"/>
  <c r="I4" i="12"/>
  <c r="J4" i="12"/>
  <c r="I5" i="12"/>
  <c r="J5" i="12"/>
  <c r="I6" i="12"/>
  <c r="J6" i="12"/>
  <c r="I7" i="12"/>
  <c r="J7" i="12"/>
  <c r="I8" i="12"/>
  <c r="J8" i="12"/>
  <c r="I9" i="12"/>
  <c r="J9" i="12"/>
  <c r="I10" i="12"/>
  <c r="J10" i="12"/>
  <c r="I11" i="12"/>
  <c r="J11" i="12"/>
  <c r="I12" i="12"/>
  <c r="J12" i="12"/>
  <c r="I13" i="12"/>
  <c r="J13" i="12"/>
  <c r="I14" i="12"/>
  <c r="J14" i="12"/>
  <c r="I15" i="12"/>
  <c r="J15" i="12"/>
  <c r="I16" i="12"/>
  <c r="J16" i="12"/>
  <c r="J3" i="12"/>
  <c r="I3"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H3" i="12"/>
  <c r="G3" i="12"/>
  <c r="Z75" i="9"/>
  <c r="Z73" i="9"/>
  <c r="Z70" i="9"/>
  <c r="Z69" i="9"/>
  <c r="Z67" i="9"/>
  <c r="Z62" i="9"/>
  <c r="Z66" i="9"/>
  <c r="Z63" i="9"/>
  <c r="Z54" i="9"/>
  <c r="Z47" i="9"/>
  <c r="Z50" i="9"/>
  <c r="Z56" i="9"/>
  <c r="Z57" i="9"/>
  <c r="Z51" i="9"/>
  <c r="Z53" i="9"/>
  <c r="Z48" i="9"/>
  <c r="Z46" i="9"/>
  <c r="Z44" i="9"/>
  <c r="Z28" i="9"/>
  <c r="Z31" i="9"/>
  <c r="Z25" i="9"/>
  <c r="Z33" i="9"/>
  <c r="Z38" i="9"/>
  <c r="Z26" i="9"/>
  <c r="Z23" i="9"/>
  <c r="Z27" i="9"/>
  <c r="Z17" i="9"/>
  <c r="Z15" i="9"/>
  <c r="Z16" i="9"/>
  <c r="Z11" i="9"/>
  <c r="J49" i="115"/>
  <c r="I49" i="115"/>
  <c r="H49" i="115"/>
  <c r="D49" i="115"/>
  <c r="C49" i="115"/>
  <c r="B49" i="115"/>
  <c r="K48" i="115"/>
  <c r="E48" i="115"/>
  <c r="K47" i="115"/>
  <c r="E47" i="115"/>
  <c r="K46" i="115"/>
  <c r="E46" i="115"/>
  <c r="K45" i="115"/>
  <c r="E45" i="115"/>
  <c r="K44" i="115"/>
  <c r="E44" i="115"/>
  <c r="J42" i="115"/>
  <c r="I42" i="115"/>
  <c r="H42" i="115"/>
  <c r="D42" i="115"/>
  <c r="C42" i="115"/>
  <c r="B42" i="115"/>
  <c r="K41" i="115"/>
  <c r="E41" i="115"/>
  <c r="K40" i="115"/>
  <c r="E40" i="115"/>
  <c r="K39" i="115"/>
  <c r="E39" i="115"/>
  <c r="K38" i="115"/>
  <c r="E38" i="115"/>
  <c r="K37" i="115"/>
  <c r="E37" i="115"/>
  <c r="J35" i="115"/>
  <c r="I35" i="115"/>
  <c r="H35" i="115"/>
  <c r="D35" i="115"/>
  <c r="C35" i="115"/>
  <c r="B35" i="115"/>
  <c r="K34" i="115"/>
  <c r="E34" i="115"/>
  <c r="K33" i="115"/>
  <c r="E33" i="115"/>
  <c r="K32" i="115"/>
  <c r="E32" i="115"/>
  <c r="K31" i="115"/>
  <c r="E31" i="115"/>
  <c r="K30" i="115"/>
  <c r="E30" i="115"/>
  <c r="J28" i="115"/>
  <c r="I28" i="115"/>
  <c r="H28" i="115"/>
  <c r="D28" i="115"/>
  <c r="C28" i="115"/>
  <c r="B28" i="115"/>
  <c r="K27" i="115"/>
  <c r="E27" i="115"/>
  <c r="K26" i="115"/>
  <c r="E26" i="115"/>
  <c r="K25" i="115"/>
  <c r="E25" i="115"/>
  <c r="K24" i="115"/>
  <c r="E24" i="115"/>
  <c r="K23" i="115"/>
  <c r="E23" i="115"/>
  <c r="J21" i="115"/>
  <c r="I21" i="115"/>
  <c r="H21" i="115"/>
  <c r="D21" i="115"/>
  <c r="C21" i="115"/>
  <c r="B21" i="115"/>
  <c r="K20" i="115"/>
  <c r="E20" i="115"/>
  <c r="K19" i="115"/>
  <c r="E19" i="115"/>
  <c r="K18" i="115"/>
  <c r="E18" i="115"/>
  <c r="K17" i="115"/>
  <c r="E17" i="115"/>
  <c r="K16" i="115"/>
  <c r="E16" i="115"/>
  <c r="J14" i="115"/>
  <c r="I14" i="115"/>
  <c r="H14" i="115"/>
  <c r="D14" i="115"/>
  <c r="C14" i="115"/>
  <c r="B14" i="115"/>
  <c r="K13" i="115"/>
  <c r="E13" i="115"/>
  <c r="K12" i="115"/>
  <c r="E12" i="115"/>
  <c r="K11" i="115"/>
  <c r="E11" i="115"/>
  <c r="K10" i="115"/>
  <c r="E10" i="115"/>
  <c r="K9" i="115"/>
  <c r="E9" i="115"/>
  <c r="J7" i="115"/>
  <c r="I7" i="115"/>
  <c r="H7" i="115"/>
  <c r="D7" i="115"/>
  <c r="C7" i="115"/>
  <c r="B7" i="115"/>
  <c r="K6" i="115"/>
  <c r="E6" i="115"/>
  <c r="K5" i="115"/>
  <c r="E5" i="115"/>
  <c r="K4" i="115"/>
  <c r="E4" i="115"/>
  <c r="K3" i="115"/>
  <c r="E3" i="115"/>
  <c r="K2" i="115"/>
  <c r="E2" i="115"/>
  <c r="E14" i="115" l="1"/>
  <c r="E28" i="115"/>
  <c r="AA26" i="11" s="1"/>
  <c r="K35" i="115"/>
  <c r="AA21" i="11" s="1"/>
  <c r="K7" i="115"/>
  <c r="AA32" i="11" s="1"/>
  <c r="E7" i="115"/>
  <c r="AA29" i="11" s="1"/>
  <c r="K14" i="115"/>
  <c r="AA34" i="11" s="1"/>
  <c r="K21" i="115"/>
  <c r="E21" i="115"/>
  <c r="AA27" i="11" s="1"/>
  <c r="K28" i="115"/>
  <c r="AA25" i="11" s="1"/>
  <c r="E35" i="115"/>
  <c r="AA30" i="11" s="1"/>
  <c r="E42" i="115"/>
  <c r="AA33" i="11" s="1"/>
  <c r="K42" i="115"/>
  <c r="AA23" i="11" s="1"/>
  <c r="K49" i="115"/>
  <c r="AA22" i="11" s="1"/>
  <c r="E49" i="115"/>
  <c r="AA35" i="11" s="1"/>
  <c r="Y205" i="8"/>
  <c r="Y200" i="8"/>
  <c r="Y198" i="8"/>
  <c r="Y199" i="8"/>
  <c r="Y197" i="8"/>
  <c r="Y187" i="8"/>
  <c r="Y186" i="8"/>
  <c r="Y185" i="8"/>
  <c r="Y184" i="8"/>
  <c r="Y183" i="8"/>
  <c r="Y176" i="8"/>
  <c r="Y175" i="8"/>
  <c r="Y174" i="8"/>
  <c r="Y173" i="8"/>
  <c r="Y172" i="8"/>
  <c r="Y157" i="8"/>
  <c r="Y156" i="8"/>
  <c r="Y155" i="8"/>
  <c r="Y154" i="8"/>
  <c r="Y153" i="8"/>
  <c r="Y145" i="8"/>
  <c r="Y144" i="8"/>
  <c r="Y142" i="8"/>
  <c r="Y143" i="8"/>
  <c r="Y141" i="8"/>
  <c r="Y134" i="8"/>
  <c r="Y133" i="8"/>
  <c r="Y132" i="8"/>
  <c r="Y131" i="8"/>
  <c r="Y130" i="8"/>
  <c r="Y122" i="8"/>
  <c r="Y121" i="8"/>
  <c r="Y120" i="8"/>
  <c r="Y119" i="8"/>
  <c r="Y118" i="8"/>
  <c r="Y102" i="8"/>
  <c r="Y101" i="8"/>
  <c r="Y100" i="8"/>
  <c r="Y99" i="8"/>
  <c r="Y98" i="8"/>
  <c r="Y88" i="8"/>
  <c r="Y87" i="8"/>
  <c r="Y86" i="8"/>
  <c r="Y85" i="8"/>
  <c r="Y84" i="8"/>
  <c r="Y80" i="8"/>
  <c r="Y79" i="8"/>
  <c r="Y78" i="8"/>
  <c r="Y76" i="8"/>
  <c r="Y74" i="8"/>
  <c r="Y70" i="8"/>
  <c r="Y64" i="8"/>
  <c r="Y63" i="8"/>
  <c r="Y62" i="8"/>
  <c r="Y61" i="8"/>
  <c r="Y48" i="8"/>
  <c r="Y47" i="8"/>
  <c r="Y46" i="8"/>
  <c r="Y45" i="8"/>
  <c r="Y43" i="8"/>
  <c r="Y19" i="8"/>
  <c r="Y18" i="8"/>
  <c r="Y16" i="8"/>
  <c r="Y17" i="8"/>
  <c r="Y15" i="8"/>
  <c r="Y11" i="8"/>
  <c r="Y10" i="8"/>
  <c r="Y8" i="8"/>
  <c r="Y3" i="8"/>
  <c r="Y2" i="8"/>
  <c r="Y74" i="9"/>
  <c r="Y73" i="9"/>
  <c r="Y71" i="9"/>
  <c r="Y69" i="9"/>
  <c r="Y61" i="9"/>
  <c r="Y68" i="9"/>
  <c r="Y54" i="9"/>
  <c r="Y59" i="9"/>
  <c r="Y64" i="9"/>
  <c r="Y47" i="9"/>
  <c r="Y48" i="9"/>
  <c r="Y43" i="9"/>
  <c r="Y45" i="9"/>
  <c r="Y41" i="9"/>
  <c r="Y40" i="9"/>
  <c r="Y36" i="9"/>
  <c r="Y31" i="9"/>
  <c r="Y33" i="9"/>
  <c r="Y35" i="9"/>
  <c r="Y34" i="9"/>
  <c r="Y25" i="9"/>
  <c r="Y32" i="9"/>
  <c r="Y24" i="9"/>
  <c r="Y21" i="9"/>
  <c r="Y30" i="9"/>
  <c r="Y23" i="9"/>
  <c r="Y27" i="9"/>
  <c r="Y15" i="9"/>
  <c r="Y20" i="9"/>
  <c r="Y8" i="9"/>
  <c r="Y5" i="9"/>
  <c r="Y2" i="9"/>
  <c r="Z35" i="11"/>
  <c r="Z34" i="11"/>
  <c r="Z33" i="11"/>
  <c r="Z32" i="11"/>
  <c r="Z31" i="11"/>
  <c r="Z30" i="11"/>
  <c r="Z29" i="11"/>
  <c r="Z28" i="11"/>
  <c r="Z27" i="11"/>
  <c r="Z26" i="11"/>
  <c r="Z25" i="11"/>
  <c r="Z24" i="11"/>
  <c r="Z22" i="11"/>
  <c r="Z21" i="11"/>
  <c r="K24" i="114"/>
  <c r="B7" i="114"/>
  <c r="C7" i="114"/>
  <c r="D7" i="114"/>
  <c r="J49" i="114"/>
  <c r="I49" i="114"/>
  <c r="H49" i="114"/>
  <c r="D49" i="114"/>
  <c r="C49" i="114"/>
  <c r="B49" i="114"/>
  <c r="K48" i="114"/>
  <c r="E48" i="114"/>
  <c r="K47" i="114"/>
  <c r="E47" i="114"/>
  <c r="K46" i="114"/>
  <c r="E46" i="114"/>
  <c r="K45" i="114"/>
  <c r="E45" i="114"/>
  <c r="K44" i="114"/>
  <c r="E44" i="114"/>
  <c r="J42" i="114"/>
  <c r="I42" i="114"/>
  <c r="H42" i="114"/>
  <c r="D42" i="114"/>
  <c r="C42" i="114"/>
  <c r="B42" i="114"/>
  <c r="K41" i="114"/>
  <c r="E41" i="114"/>
  <c r="K40" i="114"/>
  <c r="E40" i="114"/>
  <c r="K39" i="114"/>
  <c r="E39" i="114"/>
  <c r="K38" i="114"/>
  <c r="E38" i="114"/>
  <c r="K37" i="114"/>
  <c r="E37" i="114"/>
  <c r="J35" i="114"/>
  <c r="I35" i="114"/>
  <c r="H35" i="114"/>
  <c r="D35" i="114"/>
  <c r="C35" i="114"/>
  <c r="B35" i="114"/>
  <c r="K34" i="114"/>
  <c r="E34" i="114"/>
  <c r="K33" i="114"/>
  <c r="E33" i="114"/>
  <c r="K32" i="114"/>
  <c r="E32" i="114"/>
  <c r="K31" i="114"/>
  <c r="E31" i="114"/>
  <c r="K30" i="114"/>
  <c r="E30" i="114"/>
  <c r="J28" i="114"/>
  <c r="I28" i="114"/>
  <c r="H28" i="114"/>
  <c r="D28" i="114"/>
  <c r="C28" i="114"/>
  <c r="B28" i="114"/>
  <c r="K27" i="114"/>
  <c r="E27" i="114"/>
  <c r="K26" i="114"/>
  <c r="E26" i="114"/>
  <c r="K25" i="114"/>
  <c r="E25" i="114"/>
  <c r="E24" i="114"/>
  <c r="K23" i="114"/>
  <c r="E23" i="114"/>
  <c r="J21" i="114"/>
  <c r="I21" i="114"/>
  <c r="H21" i="114"/>
  <c r="D21" i="114"/>
  <c r="C21" i="114"/>
  <c r="B21" i="114"/>
  <c r="K20" i="114"/>
  <c r="E20" i="114"/>
  <c r="K19" i="114"/>
  <c r="E19" i="114"/>
  <c r="K18" i="114"/>
  <c r="E18" i="114"/>
  <c r="K17" i="114"/>
  <c r="E17" i="114"/>
  <c r="K16" i="114"/>
  <c r="E16" i="114"/>
  <c r="J14" i="114"/>
  <c r="I14" i="114"/>
  <c r="H14" i="114"/>
  <c r="D14" i="114"/>
  <c r="C14" i="114"/>
  <c r="B14" i="114"/>
  <c r="K13" i="114"/>
  <c r="E13" i="114"/>
  <c r="K12" i="114"/>
  <c r="E12" i="114"/>
  <c r="K11" i="114"/>
  <c r="E11" i="114"/>
  <c r="K10" i="114"/>
  <c r="E10" i="114"/>
  <c r="K9" i="114"/>
  <c r="E9" i="114"/>
  <c r="J7" i="114"/>
  <c r="I7" i="114"/>
  <c r="H7" i="114"/>
  <c r="K6" i="114"/>
  <c r="E6" i="114"/>
  <c r="K5" i="114"/>
  <c r="E5" i="114"/>
  <c r="K4" i="114"/>
  <c r="E4" i="114"/>
  <c r="K3" i="114"/>
  <c r="E3" i="114"/>
  <c r="K2" i="114"/>
  <c r="E2" i="114"/>
  <c r="AA31" i="11" l="1"/>
  <c r="AA28" i="11"/>
  <c r="E14" i="114"/>
  <c r="E42" i="114"/>
  <c r="K21" i="114"/>
  <c r="E21" i="114"/>
  <c r="E35" i="114"/>
  <c r="K7" i="114"/>
  <c r="K14" i="114"/>
  <c r="E7" i="114"/>
  <c r="E28" i="114"/>
  <c r="K42" i="114"/>
  <c r="K28" i="114"/>
  <c r="K35" i="114"/>
  <c r="K49" i="114"/>
  <c r="E49" i="114"/>
  <c r="X145" i="8"/>
  <c r="X144" i="8"/>
  <c r="X142" i="8"/>
  <c r="X143" i="8"/>
  <c r="X141" i="8"/>
  <c r="X201" i="8"/>
  <c r="X200" i="8"/>
  <c r="X198" i="8"/>
  <c r="X199" i="8"/>
  <c r="X197" i="8"/>
  <c r="X187" i="8"/>
  <c r="X186" i="8"/>
  <c r="X185" i="8"/>
  <c r="X184" i="8"/>
  <c r="X183" i="8"/>
  <c r="X176" i="8"/>
  <c r="X173" i="8"/>
  <c r="X175" i="8"/>
  <c r="X174" i="8"/>
  <c r="X172" i="8"/>
  <c r="X157" i="8"/>
  <c r="X156" i="8"/>
  <c r="X155" i="8"/>
  <c r="X154" i="8"/>
  <c r="X153" i="8"/>
  <c r="X134" i="8"/>
  <c r="X133" i="8"/>
  <c r="X132" i="8"/>
  <c r="X131" i="8"/>
  <c r="X130" i="8"/>
  <c r="X102" i="8"/>
  <c r="X101" i="8"/>
  <c r="X100" i="8"/>
  <c r="X99" i="8"/>
  <c r="X98" i="8"/>
  <c r="X88" i="8"/>
  <c r="X87" i="8"/>
  <c r="X86" i="8"/>
  <c r="X85" i="8"/>
  <c r="X84" i="8"/>
  <c r="X80" i="8"/>
  <c r="X76" i="8"/>
  <c r="X75" i="8"/>
  <c r="X77" i="8"/>
  <c r="X74" i="8"/>
  <c r="X70" i="8"/>
  <c r="X64" i="8"/>
  <c r="X63" i="8"/>
  <c r="X62" i="8"/>
  <c r="X61" i="8"/>
  <c r="X47" i="8"/>
  <c r="X46" i="8"/>
  <c r="X45" i="8"/>
  <c r="X43" i="8"/>
  <c r="X44" i="8"/>
  <c r="X19" i="8"/>
  <c r="X18" i="8"/>
  <c r="X16" i="8"/>
  <c r="X17" i="8"/>
  <c r="X15" i="8"/>
  <c r="X7" i="8"/>
  <c r="X10" i="8"/>
  <c r="X8" i="8"/>
  <c r="X3" i="8"/>
  <c r="X2" i="8"/>
  <c r="X67" i="9"/>
  <c r="X62" i="9"/>
  <c r="X59" i="9"/>
  <c r="X54" i="9"/>
  <c r="X64" i="9"/>
  <c r="X49" i="9"/>
  <c r="X57" i="9"/>
  <c r="X45" i="9"/>
  <c r="X53" i="9"/>
  <c r="X43" i="9"/>
  <c r="X26" i="9"/>
  <c r="X24" i="9"/>
  <c r="X31" i="9"/>
  <c r="X30" i="9"/>
  <c r="X40" i="9"/>
  <c r="X32" i="9"/>
  <c r="X27" i="9"/>
  <c r="X20" i="9"/>
  <c r="X16" i="9"/>
  <c r="X18" i="9"/>
  <c r="X15" i="9"/>
  <c r="X14" i="9"/>
  <c r="X11" i="9"/>
  <c r="X17" i="9"/>
  <c r="X13" i="9"/>
  <c r="X4" i="9"/>
  <c r="X6" i="9"/>
  <c r="X5" i="9"/>
  <c r="X8" i="9"/>
  <c r="Y35" i="11"/>
  <c r="Y34" i="11"/>
  <c r="Y33" i="11"/>
  <c r="Y32" i="11"/>
  <c r="Y30" i="11"/>
  <c r="Y28" i="11"/>
  <c r="Y27" i="11"/>
  <c r="Y26" i="11"/>
  <c r="Y25" i="11"/>
  <c r="Y24" i="11"/>
  <c r="Y22" i="11"/>
  <c r="Y21" i="11"/>
  <c r="W75" i="8"/>
  <c r="W16" i="9"/>
  <c r="K31" i="113"/>
  <c r="K32" i="113"/>
  <c r="K33" i="113"/>
  <c r="K34" i="113"/>
  <c r="K30" i="113"/>
  <c r="E31" i="113"/>
  <c r="E32" i="113"/>
  <c r="E33" i="113"/>
  <c r="E34" i="113"/>
  <c r="E30" i="113"/>
  <c r="J49" i="113"/>
  <c r="I49" i="113"/>
  <c r="H49" i="113"/>
  <c r="D49" i="113"/>
  <c r="C49" i="113"/>
  <c r="B49" i="113"/>
  <c r="K48" i="113"/>
  <c r="E48" i="113"/>
  <c r="K47" i="113"/>
  <c r="E47" i="113"/>
  <c r="K46" i="113"/>
  <c r="E46" i="113"/>
  <c r="K45" i="113"/>
  <c r="E45" i="113"/>
  <c r="K44" i="113"/>
  <c r="E44" i="113"/>
  <c r="J42" i="113"/>
  <c r="I42" i="113"/>
  <c r="H42" i="113"/>
  <c r="D42" i="113"/>
  <c r="C42" i="113"/>
  <c r="B42" i="113"/>
  <c r="K41" i="113"/>
  <c r="E41" i="113"/>
  <c r="K40" i="113"/>
  <c r="E40" i="113"/>
  <c r="K39" i="113"/>
  <c r="E39" i="113"/>
  <c r="K38" i="113"/>
  <c r="E38" i="113"/>
  <c r="K37" i="113"/>
  <c r="E37" i="113"/>
  <c r="J35" i="113"/>
  <c r="I35" i="113"/>
  <c r="H35" i="113"/>
  <c r="D35" i="113"/>
  <c r="C35" i="113"/>
  <c r="B35" i="113"/>
  <c r="J28" i="113"/>
  <c r="I28" i="113"/>
  <c r="H28" i="113"/>
  <c r="D28" i="113"/>
  <c r="C28" i="113"/>
  <c r="B28" i="113"/>
  <c r="K27" i="113"/>
  <c r="E27" i="113"/>
  <c r="K26" i="113"/>
  <c r="E26" i="113"/>
  <c r="K25" i="113"/>
  <c r="E25" i="113"/>
  <c r="K24" i="113"/>
  <c r="E24" i="113"/>
  <c r="K23" i="113"/>
  <c r="E23" i="113"/>
  <c r="J21" i="113"/>
  <c r="I21" i="113"/>
  <c r="H21" i="113"/>
  <c r="D21" i="113"/>
  <c r="C21" i="113"/>
  <c r="B21" i="113"/>
  <c r="K20" i="113"/>
  <c r="E20" i="113"/>
  <c r="X27" i="8" s="1"/>
  <c r="K19" i="113"/>
  <c r="E19" i="113"/>
  <c r="X22" i="9" s="1"/>
  <c r="K18" i="113"/>
  <c r="E18" i="113"/>
  <c r="X29" i="8" s="1"/>
  <c r="K17" i="113"/>
  <c r="E17" i="113"/>
  <c r="X28" i="8" s="1"/>
  <c r="K16" i="113"/>
  <c r="E16" i="113"/>
  <c r="X31" i="8" s="1"/>
  <c r="J14" i="113"/>
  <c r="I14" i="113"/>
  <c r="H14" i="113"/>
  <c r="D14" i="113"/>
  <c r="C14" i="113"/>
  <c r="B14" i="113"/>
  <c r="K13" i="113"/>
  <c r="E13" i="113"/>
  <c r="K12" i="113"/>
  <c r="E12" i="113"/>
  <c r="K11" i="113"/>
  <c r="E11" i="113"/>
  <c r="K10" i="113"/>
  <c r="E10" i="113"/>
  <c r="K9" i="113"/>
  <c r="E9" i="113"/>
  <c r="J7" i="113"/>
  <c r="I7" i="113"/>
  <c r="H7" i="113"/>
  <c r="D7" i="113"/>
  <c r="C7" i="113"/>
  <c r="B7" i="113"/>
  <c r="K6" i="113"/>
  <c r="E6" i="113"/>
  <c r="K5" i="113"/>
  <c r="E5" i="113"/>
  <c r="K4" i="113"/>
  <c r="E4" i="113"/>
  <c r="K3" i="113"/>
  <c r="E3" i="113"/>
  <c r="K2" i="113"/>
  <c r="E2" i="113"/>
  <c r="K21" i="113" l="1"/>
  <c r="Y29" i="11" s="1"/>
  <c r="X7" i="9"/>
  <c r="X30" i="8"/>
  <c r="X12" i="9"/>
  <c r="X10" i="9"/>
  <c r="X9" i="9"/>
  <c r="K49" i="113"/>
  <c r="E49" i="113"/>
  <c r="E42" i="113"/>
  <c r="K14" i="113"/>
  <c r="E21" i="113"/>
  <c r="Y23" i="11" s="1"/>
  <c r="E28" i="113"/>
  <c r="K28" i="113"/>
  <c r="K42" i="113"/>
  <c r="K35" i="113"/>
  <c r="E35" i="113"/>
  <c r="E14" i="113"/>
  <c r="K7" i="113"/>
  <c r="E7" i="113"/>
  <c r="W204" i="8"/>
  <c r="W203" i="8"/>
  <c r="W200" i="8"/>
  <c r="W199" i="8"/>
  <c r="W197" i="8"/>
  <c r="W188" i="8"/>
  <c r="W187" i="8"/>
  <c r="W186" i="8"/>
  <c r="W185" i="8"/>
  <c r="W183" i="8"/>
  <c r="W176" i="8"/>
  <c r="W173" i="8"/>
  <c r="W175" i="8"/>
  <c r="W174" i="8"/>
  <c r="W172" i="8"/>
  <c r="W156" i="8"/>
  <c r="W157" i="8"/>
  <c r="W155" i="8"/>
  <c r="W154" i="8"/>
  <c r="W153" i="8"/>
  <c r="W145" i="8"/>
  <c r="W144" i="8"/>
  <c r="W142" i="8"/>
  <c r="W143" i="8"/>
  <c r="W141" i="8"/>
  <c r="W122" i="8"/>
  <c r="W121" i="8"/>
  <c r="W120" i="8"/>
  <c r="W119" i="8"/>
  <c r="W118" i="8"/>
  <c r="W102" i="8"/>
  <c r="W101" i="8"/>
  <c r="W100" i="8"/>
  <c r="W99" i="8"/>
  <c r="W98" i="8"/>
  <c r="W90" i="8"/>
  <c r="W88" i="8"/>
  <c r="W87" i="8"/>
  <c r="W86" i="8"/>
  <c r="W84" i="8"/>
  <c r="W79" i="8"/>
  <c r="W78" i="8"/>
  <c r="W76" i="8"/>
  <c r="W74" i="8"/>
  <c r="W70" i="8"/>
  <c r="W68" i="8"/>
  <c r="W67" i="8"/>
  <c r="W63" i="8"/>
  <c r="W61" i="8"/>
  <c r="W47" i="8"/>
  <c r="W46" i="8"/>
  <c r="W45" i="8"/>
  <c r="W43" i="8"/>
  <c r="W44" i="8"/>
  <c r="W31" i="8"/>
  <c r="W29" i="8"/>
  <c r="W30" i="8"/>
  <c r="W28" i="8"/>
  <c r="W27" i="8"/>
  <c r="W19" i="8"/>
  <c r="W18" i="8"/>
  <c r="W16" i="8"/>
  <c r="W17" i="8"/>
  <c r="W15" i="8"/>
  <c r="W11" i="8"/>
  <c r="W10" i="8"/>
  <c r="W8" i="8"/>
  <c r="W3" i="8"/>
  <c r="W2" i="8"/>
  <c r="V203" i="8"/>
  <c r="V205" i="8"/>
  <c r="V200" i="8"/>
  <c r="V198" i="8"/>
  <c r="V199" i="8"/>
  <c r="V176" i="8"/>
  <c r="V173" i="8"/>
  <c r="V175" i="8"/>
  <c r="V174" i="8"/>
  <c r="V172" i="8"/>
  <c r="V156" i="8"/>
  <c r="V157" i="8"/>
  <c r="V155" i="8"/>
  <c r="V154" i="8"/>
  <c r="V153" i="8"/>
  <c r="V148" i="8"/>
  <c r="AM148" i="8" s="1"/>
  <c r="V145" i="8"/>
  <c r="V144" i="8"/>
  <c r="V142" i="8"/>
  <c r="V141" i="8"/>
  <c r="V134" i="8"/>
  <c r="V133" i="8"/>
  <c r="V132" i="8"/>
  <c r="V131" i="8"/>
  <c r="V130" i="8"/>
  <c r="V122" i="8"/>
  <c r="V121" i="8"/>
  <c r="V120" i="8"/>
  <c r="V119" i="8"/>
  <c r="V118" i="8"/>
  <c r="V103" i="8"/>
  <c r="V102" i="8"/>
  <c r="V101" i="8"/>
  <c r="V99" i="8"/>
  <c r="V98" i="8"/>
  <c r="V88" i="8"/>
  <c r="V87" i="8"/>
  <c r="V85" i="8"/>
  <c r="V86" i="8"/>
  <c r="V84" i="8"/>
  <c r="V78" i="8"/>
  <c r="V76" i="8"/>
  <c r="V75" i="8"/>
  <c r="V77" i="8"/>
  <c r="V74" i="8"/>
  <c r="V71" i="8"/>
  <c r="V65" i="8"/>
  <c r="V64" i="8"/>
  <c r="V63" i="8"/>
  <c r="V61" i="8"/>
  <c r="V48" i="8"/>
  <c r="V47" i="8"/>
  <c r="V45" i="8"/>
  <c r="V43" i="8"/>
  <c r="V44" i="8"/>
  <c r="V31" i="8"/>
  <c r="V29" i="8"/>
  <c r="V30" i="8"/>
  <c r="V27" i="8"/>
  <c r="V28" i="8"/>
  <c r="V20" i="8"/>
  <c r="V19" i="8"/>
  <c r="V16" i="8"/>
  <c r="V15" i="8"/>
  <c r="V17" i="8"/>
  <c r="V11" i="8"/>
  <c r="V9" i="8"/>
  <c r="V8" i="8"/>
  <c r="V5" i="8"/>
  <c r="V3" i="8"/>
  <c r="W65" i="9"/>
  <c r="W59" i="9"/>
  <c r="W63" i="9"/>
  <c r="W55" i="9"/>
  <c r="W64" i="9"/>
  <c r="W54" i="9"/>
  <c r="W52" i="9"/>
  <c r="W45" i="9"/>
  <c r="W51" i="9"/>
  <c r="W42" i="9"/>
  <c r="W44" i="9"/>
  <c r="W48" i="9"/>
  <c r="W46" i="9"/>
  <c r="W41" i="9"/>
  <c r="W28" i="9"/>
  <c r="W36" i="9"/>
  <c r="W43" i="9"/>
  <c r="W37" i="9"/>
  <c r="W33" i="9"/>
  <c r="W35" i="9"/>
  <c r="W31" i="9"/>
  <c r="W26" i="9"/>
  <c r="W29" i="9"/>
  <c r="W38" i="9"/>
  <c r="W23" i="9"/>
  <c r="W20" i="9"/>
  <c r="W19" i="9"/>
  <c r="W27" i="9"/>
  <c r="W11" i="9"/>
  <c r="D42" i="112"/>
  <c r="C42" i="112"/>
  <c r="B42" i="112"/>
  <c r="E41" i="112"/>
  <c r="E40" i="112"/>
  <c r="E39" i="112"/>
  <c r="E38" i="112"/>
  <c r="E37" i="112"/>
  <c r="J42" i="112"/>
  <c r="I42" i="112"/>
  <c r="H42" i="112"/>
  <c r="K41" i="112"/>
  <c r="K40" i="112"/>
  <c r="K39" i="112"/>
  <c r="K38" i="112"/>
  <c r="K37" i="112"/>
  <c r="AP148" i="8" l="1"/>
  <c r="AN148" i="8"/>
  <c r="AO148" i="8"/>
  <c r="K42" i="112"/>
  <c r="E42" i="112"/>
  <c r="K48" i="112"/>
  <c r="K47" i="112"/>
  <c r="W15" i="9" s="1"/>
  <c r="K46" i="112"/>
  <c r="K45" i="112"/>
  <c r="K44" i="112"/>
  <c r="E48" i="112"/>
  <c r="W2" i="9" s="1"/>
  <c r="E47" i="112"/>
  <c r="E46" i="112"/>
  <c r="E45" i="112"/>
  <c r="E44" i="112"/>
  <c r="AL148" i="8" l="1"/>
  <c r="J49" i="112"/>
  <c r="I49" i="112"/>
  <c r="H49" i="112"/>
  <c r="D49" i="112"/>
  <c r="C49" i="112"/>
  <c r="B49" i="112"/>
  <c r="K49" i="112"/>
  <c r="X30" i="11" s="1"/>
  <c r="X27" i="11"/>
  <c r="J35" i="112"/>
  <c r="I35" i="112"/>
  <c r="H35" i="112"/>
  <c r="D35" i="112"/>
  <c r="C35" i="112"/>
  <c r="E35" i="112" s="1"/>
  <c r="X32" i="11" s="1"/>
  <c r="B35" i="112"/>
  <c r="J28" i="112"/>
  <c r="I28" i="112"/>
  <c r="H28" i="112"/>
  <c r="D28" i="112"/>
  <c r="C28" i="112"/>
  <c r="B28" i="112"/>
  <c r="K27" i="112"/>
  <c r="E27" i="112"/>
  <c r="K26" i="112"/>
  <c r="E26" i="112"/>
  <c r="K25" i="112"/>
  <c r="E25" i="112"/>
  <c r="K24" i="112"/>
  <c r="E24" i="112"/>
  <c r="K23" i="112"/>
  <c r="E23" i="112"/>
  <c r="J21" i="112"/>
  <c r="I21" i="112"/>
  <c r="H21" i="112"/>
  <c r="D21" i="112"/>
  <c r="C21" i="112"/>
  <c r="B21" i="112"/>
  <c r="K20" i="112"/>
  <c r="E20" i="112"/>
  <c r="W3" i="9" s="1"/>
  <c r="K19" i="112"/>
  <c r="E19" i="112"/>
  <c r="K18" i="112"/>
  <c r="E18" i="112"/>
  <c r="K17" i="112"/>
  <c r="E17" i="112"/>
  <c r="K16" i="112"/>
  <c r="K21" i="112" s="1"/>
  <c r="X22" i="11" s="1"/>
  <c r="E16" i="112"/>
  <c r="J14" i="112"/>
  <c r="I14" i="112"/>
  <c r="H14" i="112"/>
  <c r="D14" i="112"/>
  <c r="C14" i="112"/>
  <c r="B14" i="112"/>
  <c r="K13" i="112"/>
  <c r="E13" i="112"/>
  <c r="K12" i="112"/>
  <c r="E12" i="112"/>
  <c r="K11" i="112"/>
  <c r="E11" i="112"/>
  <c r="K10" i="112"/>
  <c r="E10" i="112"/>
  <c r="K9" i="112"/>
  <c r="E9" i="112"/>
  <c r="J7" i="112"/>
  <c r="I7" i="112"/>
  <c r="H7" i="112"/>
  <c r="D7" i="112"/>
  <c r="C7" i="112"/>
  <c r="B7" i="112"/>
  <c r="K6" i="112"/>
  <c r="E6" i="112"/>
  <c r="K5" i="112"/>
  <c r="E5" i="112"/>
  <c r="K4" i="112"/>
  <c r="E4" i="112"/>
  <c r="K3" i="112"/>
  <c r="E3" i="112"/>
  <c r="K2" i="112"/>
  <c r="E2" i="112"/>
  <c r="W22" i="11"/>
  <c r="C21" i="111"/>
  <c r="J49" i="111"/>
  <c r="I49" i="111"/>
  <c r="H49" i="111"/>
  <c r="D49" i="111"/>
  <c r="C49" i="111"/>
  <c r="B49" i="111"/>
  <c r="K48" i="111"/>
  <c r="E48" i="111"/>
  <c r="V73" i="9" s="1"/>
  <c r="K47" i="111"/>
  <c r="E47" i="111"/>
  <c r="V34" i="9" s="1"/>
  <c r="K46" i="111"/>
  <c r="E46" i="111"/>
  <c r="V47" i="9" s="1"/>
  <c r="K45" i="111"/>
  <c r="E45" i="111"/>
  <c r="V25" i="9" s="1"/>
  <c r="K44" i="111"/>
  <c r="E44" i="111"/>
  <c r="V69" i="9" s="1"/>
  <c r="J42" i="111"/>
  <c r="I42" i="111"/>
  <c r="H42" i="111"/>
  <c r="D42" i="111"/>
  <c r="C42" i="111"/>
  <c r="B42" i="111"/>
  <c r="K41" i="111"/>
  <c r="E41" i="111"/>
  <c r="V2" i="9" s="1"/>
  <c r="K40" i="111"/>
  <c r="E40" i="111"/>
  <c r="V36" i="9" s="1"/>
  <c r="K39" i="111"/>
  <c r="E39" i="111"/>
  <c r="V35" i="9" s="1"/>
  <c r="K38" i="111"/>
  <c r="E38" i="111"/>
  <c r="V41" i="9" s="1"/>
  <c r="K37" i="111"/>
  <c r="K42" i="111" s="1"/>
  <c r="W21" i="11" s="1"/>
  <c r="E37" i="111"/>
  <c r="V21" i="9" s="1"/>
  <c r="J35" i="111"/>
  <c r="I35" i="111"/>
  <c r="H35" i="111"/>
  <c r="D35" i="111"/>
  <c r="C35" i="111"/>
  <c r="B35" i="111"/>
  <c r="K34" i="111"/>
  <c r="E34" i="111"/>
  <c r="V7" i="9" s="1"/>
  <c r="K33" i="111"/>
  <c r="E33" i="111"/>
  <c r="V22" i="9" s="1"/>
  <c r="K32" i="111"/>
  <c r="E32" i="111"/>
  <c r="V12" i="9" s="1"/>
  <c r="K31" i="111"/>
  <c r="E31" i="111"/>
  <c r="V10" i="9" s="1"/>
  <c r="K30" i="111"/>
  <c r="E30" i="111"/>
  <c r="V9" i="9" s="1"/>
  <c r="J28" i="111"/>
  <c r="I28" i="111"/>
  <c r="H28" i="111"/>
  <c r="D28" i="111"/>
  <c r="C28" i="111"/>
  <c r="B28" i="111"/>
  <c r="K27" i="111"/>
  <c r="E27" i="111"/>
  <c r="V60" i="9" s="1"/>
  <c r="K26" i="111"/>
  <c r="E26" i="111"/>
  <c r="V61" i="9" s="1"/>
  <c r="K25" i="111"/>
  <c r="E25" i="111"/>
  <c r="K24" i="111"/>
  <c r="E24" i="111"/>
  <c r="V68" i="9" s="1"/>
  <c r="K23" i="111"/>
  <c r="E23" i="111"/>
  <c r="V74" i="9" s="1"/>
  <c r="J21" i="111"/>
  <c r="I21" i="111"/>
  <c r="H21" i="111"/>
  <c r="D21" i="111"/>
  <c r="B21" i="111"/>
  <c r="K20" i="111"/>
  <c r="E20" i="111"/>
  <c r="V23" i="9" s="1"/>
  <c r="K19" i="111"/>
  <c r="E19" i="111"/>
  <c r="K18" i="111"/>
  <c r="E18" i="111"/>
  <c r="V66" i="9" s="1"/>
  <c r="K17" i="111"/>
  <c r="E17" i="111"/>
  <c r="K16" i="111"/>
  <c r="K21" i="111" s="1"/>
  <c r="E16" i="111"/>
  <c r="J14" i="111"/>
  <c r="I14" i="111"/>
  <c r="H14" i="111"/>
  <c r="D14" i="111"/>
  <c r="C14" i="111"/>
  <c r="B14" i="111"/>
  <c r="K13" i="111"/>
  <c r="V49" i="9" s="1"/>
  <c r="E13" i="111"/>
  <c r="V20" i="9" s="1"/>
  <c r="K12" i="111"/>
  <c r="V57" i="9" s="1"/>
  <c r="E12" i="111"/>
  <c r="V45" i="9" s="1"/>
  <c r="K11" i="111"/>
  <c r="E11" i="111"/>
  <c r="V64" i="9" s="1"/>
  <c r="K10" i="111"/>
  <c r="V67" i="9" s="1"/>
  <c r="E10" i="111"/>
  <c r="V59" i="9" s="1"/>
  <c r="K9" i="111"/>
  <c r="V53" i="9" s="1"/>
  <c r="E9" i="111"/>
  <c r="V43" i="9" s="1"/>
  <c r="J7" i="111"/>
  <c r="I7" i="111"/>
  <c r="H7" i="111"/>
  <c r="D7" i="111"/>
  <c r="C7" i="111"/>
  <c r="B7" i="111"/>
  <c r="K6" i="111"/>
  <c r="E6" i="111"/>
  <c r="V50" i="9" s="1"/>
  <c r="K5" i="111"/>
  <c r="E5" i="111"/>
  <c r="V70" i="9" s="1"/>
  <c r="K4" i="111"/>
  <c r="E4" i="111"/>
  <c r="K3" i="111"/>
  <c r="E3" i="111"/>
  <c r="V75" i="9" s="1"/>
  <c r="K2" i="111"/>
  <c r="E2" i="111"/>
  <c r="V72" i="9" s="1"/>
  <c r="E49" i="112" l="1"/>
  <c r="X24" i="11" s="1"/>
  <c r="X33" i="11"/>
  <c r="E28" i="112"/>
  <c r="E14" i="112"/>
  <c r="X35" i="11" s="1"/>
  <c r="K14" i="112"/>
  <c r="X26" i="11" s="1"/>
  <c r="K28" i="112"/>
  <c r="K35" i="112"/>
  <c r="X31" i="11" s="1"/>
  <c r="E21" i="112"/>
  <c r="X25" i="11" s="1"/>
  <c r="K7" i="112"/>
  <c r="X28" i="11" s="1"/>
  <c r="E7" i="112"/>
  <c r="X23" i="11" s="1"/>
  <c r="K49" i="111"/>
  <c r="W29" i="11" s="1"/>
  <c r="E49" i="111"/>
  <c r="W31" i="11" s="1"/>
  <c r="E42" i="111"/>
  <c r="W24" i="11" s="1"/>
  <c r="K35" i="111"/>
  <c r="W27" i="11" s="1"/>
  <c r="E35" i="111"/>
  <c r="W23" i="11" s="1"/>
  <c r="K28" i="111"/>
  <c r="W32" i="11" s="1"/>
  <c r="E28" i="111"/>
  <c r="W34" i="11" s="1"/>
  <c r="E21" i="111"/>
  <c r="W26" i="11" s="1"/>
  <c r="K14" i="111"/>
  <c r="W33" i="11" s="1"/>
  <c r="E14" i="111"/>
  <c r="W28" i="11" s="1"/>
  <c r="K7" i="111"/>
  <c r="W25" i="11" s="1"/>
  <c r="E7" i="111"/>
  <c r="W35" i="11" s="1"/>
  <c r="X34" i="11" l="1"/>
  <c r="X29" i="11"/>
  <c r="U27" i="9"/>
  <c r="U15" i="9"/>
  <c r="J49" i="110"/>
  <c r="I49" i="110"/>
  <c r="H49" i="110"/>
  <c r="D49" i="110"/>
  <c r="C49" i="110"/>
  <c r="B49" i="110"/>
  <c r="K48" i="110"/>
  <c r="E48" i="110"/>
  <c r="U186" i="8" s="1"/>
  <c r="K47" i="110"/>
  <c r="E47" i="110"/>
  <c r="U184" i="8" s="1"/>
  <c r="K46" i="110"/>
  <c r="U45" i="8" s="1"/>
  <c r="E46" i="110"/>
  <c r="U185" i="8" s="1"/>
  <c r="K45" i="110"/>
  <c r="E45" i="110"/>
  <c r="K44" i="110"/>
  <c r="E44" i="110"/>
  <c r="U183" i="8" s="1"/>
  <c r="J42" i="110"/>
  <c r="I42" i="110"/>
  <c r="H42" i="110"/>
  <c r="D42" i="110"/>
  <c r="C42" i="110"/>
  <c r="B42" i="110"/>
  <c r="K41" i="110"/>
  <c r="U122" i="8" s="1"/>
  <c r="E41" i="110"/>
  <c r="K40" i="110"/>
  <c r="U118" i="8" s="1"/>
  <c r="E40" i="110"/>
  <c r="K39" i="110"/>
  <c r="U120" i="8" s="1"/>
  <c r="E39" i="110"/>
  <c r="K38" i="110"/>
  <c r="U119" i="8" s="1"/>
  <c r="E38" i="110"/>
  <c r="K37" i="110"/>
  <c r="U121" i="8" s="1"/>
  <c r="E37" i="110"/>
  <c r="J35" i="110"/>
  <c r="I35" i="110"/>
  <c r="H35" i="110"/>
  <c r="D35" i="110"/>
  <c r="C35" i="110"/>
  <c r="B35" i="110"/>
  <c r="K34" i="110"/>
  <c r="U142" i="8" s="1"/>
  <c r="E34" i="110"/>
  <c r="U84" i="8" s="1"/>
  <c r="K33" i="110"/>
  <c r="U143" i="8" s="1"/>
  <c r="E33" i="110"/>
  <c r="U87" i="8" s="1"/>
  <c r="K32" i="110"/>
  <c r="U141" i="8" s="1"/>
  <c r="E32" i="110"/>
  <c r="U86" i="8" s="1"/>
  <c r="K31" i="110"/>
  <c r="U145" i="8" s="1"/>
  <c r="E31" i="110"/>
  <c r="U88" i="8" s="1"/>
  <c r="K30" i="110"/>
  <c r="U144" i="8" s="1"/>
  <c r="E30" i="110"/>
  <c r="U85" i="8" s="1"/>
  <c r="J28" i="110"/>
  <c r="I28" i="110"/>
  <c r="H28" i="110"/>
  <c r="D28" i="110"/>
  <c r="C28" i="110"/>
  <c r="B28" i="110"/>
  <c r="K27" i="110"/>
  <c r="U130" i="8" s="1"/>
  <c r="E27" i="110"/>
  <c r="K26" i="110"/>
  <c r="U132" i="8" s="1"/>
  <c r="E26" i="110"/>
  <c r="K25" i="110"/>
  <c r="U133" i="8" s="1"/>
  <c r="E25" i="110"/>
  <c r="K24" i="110"/>
  <c r="U134" i="8" s="1"/>
  <c r="E24" i="110"/>
  <c r="U71" i="8" s="1"/>
  <c r="K23" i="110"/>
  <c r="U131" i="8" s="1"/>
  <c r="E23" i="110"/>
  <c r="J21" i="110"/>
  <c r="I21" i="110"/>
  <c r="H21" i="110"/>
  <c r="D21" i="110"/>
  <c r="C21" i="110"/>
  <c r="B21" i="110"/>
  <c r="K20" i="110"/>
  <c r="U98" i="8" s="1"/>
  <c r="E20" i="110"/>
  <c r="U27" i="8" s="1"/>
  <c r="K19" i="110"/>
  <c r="U99" i="8" s="1"/>
  <c r="E19" i="110"/>
  <c r="U30" i="8" s="1"/>
  <c r="K18" i="110"/>
  <c r="U101" i="8" s="1"/>
  <c r="E18" i="110"/>
  <c r="U29" i="8" s="1"/>
  <c r="K17" i="110"/>
  <c r="U100" i="8" s="1"/>
  <c r="E17" i="110"/>
  <c r="U28" i="8" s="1"/>
  <c r="K16" i="110"/>
  <c r="E16" i="110"/>
  <c r="U31" i="8" s="1"/>
  <c r="J14" i="110"/>
  <c r="I14" i="110"/>
  <c r="H14" i="110"/>
  <c r="D14" i="110"/>
  <c r="C14" i="110"/>
  <c r="B14" i="110"/>
  <c r="K13" i="110"/>
  <c r="U77" i="8" s="1"/>
  <c r="E13" i="110"/>
  <c r="U197" i="8" s="1"/>
  <c r="K12" i="110"/>
  <c r="U76" i="8" s="1"/>
  <c r="E12" i="110"/>
  <c r="U199" i="8" s="1"/>
  <c r="K11" i="110"/>
  <c r="U75" i="8" s="1"/>
  <c r="E11" i="110"/>
  <c r="U198" i="8" s="1"/>
  <c r="K10" i="110"/>
  <c r="U78" i="8" s="1"/>
  <c r="E10" i="110"/>
  <c r="K9" i="110"/>
  <c r="U74" i="8" s="1"/>
  <c r="E9" i="110"/>
  <c r="U201" i="8" s="1"/>
  <c r="J7" i="110"/>
  <c r="I7" i="110"/>
  <c r="H7" i="110"/>
  <c r="D7" i="110"/>
  <c r="C7" i="110"/>
  <c r="B7" i="110"/>
  <c r="K6" i="110"/>
  <c r="U153" i="8" s="1"/>
  <c r="E6" i="110"/>
  <c r="U172" i="8" s="1"/>
  <c r="K5" i="110"/>
  <c r="E5" i="110"/>
  <c r="U176" i="8" s="1"/>
  <c r="K4" i="110"/>
  <c r="E4" i="110"/>
  <c r="U174" i="8" s="1"/>
  <c r="K3" i="110"/>
  <c r="E3" i="110"/>
  <c r="U175" i="8" s="1"/>
  <c r="K2" i="110"/>
  <c r="U155" i="8" s="1"/>
  <c r="E2" i="110"/>
  <c r="U173" i="8" s="1"/>
  <c r="U59" i="9" l="1"/>
  <c r="U157" i="8"/>
  <c r="U64" i="9"/>
  <c r="U154" i="8"/>
  <c r="U156" i="8"/>
  <c r="U45" i="9"/>
  <c r="U43" i="8"/>
  <c r="U61" i="9"/>
  <c r="U71" i="9"/>
  <c r="U46" i="8"/>
  <c r="U47" i="8"/>
  <c r="U74" i="9"/>
  <c r="U44" i="8"/>
  <c r="U60" i="9"/>
  <c r="U2" i="9"/>
  <c r="U5" i="9"/>
  <c r="U4" i="9"/>
  <c r="U10" i="9"/>
  <c r="U19" i="9"/>
  <c r="U18" i="9"/>
  <c r="U17" i="9"/>
  <c r="U22" i="9"/>
  <c r="U32" i="9"/>
  <c r="U21" i="9"/>
  <c r="U29" i="9"/>
  <c r="U30" i="9"/>
  <c r="U37" i="9"/>
  <c r="U41" i="9"/>
  <c r="U36" i="9"/>
  <c r="U52" i="9"/>
  <c r="U68" i="9"/>
  <c r="U102" i="8"/>
  <c r="U65" i="9"/>
  <c r="U200" i="8"/>
  <c r="U55" i="9"/>
  <c r="U64" i="8"/>
  <c r="U72" i="9"/>
  <c r="U62" i="8"/>
  <c r="U56" i="9"/>
  <c r="U70" i="9"/>
  <c r="U63" i="8"/>
  <c r="U50" i="9"/>
  <c r="U61" i="8"/>
  <c r="U15" i="8"/>
  <c r="U53" i="9"/>
  <c r="U19" i="8"/>
  <c r="U67" i="9"/>
  <c r="U62" i="9"/>
  <c r="U18" i="8"/>
  <c r="U57" i="9"/>
  <c r="U17" i="8"/>
  <c r="U16" i="8"/>
  <c r="U49" i="9"/>
  <c r="U187" i="8"/>
  <c r="U54" i="9"/>
  <c r="U3" i="9"/>
  <c r="U8" i="9"/>
  <c r="U6" i="9"/>
  <c r="U11" i="9"/>
  <c r="U12" i="9"/>
  <c r="U13" i="9"/>
  <c r="U14" i="9"/>
  <c r="U20" i="9"/>
  <c r="U9" i="9"/>
  <c r="U7" i="9"/>
  <c r="U16" i="9"/>
  <c r="U24" i="9"/>
  <c r="U40" i="9"/>
  <c r="U26" i="9"/>
  <c r="U31" i="9"/>
  <c r="U35" i="9"/>
  <c r="U46" i="9"/>
  <c r="U43" i="9"/>
  <c r="U42" i="9"/>
  <c r="U58" i="9"/>
  <c r="E7" i="110"/>
  <c r="V22" i="11" s="1"/>
  <c r="K7" i="110"/>
  <c r="V28" i="11" s="1"/>
  <c r="K28" i="110"/>
  <c r="V21" i="11" s="1"/>
  <c r="K14" i="110"/>
  <c r="V27" i="11" s="1"/>
  <c r="E21" i="110"/>
  <c r="V23" i="11" s="1"/>
  <c r="E28" i="110"/>
  <c r="V35" i="11" s="1"/>
  <c r="E42" i="110"/>
  <c r="V33" i="11" s="1"/>
  <c r="E14" i="110"/>
  <c r="V32" i="11" s="1"/>
  <c r="K21" i="110"/>
  <c r="V25" i="11" s="1"/>
  <c r="E35" i="110"/>
  <c r="V24" i="11" s="1"/>
  <c r="K35" i="110"/>
  <c r="V29" i="11" s="1"/>
  <c r="K42" i="110"/>
  <c r="V31" i="11" s="1"/>
  <c r="K49" i="110"/>
  <c r="V34" i="11" s="1"/>
  <c r="E49" i="110"/>
  <c r="V30" i="11" s="1"/>
  <c r="T173" i="8"/>
  <c r="T175" i="8"/>
  <c r="T172" i="8"/>
  <c r="T145" i="8"/>
  <c r="T142" i="8"/>
  <c r="T143" i="8"/>
  <c r="T122" i="8"/>
  <c r="T120" i="8"/>
  <c r="T118" i="8"/>
  <c r="T88" i="8"/>
  <c r="T85" i="8"/>
  <c r="T84" i="8"/>
  <c r="T76" i="8"/>
  <c r="T77" i="8"/>
  <c r="T47" i="8"/>
  <c r="T45" i="8"/>
  <c r="T44" i="8"/>
  <c r="T19" i="8"/>
  <c r="T17" i="8"/>
  <c r="T16" i="8"/>
  <c r="T74" i="9"/>
  <c r="T67" i="9"/>
  <c r="T64" i="9"/>
  <c r="T50" i="9"/>
  <c r="T65" i="9"/>
  <c r="T63" i="9"/>
  <c r="T61" i="9"/>
  <c r="T47" i="9"/>
  <c r="T51" i="9"/>
  <c r="T44" i="9"/>
  <c r="T41" i="9"/>
  <c r="T34" i="9"/>
  <c r="T30" i="9"/>
  <c r="T35" i="9"/>
  <c r="T40" i="9"/>
  <c r="T38" i="9"/>
  <c r="T24" i="9"/>
  <c r="T16" i="9"/>
  <c r="T17" i="9"/>
  <c r="T27" i="9"/>
  <c r="T4" i="9"/>
  <c r="T6" i="9"/>
  <c r="T5" i="9"/>
  <c r="K21" i="109"/>
  <c r="T61" i="8" s="1"/>
  <c r="I22" i="109"/>
  <c r="J22" i="109"/>
  <c r="H22" i="109"/>
  <c r="J50" i="109"/>
  <c r="I50" i="109"/>
  <c r="H50" i="109"/>
  <c r="D50" i="109"/>
  <c r="C50" i="109"/>
  <c r="B50" i="109"/>
  <c r="K49" i="109"/>
  <c r="E49" i="109"/>
  <c r="T186" i="8" s="1"/>
  <c r="K48" i="109"/>
  <c r="T176" i="8" s="1"/>
  <c r="E48" i="109"/>
  <c r="K47" i="109"/>
  <c r="T174" i="8" s="1"/>
  <c r="E47" i="109"/>
  <c r="T189" i="8" s="1"/>
  <c r="K46" i="109"/>
  <c r="T32" i="9" s="1"/>
  <c r="E46" i="109"/>
  <c r="T187" i="8" s="1"/>
  <c r="K45" i="109"/>
  <c r="K50" i="109" s="1"/>
  <c r="U22" i="11" s="1"/>
  <c r="E45" i="109"/>
  <c r="T185" i="8" s="1"/>
  <c r="J43" i="109"/>
  <c r="I43" i="109"/>
  <c r="H43" i="109"/>
  <c r="D43" i="109"/>
  <c r="C43" i="109"/>
  <c r="B43" i="109"/>
  <c r="K42" i="109"/>
  <c r="E42" i="109"/>
  <c r="T153" i="8" s="1"/>
  <c r="K41" i="109"/>
  <c r="E41" i="109"/>
  <c r="K40" i="109"/>
  <c r="T141" i="8" s="1"/>
  <c r="E40" i="109"/>
  <c r="T154" i="8" s="1"/>
  <c r="K39" i="109"/>
  <c r="E39" i="109"/>
  <c r="T157" i="8" s="1"/>
  <c r="K38" i="109"/>
  <c r="T144" i="8" s="1"/>
  <c r="E38" i="109"/>
  <c r="T155" i="8" s="1"/>
  <c r="J36" i="109"/>
  <c r="I36" i="109"/>
  <c r="H36" i="109"/>
  <c r="D36" i="109"/>
  <c r="C36" i="109"/>
  <c r="B36" i="109"/>
  <c r="K35" i="109"/>
  <c r="E35" i="109"/>
  <c r="T130" i="8" s="1"/>
  <c r="K34" i="109"/>
  <c r="T73" i="9" s="1"/>
  <c r="E34" i="109"/>
  <c r="T132" i="8" s="1"/>
  <c r="K33" i="109"/>
  <c r="T121" i="8" s="1"/>
  <c r="E33" i="109"/>
  <c r="K32" i="109"/>
  <c r="E32" i="109"/>
  <c r="K31" i="109"/>
  <c r="T119" i="8" s="1"/>
  <c r="E31" i="109"/>
  <c r="T131" i="8" s="1"/>
  <c r="J29" i="109"/>
  <c r="I29" i="109"/>
  <c r="H29" i="109"/>
  <c r="D29" i="109"/>
  <c r="C29" i="109"/>
  <c r="B29" i="109"/>
  <c r="K28" i="109"/>
  <c r="T2" i="9" s="1"/>
  <c r="E28" i="109"/>
  <c r="T98" i="8" s="1"/>
  <c r="K27" i="109"/>
  <c r="T87" i="8" s="1"/>
  <c r="E27" i="109"/>
  <c r="K26" i="109"/>
  <c r="T86" i="8" s="1"/>
  <c r="E26" i="109"/>
  <c r="K25" i="109"/>
  <c r="E25" i="109"/>
  <c r="K24" i="109"/>
  <c r="T21" i="9" s="1"/>
  <c r="E24" i="109"/>
  <c r="T102" i="8" s="1"/>
  <c r="D22" i="109"/>
  <c r="C22" i="109"/>
  <c r="B22" i="109"/>
  <c r="K20" i="109"/>
  <c r="E20" i="109"/>
  <c r="K19" i="109"/>
  <c r="E19" i="109"/>
  <c r="T26" i="9" s="1"/>
  <c r="K18" i="109"/>
  <c r="T67" i="8" s="1"/>
  <c r="E18" i="109"/>
  <c r="T75" i="8" s="1"/>
  <c r="K17" i="109"/>
  <c r="E17" i="109"/>
  <c r="T78" i="8" s="1"/>
  <c r="K16" i="109"/>
  <c r="E16" i="109"/>
  <c r="T74" i="8" s="1"/>
  <c r="J14" i="109"/>
  <c r="I14" i="109"/>
  <c r="H14" i="109"/>
  <c r="D14" i="109"/>
  <c r="C14" i="109"/>
  <c r="B14" i="109"/>
  <c r="K13" i="109"/>
  <c r="E13" i="109"/>
  <c r="T60" i="9" s="1"/>
  <c r="K12" i="109"/>
  <c r="E12" i="109"/>
  <c r="K11" i="109"/>
  <c r="E11" i="109"/>
  <c r="T68" i="9" s="1"/>
  <c r="K10" i="109"/>
  <c r="E10" i="109"/>
  <c r="T46" i="8" s="1"/>
  <c r="K9" i="109"/>
  <c r="T31" i="8" s="1"/>
  <c r="E9" i="109"/>
  <c r="T43" i="8" s="1"/>
  <c r="J7" i="109"/>
  <c r="I7" i="109"/>
  <c r="H7" i="109"/>
  <c r="D7" i="109"/>
  <c r="C7" i="109"/>
  <c r="B7" i="109"/>
  <c r="K6" i="109"/>
  <c r="T10" i="8" s="1"/>
  <c r="E6" i="109"/>
  <c r="T49" i="9" s="1"/>
  <c r="K5" i="109"/>
  <c r="T3" i="8" s="1"/>
  <c r="E5" i="109"/>
  <c r="T57" i="9" s="1"/>
  <c r="K4" i="109"/>
  <c r="T9" i="8" s="1"/>
  <c r="E4" i="109"/>
  <c r="T18" i="8" s="1"/>
  <c r="K3" i="109"/>
  <c r="E3" i="109"/>
  <c r="K2" i="109"/>
  <c r="T8" i="8" s="1"/>
  <c r="E2" i="109"/>
  <c r="T15" i="8" s="1"/>
  <c r="T66" i="9" l="1"/>
  <c r="T5" i="8"/>
  <c r="T28" i="8"/>
  <c r="T10" i="9"/>
  <c r="T12" i="9"/>
  <c r="T29" i="8"/>
  <c r="T22" i="9"/>
  <c r="T30" i="8"/>
  <c r="T27" i="8"/>
  <c r="T7" i="9"/>
  <c r="T72" i="9"/>
  <c r="T64" i="8"/>
  <c r="T65" i="8"/>
  <c r="T75" i="9"/>
  <c r="T56" i="9"/>
  <c r="T62" i="8"/>
  <c r="T63" i="8"/>
  <c r="T70" i="9"/>
  <c r="T100" i="8"/>
  <c r="T29" i="9"/>
  <c r="T37" i="9"/>
  <c r="T101" i="8"/>
  <c r="T19" i="9"/>
  <c r="T99" i="8"/>
  <c r="T134" i="8"/>
  <c r="T18" i="9"/>
  <c r="T14" i="9"/>
  <c r="T133" i="8"/>
  <c r="T156" i="8"/>
  <c r="T45" i="9"/>
  <c r="T183" i="8"/>
  <c r="T15" i="9"/>
  <c r="T3" i="9"/>
  <c r="T13" i="9"/>
  <c r="T20" i="9"/>
  <c r="T9" i="9"/>
  <c r="T31" i="9"/>
  <c r="T43" i="9"/>
  <c r="T48" i="9"/>
  <c r="T23" i="9"/>
  <c r="T54" i="9"/>
  <c r="T59" i="9"/>
  <c r="T11" i="9"/>
  <c r="T25" i="9"/>
  <c r="T28" i="9"/>
  <c r="T46" i="9"/>
  <c r="T36" i="9"/>
  <c r="T53" i="9"/>
  <c r="T62" i="9"/>
  <c r="T69" i="9"/>
  <c r="T71" i="9"/>
  <c r="K22" i="109"/>
  <c r="U35" i="11" s="1"/>
  <c r="K14" i="109"/>
  <c r="U23" i="11" s="1"/>
  <c r="K7" i="109"/>
  <c r="U26" i="11" s="1"/>
  <c r="K43" i="109"/>
  <c r="U29" i="11" s="1"/>
  <c r="K29" i="109"/>
  <c r="U24" i="11" s="1"/>
  <c r="K36" i="109"/>
  <c r="U31" i="11" s="1"/>
  <c r="E7" i="109"/>
  <c r="U33" i="11" s="1"/>
  <c r="E14" i="109"/>
  <c r="U34" i="11" s="1"/>
  <c r="E22" i="109"/>
  <c r="U27" i="11" s="1"/>
  <c r="E29" i="109"/>
  <c r="U25" i="11" s="1"/>
  <c r="E36" i="109"/>
  <c r="U21" i="11" s="1"/>
  <c r="E43" i="109"/>
  <c r="U28" i="11" s="1"/>
  <c r="E50" i="109"/>
  <c r="U30" i="11" s="1"/>
  <c r="B4" i="12"/>
  <c r="B5" i="12"/>
  <c r="B6" i="12"/>
  <c r="B7" i="12"/>
  <c r="B8" i="12"/>
  <c r="B9" i="12"/>
  <c r="B10" i="12"/>
  <c r="B11" i="12"/>
  <c r="B12" i="12"/>
  <c r="B13" i="12"/>
  <c r="B14" i="12"/>
  <c r="B15" i="12"/>
  <c r="B16" i="12"/>
  <c r="D56" i="107" l="1"/>
  <c r="C56" i="107"/>
  <c r="B56" i="107"/>
  <c r="E55" i="107"/>
  <c r="R61" i="8" s="1"/>
  <c r="E54" i="107"/>
  <c r="R63" i="8" s="1"/>
  <c r="E53" i="107"/>
  <c r="R62" i="8" s="1"/>
  <c r="E52" i="107"/>
  <c r="R65" i="8" s="1"/>
  <c r="E51" i="107"/>
  <c r="R64" i="8" s="1"/>
  <c r="J49" i="107"/>
  <c r="I49" i="107"/>
  <c r="H49" i="107"/>
  <c r="D49" i="107"/>
  <c r="C49" i="107"/>
  <c r="B49" i="107"/>
  <c r="K48" i="107"/>
  <c r="R16" i="8" s="1"/>
  <c r="E48" i="107"/>
  <c r="R44" i="8" s="1"/>
  <c r="K47" i="107"/>
  <c r="R17" i="8" s="1"/>
  <c r="E47" i="107"/>
  <c r="R47" i="8" s="1"/>
  <c r="K46" i="107"/>
  <c r="R22" i="8" s="1"/>
  <c r="E46" i="107"/>
  <c r="R45" i="8" s="1"/>
  <c r="K45" i="107"/>
  <c r="R20" i="8" s="1"/>
  <c r="E45" i="107"/>
  <c r="R46" i="8" s="1"/>
  <c r="K44" i="107"/>
  <c r="R18" i="8" s="1"/>
  <c r="E44" i="107"/>
  <c r="R43" i="8" s="1"/>
  <c r="J42" i="107"/>
  <c r="I42" i="107"/>
  <c r="H42" i="107"/>
  <c r="D42" i="107"/>
  <c r="C42" i="107"/>
  <c r="B42" i="107"/>
  <c r="K41" i="107"/>
  <c r="R122" i="8" s="1"/>
  <c r="E41" i="107"/>
  <c r="R197" i="8" s="1"/>
  <c r="K40" i="107"/>
  <c r="R118" i="8" s="1"/>
  <c r="E40" i="107"/>
  <c r="R199" i="8" s="1"/>
  <c r="K39" i="107"/>
  <c r="R119" i="8" s="1"/>
  <c r="E39" i="107"/>
  <c r="R198" i="8" s="1"/>
  <c r="K38" i="107"/>
  <c r="R121" i="8" s="1"/>
  <c r="E38" i="107"/>
  <c r="R205" i="8" s="1"/>
  <c r="K37" i="107"/>
  <c r="R120" i="8" s="1"/>
  <c r="E37" i="107"/>
  <c r="R200" i="8" s="1"/>
  <c r="J35" i="107"/>
  <c r="I35" i="107"/>
  <c r="H35" i="107"/>
  <c r="D35" i="107"/>
  <c r="C35" i="107"/>
  <c r="B35" i="107"/>
  <c r="K34" i="107"/>
  <c r="R142" i="8" s="1"/>
  <c r="E34" i="107"/>
  <c r="R184" i="8" s="1"/>
  <c r="K33" i="107"/>
  <c r="R143" i="8" s="1"/>
  <c r="E33" i="107"/>
  <c r="R183" i="8" s="1"/>
  <c r="K32" i="107"/>
  <c r="R141" i="8" s="1"/>
  <c r="E32" i="107"/>
  <c r="R186" i="8" s="1"/>
  <c r="K31" i="107"/>
  <c r="R145" i="8" s="1"/>
  <c r="E31" i="107"/>
  <c r="R187" i="8" s="1"/>
  <c r="K30" i="107"/>
  <c r="R144" i="8" s="1"/>
  <c r="E30" i="107"/>
  <c r="R185" i="8" s="1"/>
  <c r="J28" i="107"/>
  <c r="I28" i="107"/>
  <c r="H28" i="107"/>
  <c r="D28" i="107"/>
  <c r="C28" i="107"/>
  <c r="B28" i="107"/>
  <c r="K27" i="107"/>
  <c r="R10" i="8" s="1"/>
  <c r="E27" i="107"/>
  <c r="R153" i="8" s="1"/>
  <c r="K26" i="107"/>
  <c r="R3" i="8" s="1"/>
  <c r="E26" i="107"/>
  <c r="R156" i="8" s="1"/>
  <c r="K25" i="107"/>
  <c r="R9" i="8" s="1"/>
  <c r="E25" i="107"/>
  <c r="R157" i="8" s="1"/>
  <c r="K24" i="107"/>
  <c r="R5" i="8" s="1"/>
  <c r="E24" i="107"/>
  <c r="R160" i="8" s="1"/>
  <c r="K23" i="107"/>
  <c r="R8" i="8" s="1"/>
  <c r="E23" i="107"/>
  <c r="R155" i="8" s="1"/>
  <c r="J21" i="107"/>
  <c r="I21" i="107"/>
  <c r="H21" i="107"/>
  <c r="D21" i="107"/>
  <c r="C21" i="107"/>
  <c r="B21" i="107"/>
  <c r="K20" i="107"/>
  <c r="R98" i="8" s="1"/>
  <c r="E20" i="107"/>
  <c r="R75" i="8" s="1"/>
  <c r="K19" i="107"/>
  <c r="R99" i="8" s="1"/>
  <c r="E19" i="107"/>
  <c r="R76" i="8" s="1"/>
  <c r="K18" i="107"/>
  <c r="R101" i="8" s="1"/>
  <c r="E18" i="107"/>
  <c r="R78" i="8" s="1"/>
  <c r="K17" i="107"/>
  <c r="R100" i="8" s="1"/>
  <c r="E17" i="107"/>
  <c r="R79" i="8" s="1"/>
  <c r="K16" i="107"/>
  <c r="R102" i="8" s="1"/>
  <c r="E16" i="107"/>
  <c r="R74" i="8" s="1"/>
  <c r="J14" i="107"/>
  <c r="I14" i="107"/>
  <c r="H14" i="107"/>
  <c r="D14" i="107"/>
  <c r="C14" i="107"/>
  <c r="B14" i="107"/>
  <c r="K13" i="107"/>
  <c r="R27" i="8" s="1"/>
  <c r="E13" i="107"/>
  <c r="R172" i="8" s="1"/>
  <c r="K12" i="107"/>
  <c r="R30" i="8" s="1"/>
  <c r="E12" i="107"/>
  <c r="R179" i="8" s="1"/>
  <c r="K11" i="107"/>
  <c r="R29" i="8" s="1"/>
  <c r="E11" i="107"/>
  <c r="R174" i="8" s="1"/>
  <c r="K10" i="107"/>
  <c r="R28" i="8" s="1"/>
  <c r="E10" i="107"/>
  <c r="R175" i="8" s="1"/>
  <c r="K9" i="107"/>
  <c r="R31" i="8" s="1"/>
  <c r="E9" i="107"/>
  <c r="R173" i="8" s="1"/>
  <c r="J7" i="107"/>
  <c r="I7" i="107"/>
  <c r="H7" i="107"/>
  <c r="D7" i="107"/>
  <c r="C7" i="107"/>
  <c r="B7" i="107"/>
  <c r="K6" i="107"/>
  <c r="R130" i="8" s="1"/>
  <c r="E6" i="107"/>
  <c r="R84" i="8" s="1"/>
  <c r="K5" i="107"/>
  <c r="R132" i="8" s="1"/>
  <c r="E5" i="107"/>
  <c r="R87" i="8" s="1"/>
  <c r="K4" i="107"/>
  <c r="R133" i="8" s="1"/>
  <c r="E4" i="107"/>
  <c r="R86" i="8" s="1"/>
  <c r="K3" i="107"/>
  <c r="R134" i="8" s="1"/>
  <c r="E3" i="107"/>
  <c r="R88" i="8" s="1"/>
  <c r="K2" i="107"/>
  <c r="R131" i="8" s="1"/>
  <c r="E2" i="107"/>
  <c r="R85" i="8" s="1"/>
  <c r="AM160" i="8" l="1"/>
  <c r="AN160" i="8"/>
  <c r="AP160" i="8"/>
  <c r="AO160" i="8"/>
  <c r="E56" i="107"/>
  <c r="S35" i="11" s="1"/>
  <c r="K49" i="107"/>
  <c r="S33" i="11" s="1"/>
  <c r="E49" i="107"/>
  <c r="S34" i="11" s="1"/>
  <c r="K42" i="107"/>
  <c r="S31" i="11" s="1"/>
  <c r="E7" i="107"/>
  <c r="S24" i="11" s="1"/>
  <c r="E14" i="107"/>
  <c r="S22" i="11" s="1"/>
  <c r="E28" i="107"/>
  <c r="S28" i="11" s="1"/>
  <c r="E35" i="107"/>
  <c r="S30" i="11" s="1"/>
  <c r="E42" i="107"/>
  <c r="S32" i="11" s="1"/>
  <c r="E21" i="107"/>
  <c r="S27" i="11" s="1"/>
  <c r="K7" i="107"/>
  <c r="S21" i="11" s="1"/>
  <c r="K14" i="107"/>
  <c r="S23" i="11" s="1"/>
  <c r="K21" i="107"/>
  <c r="S25" i="11" s="1"/>
  <c r="K28" i="107"/>
  <c r="S26" i="11" s="1"/>
  <c r="K35" i="107"/>
  <c r="S29" i="11" s="1"/>
  <c r="Q176" i="8"/>
  <c r="Q143" i="8"/>
  <c r="Q75" i="8"/>
  <c r="Q16" i="8"/>
  <c r="Q17" i="8"/>
  <c r="Q10" i="8"/>
  <c r="Q8" i="8"/>
  <c r="Q3" i="8"/>
  <c r="K46" i="106"/>
  <c r="Q174" i="8" s="1"/>
  <c r="K47" i="106"/>
  <c r="K48" i="106"/>
  <c r="Q178" i="8" s="1"/>
  <c r="AN178" i="8" s="1"/>
  <c r="K49" i="106"/>
  <c r="Q172" i="8" s="1"/>
  <c r="H50" i="106"/>
  <c r="I50" i="106"/>
  <c r="J50" i="106"/>
  <c r="D50" i="106"/>
  <c r="C50" i="106"/>
  <c r="B50" i="106"/>
  <c r="E48" i="106"/>
  <c r="Q142" i="8" s="1"/>
  <c r="E47" i="106"/>
  <c r="Q38" i="9" s="1"/>
  <c r="E46" i="106"/>
  <c r="Q141" i="8" s="1"/>
  <c r="K45" i="106"/>
  <c r="Q175" i="8" s="1"/>
  <c r="E45" i="106"/>
  <c r="Q145" i="8" s="1"/>
  <c r="K44" i="106"/>
  <c r="Q173" i="8" s="1"/>
  <c r="E44" i="106"/>
  <c r="Q51" i="9" s="1"/>
  <c r="J42" i="106"/>
  <c r="I42" i="106"/>
  <c r="H42" i="106"/>
  <c r="D42" i="106"/>
  <c r="C42" i="106"/>
  <c r="B42" i="106"/>
  <c r="K41" i="106"/>
  <c r="Q199" i="8" s="1"/>
  <c r="E41" i="106"/>
  <c r="Q20" i="9" s="1"/>
  <c r="K40" i="106"/>
  <c r="Q198" i="8" s="1"/>
  <c r="E40" i="106"/>
  <c r="Q156" i="8" s="1"/>
  <c r="K39" i="106"/>
  <c r="Q201" i="8" s="1"/>
  <c r="E39" i="106"/>
  <c r="Q154" i="8" s="1"/>
  <c r="K38" i="106"/>
  <c r="Q200" i="8" s="1"/>
  <c r="E38" i="106"/>
  <c r="Q157" i="8" s="1"/>
  <c r="K37" i="106"/>
  <c r="Q205" i="8" s="1"/>
  <c r="E37" i="106"/>
  <c r="Q155" i="8" s="1"/>
  <c r="J35" i="106"/>
  <c r="I35" i="106"/>
  <c r="H35" i="106"/>
  <c r="D35" i="106"/>
  <c r="C35" i="106"/>
  <c r="B35" i="106"/>
  <c r="E35" i="106" s="1"/>
  <c r="R23" i="11" s="1"/>
  <c r="K34" i="106"/>
  <c r="E34" i="106"/>
  <c r="Q7" i="9" s="1"/>
  <c r="K33" i="106"/>
  <c r="E33" i="106"/>
  <c r="Q30" i="8" s="1"/>
  <c r="K32" i="106"/>
  <c r="Q9" i="8" s="1"/>
  <c r="E32" i="106"/>
  <c r="Q10" i="9" s="1"/>
  <c r="K31" i="106"/>
  <c r="Q5" i="8" s="1"/>
  <c r="E31" i="106"/>
  <c r="Q36" i="8" s="1"/>
  <c r="K30" i="106"/>
  <c r="E30" i="106"/>
  <c r="Q37" i="8" s="1"/>
  <c r="J28" i="106"/>
  <c r="I28" i="106"/>
  <c r="H28" i="106"/>
  <c r="D28" i="106"/>
  <c r="C28" i="106"/>
  <c r="B28" i="106"/>
  <c r="K27" i="106"/>
  <c r="E27" i="106"/>
  <c r="Q44" i="8" s="1"/>
  <c r="K26" i="106"/>
  <c r="Q76" i="8" s="1"/>
  <c r="E26" i="106"/>
  <c r="Q45" i="8" s="1"/>
  <c r="K25" i="106"/>
  <c r="Q78" i="8" s="1"/>
  <c r="E25" i="106"/>
  <c r="Q48" i="8" s="1"/>
  <c r="K24" i="106"/>
  <c r="Q79" i="8" s="1"/>
  <c r="E24" i="106"/>
  <c r="Q46" i="8" s="1"/>
  <c r="K23" i="106"/>
  <c r="Q74" i="8" s="1"/>
  <c r="E23" i="106"/>
  <c r="Q61" i="9" s="1"/>
  <c r="J21" i="106"/>
  <c r="I21" i="106"/>
  <c r="H21" i="106"/>
  <c r="D21" i="106"/>
  <c r="C21" i="106"/>
  <c r="B21" i="106"/>
  <c r="K20" i="106"/>
  <c r="Q84" i="8" s="1"/>
  <c r="E20" i="106"/>
  <c r="Q73" i="9" s="1"/>
  <c r="K19" i="106"/>
  <c r="Q86" i="8" s="1"/>
  <c r="E19" i="106"/>
  <c r="Q118" i="8" s="1"/>
  <c r="K18" i="106"/>
  <c r="Q88" i="8" s="1"/>
  <c r="E18" i="106"/>
  <c r="Q120" i="8" s="1"/>
  <c r="K17" i="106"/>
  <c r="Q89" i="8" s="1"/>
  <c r="E17" i="106"/>
  <c r="Q25" i="9" s="1"/>
  <c r="K16" i="106"/>
  <c r="Q87" i="8" s="1"/>
  <c r="E16" i="106"/>
  <c r="Q121" i="8" s="1"/>
  <c r="J14" i="106"/>
  <c r="I14" i="106"/>
  <c r="H14" i="106"/>
  <c r="D14" i="106"/>
  <c r="C14" i="106"/>
  <c r="B14" i="106"/>
  <c r="E14" i="106" s="1"/>
  <c r="R21" i="11" s="1"/>
  <c r="K13" i="106"/>
  <c r="E13" i="106"/>
  <c r="Q13" i="9" s="1"/>
  <c r="K12" i="106"/>
  <c r="E12" i="106"/>
  <c r="Q4" i="9" s="1"/>
  <c r="K11" i="106"/>
  <c r="Q18" i="8" s="1"/>
  <c r="E11" i="106"/>
  <c r="Q133" i="8" s="1"/>
  <c r="K10" i="106"/>
  <c r="Q19" i="8" s="1"/>
  <c r="E10" i="106"/>
  <c r="Q134" i="8" s="1"/>
  <c r="K9" i="106"/>
  <c r="Q15" i="8" s="1"/>
  <c r="E9" i="106"/>
  <c r="Q131" i="8" s="1"/>
  <c r="J7" i="106"/>
  <c r="I7" i="106"/>
  <c r="H7" i="106"/>
  <c r="D7" i="106"/>
  <c r="C7" i="106"/>
  <c r="B7" i="106"/>
  <c r="K6" i="106"/>
  <c r="Q61" i="8" s="1"/>
  <c r="E6" i="106"/>
  <c r="Q8" i="9" s="1"/>
  <c r="K5" i="106"/>
  <c r="Q62" i="8" s="1"/>
  <c r="E5" i="106"/>
  <c r="Q183" i="8" s="1"/>
  <c r="K4" i="106"/>
  <c r="Q71" i="8" s="1"/>
  <c r="E4" i="106"/>
  <c r="Q31" i="9" s="1"/>
  <c r="K3" i="106"/>
  <c r="Q63" i="8" s="1"/>
  <c r="E3" i="106"/>
  <c r="Q187" i="8" s="1"/>
  <c r="K2" i="106"/>
  <c r="Q64" i="8" s="1"/>
  <c r="E2" i="106"/>
  <c r="Q185" i="8" s="1"/>
  <c r="AL160" i="8" l="1"/>
  <c r="Q27" i="9"/>
  <c r="Q43" i="9"/>
  <c r="Q54" i="9"/>
  <c r="Q45" i="9"/>
  <c r="Q71" i="9"/>
  <c r="Q27" i="8"/>
  <c r="Q28" i="8"/>
  <c r="Q43" i="8"/>
  <c r="Q119" i="8"/>
  <c r="Q122" i="8"/>
  <c r="Q132" i="8"/>
  <c r="Q130" i="8"/>
  <c r="Q144" i="8"/>
  <c r="Q153" i="8"/>
  <c r="Q184" i="8"/>
  <c r="Q186" i="8"/>
  <c r="Q6" i="9"/>
  <c r="Q15" i="9"/>
  <c r="Q14" i="9"/>
  <c r="Q18" i="9"/>
  <c r="Q22" i="9"/>
  <c r="Q28" i="9"/>
  <c r="Q60" i="9"/>
  <c r="Q68" i="9"/>
  <c r="Q64" i="9"/>
  <c r="K28" i="106"/>
  <c r="R27" i="11" s="1"/>
  <c r="K35" i="106"/>
  <c r="R26" i="11" s="1"/>
  <c r="K42" i="106"/>
  <c r="R32" i="11" s="1"/>
  <c r="E50" i="106"/>
  <c r="R29" i="11" s="1"/>
  <c r="Q44" i="9"/>
  <c r="Q34" i="9"/>
  <c r="Q47" i="9"/>
  <c r="Q59" i="9"/>
  <c r="Q63" i="9"/>
  <c r="Q69" i="9"/>
  <c r="E28" i="106"/>
  <c r="R34" i="11" s="1"/>
  <c r="K14" i="106"/>
  <c r="R33" i="11" s="1"/>
  <c r="K21" i="106"/>
  <c r="R24" i="11" s="1"/>
  <c r="K7" i="106"/>
  <c r="R35" i="11" s="1"/>
  <c r="E7" i="106"/>
  <c r="R30" i="11" s="1"/>
  <c r="K50" i="106"/>
  <c r="R22" i="11" s="1"/>
  <c r="E21" i="106"/>
  <c r="R31" i="11" s="1"/>
  <c r="E42" i="106"/>
  <c r="R28" i="11" s="1"/>
  <c r="F55" i="12"/>
  <c r="J49" i="105" l="1"/>
  <c r="I49" i="105"/>
  <c r="H49" i="105"/>
  <c r="D49" i="105"/>
  <c r="C49" i="105"/>
  <c r="B49" i="105"/>
  <c r="K48" i="105"/>
  <c r="P98" i="8" s="1"/>
  <c r="E48" i="105"/>
  <c r="K47" i="105"/>
  <c r="P99" i="8" s="1"/>
  <c r="E47" i="105"/>
  <c r="K46" i="105"/>
  <c r="P101" i="8" s="1"/>
  <c r="E46" i="105"/>
  <c r="K45" i="105"/>
  <c r="P100" i="8" s="1"/>
  <c r="E45" i="105"/>
  <c r="K44" i="105"/>
  <c r="P102" i="8" s="1"/>
  <c r="E44" i="105"/>
  <c r="J42" i="105"/>
  <c r="I42" i="105"/>
  <c r="H42" i="105"/>
  <c r="D42" i="105"/>
  <c r="C42" i="105"/>
  <c r="B42" i="105"/>
  <c r="K41" i="105"/>
  <c r="P122" i="8" s="1"/>
  <c r="E41" i="105"/>
  <c r="K40" i="105"/>
  <c r="P118" i="8" s="1"/>
  <c r="E40" i="105"/>
  <c r="K39" i="105"/>
  <c r="P120" i="8" s="1"/>
  <c r="E39" i="105"/>
  <c r="K38" i="105"/>
  <c r="P119" i="8" s="1"/>
  <c r="E38" i="105"/>
  <c r="K37" i="105"/>
  <c r="P121" i="8" s="1"/>
  <c r="E37" i="105"/>
  <c r="J35" i="105"/>
  <c r="I35" i="105"/>
  <c r="H35" i="105"/>
  <c r="D35" i="105"/>
  <c r="C35" i="105"/>
  <c r="B35" i="105"/>
  <c r="K34" i="105"/>
  <c r="P172" i="8" s="1"/>
  <c r="E34" i="105"/>
  <c r="K33" i="105"/>
  <c r="P176" i="8" s="1"/>
  <c r="E33" i="105"/>
  <c r="K32" i="105"/>
  <c r="P174" i="8" s="1"/>
  <c r="E32" i="105"/>
  <c r="K31" i="105"/>
  <c r="P175" i="8" s="1"/>
  <c r="E31" i="105"/>
  <c r="K30" i="105"/>
  <c r="P173" i="8" s="1"/>
  <c r="E30" i="105"/>
  <c r="J28" i="105"/>
  <c r="I28" i="105"/>
  <c r="H28" i="105"/>
  <c r="D28" i="105"/>
  <c r="C28" i="105"/>
  <c r="B28" i="105"/>
  <c r="K27" i="105"/>
  <c r="P17" i="8" s="1"/>
  <c r="E27" i="105"/>
  <c r="K26" i="105"/>
  <c r="P16" i="8" s="1"/>
  <c r="E26" i="105"/>
  <c r="K25" i="105"/>
  <c r="P22" i="8" s="1"/>
  <c r="E25" i="105"/>
  <c r="K24" i="105"/>
  <c r="P18" i="8" s="1"/>
  <c r="E24" i="105"/>
  <c r="P204" i="8" s="1"/>
  <c r="K23" i="105"/>
  <c r="P15" i="8" s="1"/>
  <c r="E23" i="105"/>
  <c r="J21" i="105"/>
  <c r="I21" i="105"/>
  <c r="H21" i="105"/>
  <c r="D21" i="105"/>
  <c r="C21" i="105"/>
  <c r="B21" i="105"/>
  <c r="K20" i="105"/>
  <c r="P142" i="8" s="1"/>
  <c r="E20" i="105"/>
  <c r="K19" i="105"/>
  <c r="P143" i="8" s="1"/>
  <c r="E19" i="105"/>
  <c r="K18" i="105"/>
  <c r="P141" i="8" s="1"/>
  <c r="E18" i="105"/>
  <c r="K17" i="105"/>
  <c r="P145" i="8" s="1"/>
  <c r="E17" i="105"/>
  <c r="K16" i="105"/>
  <c r="P144" i="8" s="1"/>
  <c r="E16" i="105"/>
  <c r="J14" i="105"/>
  <c r="I14" i="105"/>
  <c r="H14" i="105"/>
  <c r="D14" i="105"/>
  <c r="C14" i="105"/>
  <c r="B14" i="105"/>
  <c r="K13" i="105"/>
  <c r="P130" i="8" s="1"/>
  <c r="E13" i="105"/>
  <c r="P8" i="8" s="1"/>
  <c r="K12" i="105"/>
  <c r="P132" i="8" s="1"/>
  <c r="E12" i="105"/>
  <c r="K11" i="105"/>
  <c r="P133" i="8" s="1"/>
  <c r="E11" i="105"/>
  <c r="P9" i="8" s="1"/>
  <c r="K10" i="105"/>
  <c r="P134" i="8" s="1"/>
  <c r="E10" i="105"/>
  <c r="K9" i="105"/>
  <c r="P131" i="8" s="1"/>
  <c r="E9" i="105"/>
  <c r="J7" i="105"/>
  <c r="I7" i="105"/>
  <c r="H7" i="105"/>
  <c r="D7" i="105"/>
  <c r="C7" i="105"/>
  <c r="B7" i="105"/>
  <c r="K6" i="105"/>
  <c r="P44" i="8" s="1"/>
  <c r="E6" i="105"/>
  <c r="K5" i="105"/>
  <c r="P48" i="8" s="1"/>
  <c r="E5" i="105"/>
  <c r="K4" i="105"/>
  <c r="P45" i="8" s="1"/>
  <c r="E4" i="105"/>
  <c r="K3" i="105"/>
  <c r="P47" i="8" s="1"/>
  <c r="E3" i="105"/>
  <c r="K2" i="105"/>
  <c r="P43" i="8" s="1"/>
  <c r="E2" i="105"/>
  <c r="P87" i="8" l="1"/>
  <c r="P36" i="9"/>
  <c r="P41" i="9"/>
  <c r="P88" i="8"/>
  <c r="P86" i="8"/>
  <c r="P35" i="9"/>
  <c r="P21" i="9"/>
  <c r="P85" i="8"/>
  <c r="P2" i="9"/>
  <c r="P84" i="8"/>
  <c r="P48" i="9"/>
  <c r="P10" i="8"/>
  <c r="P5" i="8"/>
  <c r="P66" i="9"/>
  <c r="P3" i="8"/>
  <c r="P23" i="9"/>
  <c r="P31" i="9"/>
  <c r="P186" i="8"/>
  <c r="P187" i="8"/>
  <c r="P54" i="9"/>
  <c r="P27" i="9"/>
  <c r="P185" i="8"/>
  <c r="P184" i="8"/>
  <c r="P8" i="9"/>
  <c r="P183" i="8"/>
  <c r="P15" i="9"/>
  <c r="P205" i="8"/>
  <c r="P200" i="8"/>
  <c r="P55" i="9"/>
  <c r="P52" i="9"/>
  <c r="P197" i="8"/>
  <c r="P42" i="9"/>
  <c r="P199" i="8"/>
  <c r="P31" i="8"/>
  <c r="P9" i="9"/>
  <c r="P28" i="8"/>
  <c r="P10" i="9"/>
  <c r="P29" i="8"/>
  <c r="P12" i="9"/>
  <c r="P30" i="8"/>
  <c r="P22" i="9"/>
  <c r="P27" i="8"/>
  <c r="P7" i="9"/>
  <c r="P74" i="8"/>
  <c r="P11" i="9"/>
  <c r="P78" i="8"/>
  <c r="P46" i="9"/>
  <c r="P75" i="8"/>
  <c r="P16" i="9"/>
  <c r="P76" i="8"/>
  <c r="P26" i="9"/>
  <c r="P17" i="9"/>
  <c r="P77" i="8"/>
  <c r="P155" i="8"/>
  <c r="P43" i="9"/>
  <c r="P59" i="9"/>
  <c r="P157" i="8"/>
  <c r="P64" i="9"/>
  <c r="P154" i="8"/>
  <c r="P156" i="8"/>
  <c r="P45" i="9"/>
  <c r="P153" i="8"/>
  <c r="P20" i="9"/>
  <c r="K28" i="105"/>
  <c r="Q33" i="11" s="1"/>
  <c r="K21" i="105"/>
  <c r="Q29" i="11" s="1"/>
  <c r="K14" i="105"/>
  <c r="Q21" i="11" s="1"/>
  <c r="K35" i="105"/>
  <c r="Q22" i="11" s="1"/>
  <c r="E35" i="105"/>
  <c r="Q23" i="11" s="1"/>
  <c r="E7" i="105"/>
  <c r="Q24" i="11" s="1"/>
  <c r="K7" i="105"/>
  <c r="Q34" i="11" s="1"/>
  <c r="E14" i="105"/>
  <c r="Q26" i="11" s="1"/>
  <c r="E28" i="105"/>
  <c r="Q32" i="11" s="1"/>
  <c r="E49" i="105"/>
  <c r="Q28" i="11" s="1"/>
  <c r="E21" i="105"/>
  <c r="Q30" i="11" s="1"/>
  <c r="E42" i="105"/>
  <c r="Q27" i="11" s="1"/>
  <c r="K42" i="105"/>
  <c r="Q31" i="11" s="1"/>
  <c r="K49" i="105"/>
  <c r="Q25" i="11" s="1"/>
  <c r="H2" i="12"/>
  <c r="J49" i="104"/>
  <c r="I49" i="104"/>
  <c r="H49" i="104"/>
  <c r="D49" i="104"/>
  <c r="C49" i="104"/>
  <c r="B49" i="104"/>
  <c r="K48" i="104"/>
  <c r="O84" i="8" s="1"/>
  <c r="E48" i="104"/>
  <c r="O57" i="9" s="1"/>
  <c r="K47" i="104"/>
  <c r="O85" i="8" s="1"/>
  <c r="E47" i="104"/>
  <c r="O49" i="9" s="1"/>
  <c r="K46" i="104"/>
  <c r="O86" i="8" s="1"/>
  <c r="E46" i="104"/>
  <c r="O22" i="8" s="1"/>
  <c r="K45" i="104"/>
  <c r="O88" i="8" s="1"/>
  <c r="E45" i="104"/>
  <c r="O18" i="8" s="1"/>
  <c r="K44" i="104"/>
  <c r="O87" i="8" s="1"/>
  <c r="E44" i="104"/>
  <c r="O15" i="8" s="1"/>
  <c r="J42" i="104"/>
  <c r="I42" i="104"/>
  <c r="H42" i="104"/>
  <c r="D42" i="104"/>
  <c r="C42" i="104"/>
  <c r="B42" i="104"/>
  <c r="K41" i="104"/>
  <c r="O142" i="8" s="1"/>
  <c r="E41" i="104"/>
  <c r="O61" i="8" s="1"/>
  <c r="K40" i="104"/>
  <c r="O143" i="8" s="1"/>
  <c r="E40" i="104"/>
  <c r="O63" i="8" s="1"/>
  <c r="K39" i="104"/>
  <c r="O141" i="8" s="1"/>
  <c r="E39" i="104"/>
  <c r="O62" i="8" s="1"/>
  <c r="K38" i="104"/>
  <c r="O146" i="8" s="1"/>
  <c r="E38" i="104"/>
  <c r="O75" i="9" s="1"/>
  <c r="K37" i="104"/>
  <c r="O144" i="8" s="1"/>
  <c r="E37" i="104"/>
  <c r="O64" i="8" s="1"/>
  <c r="J35" i="104"/>
  <c r="I35" i="104"/>
  <c r="H35" i="104"/>
  <c r="D35" i="104"/>
  <c r="C35" i="104"/>
  <c r="B35" i="104"/>
  <c r="K34" i="104"/>
  <c r="O98" i="8" s="1"/>
  <c r="E34" i="104"/>
  <c r="O42" i="9" s="1"/>
  <c r="K33" i="104"/>
  <c r="O99" i="8" s="1"/>
  <c r="E33" i="104"/>
  <c r="O198" i="8" s="1"/>
  <c r="K32" i="104"/>
  <c r="O101" i="8" s="1"/>
  <c r="E32" i="104"/>
  <c r="O200" i="8" s="1"/>
  <c r="K31" i="104"/>
  <c r="O100" i="8" s="1"/>
  <c r="E31" i="104"/>
  <c r="O197" i="8" s="1"/>
  <c r="K30" i="104"/>
  <c r="O102" i="8" s="1"/>
  <c r="E30" i="104"/>
  <c r="J28" i="104"/>
  <c r="I28" i="104"/>
  <c r="H28" i="104"/>
  <c r="D28" i="104"/>
  <c r="C28" i="104"/>
  <c r="B28" i="104"/>
  <c r="K27" i="104"/>
  <c r="O183" i="8" s="1"/>
  <c r="E27" i="104"/>
  <c r="O77" i="8" s="1"/>
  <c r="K26" i="104"/>
  <c r="O184" i="8" s="1"/>
  <c r="E26" i="104"/>
  <c r="O76" i="8" s="1"/>
  <c r="K25" i="104"/>
  <c r="O185" i="8" s="1"/>
  <c r="E25" i="104"/>
  <c r="O75" i="8" s="1"/>
  <c r="K24" i="104"/>
  <c r="O187" i="8" s="1"/>
  <c r="E24" i="104"/>
  <c r="O78" i="8" s="1"/>
  <c r="K23" i="104"/>
  <c r="O186" i="8" s="1"/>
  <c r="E23" i="104"/>
  <c r="O74" i="8" s="1"/>
  <c r="J21" i="104"/>
  <c r="I21" i="104"/>
  <c r="H21" i="104"/>
  <c r="D21" i="104"/>
  <c r="C21" i="104"/>
  <c r="B21" i="104"/>
  <c r="K20" i="104"/>
  <c r="O2" i="8" s="1"/>
  <c r="E20" i="104"/>
  <c r="O44" i="8" s="1"/>
  <c r="K19" i="104"/>
  <c r="O3" i="8" s="1"/>
  <c r="E19" i="104"/>
  <c r="O47" i="8" s="1"/>
  <c r="K18" i="104"/>
  <c r="O9" i="8" s="1"/>
  <c r="E18" i="104"/>
  <c r="O68" i="9" s="1"/>
  <c r="K17" i="104"/>
  <c r="O5" i="8" s="1"/>
  <c r="E17" i="104"/>
  <c r="O46" i="8" s="1"/>
  <c r="K16" i="104"/>
  <c r="O10" i="8" s="1"/>
  <c r="E16" i="104"/>
  <c r="O43" i="8" s="1"/>
  <c r="J14" i="104"/>
  <c r="I14" i="104"/>
  <c r="H14" i="104"/>
  <c r="D14" i="104"/>
  <c r="C14" i="104"/>
  <c r="B14" i="104"/>
  <c r="K13" i="104"/>
  <c r="O172" i="8" s="1"/>
  <c r="E13" i="104"/>
  <c r="O34" i="9" s="1"/>
  <c r="K12" i="104"/>
  <c r="O176" i="8" s="1"/>
  <c r="E12" i="104"/>
  <c r="O122" i="8" s="1"/>
  <c r="K11" i="104"/>
  <c r="O174" i="8" s="1"/>
  <c r="E11" i="104"/>
  <c r="O47" i="9" s="1"/>
  <c r="K10" i="104"/>
  <c r="O175" i="8" s="1"/>
  <c r="E10" i="104"/>
  <c r="O119" i="8" s="1"/>
  <c r="K9" i="104"/>
  <c r="O173" i="8" s="1"/>
  <c r="E9" i="104"/>
  <c r="O69" i="9" s="1"/>
  <c r="J7" i="104"/>
  <c r="I7" i="104"/>
  <c r="H7" i="104"/>
  <c r="D7" i="104"/>
  <c r="C7" i="104"/>
  <c r="B7" i="104"/>
  <c r="K6" i="104"/>
  <c r="O27" i="8" s="1"/>
  <c r="E6" i="104"/>
  <c r="O130" i="8" s="1"/>
  <c r="K5" i="104"/>
  <c r="O30" i="8" s="1"/>
  <c r="E5" i="104"/>
  <c r="O132" i="8" s="1"/>
  <c r="K4" i="104"/>
  <c r="O29" i="8" s="1"/>
  <c r="E4" i="104"/>
  <c r="O14" i="9" s="1"/>
  <c r="K3" i="104"/>
  <c r="O28" i="8" s="1"/>
  <c r="E3" i="104"/>
  <c r="O134" i="8" s="1"/>
  <c r="K2" i="104"/>
  <c r="O31" i="8" s="1"/>
  <c r="E2" i="104"/>
  <c r="O131" i="8" s="1"/>
  <c r="O6" i="9" l="1"/>
  <c r="O11" i="9"/>
  <c r="O16" i="9"/>
  <c r="O18" i="9"/>
  <c r="O46" i="9"/>
  <c r="O25" i="9"/>
  <c r="O53" i="9"/>
  <c r="O58" i="9"/>
  <c r="O60" i="9"/>
  <c r="O61" i="9"/>
  <c r="O70" i="9"/>
  <c r="O55" i="9"/>
  <c r="O56" i="9"/>
  <c r="O71" i="9"/>
  <c r="O50" i="9"/>
  <c r="O73" i="9"/>
  <c r="O17" i="8"/>
  <c r="O16" i="8"/>
  <c r="O45" i="8"/>
  <c r="O65" i="8"/>
  <c r="O118" i="8"/>
  <c r="O120" i="8"/>
  <c r="O121" i="8"/>
  <c r="O133" i="8"/>
  <c r="O199" i="8"/>
  <c r="O4" i="9"/>
  <c r="O13" i="9"/>
  <c r="O17" i="9"/>
  <c r="O26" i="9"/>
  <c r="O52" i="9"/>
  <c r="O62" i="9"/>
  <c r="O72" i="9"/>
  <c r="O74" i="9"/>
  <c r="O205" i="8"/>
  <c r="E35" i="104"/>
  <c r="P32" i="11" s="1"/>
  <c r="E42" i="104"/>
  <c r="P35" i="11" s="1"/>
  <c r="E7" i="104"/>
  <c r="P21" i="11" s="1"/>
  <c r="K49" i="104"/>
  <c r="P24" i="11" s="1"/>
  <c r="K21" i="104"/>
  <c r="P26" i="11" s="1"/>
  <c r="K14" i="104"/>
  <c r="P22" i="11" s="1"/>
  <c r="E21" i="104"/>
  <c r="P34" i="11" s="1"/>
  <c r="K7" i="104"/>
  <c r="P23" i="11" s="1"/>
  <c r="E49" i="104"/>
  <c r="P33" i="11" s="1"/>
  <c r="E14" i="104"/>
  <c r="P31" i="11" s="1"/>
  <c r="E28" i="104"/>
  <c r="P27" i="11" s="1"/>
  <c r="K28" i="104"/>
  <c r="P30" i="11" s="1"/>
  <c r="K35" i="104"/>
  <c r="P25" i="11" s="1"/>
  <c r="K42" i="104"/>
  <c r="P29" i="11" s="1"/>
  <c r="N65" i="8" l="1"/>
  <c r="N63" i="8"/>
  <c r="J49" i="103"/>
  <c r="I49" i="103"/>
  <c r="H49" i="103"/>
  <c r="D49" i="103"/>
  <c r="C49" i="103"/>
  <c r="B49" i="103"/>
  <c r="K48" i="103"/>
  <c r="N122" i="8" s="1"/>
  <c r="E48" i="103"/>
  <c r="N27" i="8" s="1"/>
  <c r="K47" i="103"/>
  <c r="N118" i="8" s="1"/>
  <c r="E47" i="103"/>
  <c r="N22" i="9" s="1"/>
  <c r="K46" i="103"/>
  <c r="N119" i="8" s="1"/>
  <c r="E46" i="103"/>
  <c r="N29" i="8" s="1"/>
  <c r="K45" i="103"/>
  <c r="N120" i="8" s="1"/>
  <c r="E45" i="103"/>
  <c r="N28" i="8" s="1"/>
  <c r="K44" i="103"/>
  <c r="N121" i="8" s="1"/>
  <c r="E44" i="103"/>
  <c r="N31" i="8" s="1"/>
  <c r="J42" i="103"/>
  <c r="I42" i="103"/>
  <c r="H42" i="103"/>
  <c r="D42" i="103"/>
  <c r="C42" i="103"/>
  <c r="B42" i="103"/>
  <c r="K41" i="103"/>
  <c r="N44" i="8" s="1"/>
  <c r="E41" i="103"/>
  <c r="N98" i="8" s="1"/>
  <c r="K40" i="103"/>
  <c r="N47" i="8" s="1"/>
  <c r="E40" i="103"/>
  <c r="N19" i="9" s="1"/>
  <c r="K39" i="103"/>
  <c r="N45" i="8" s="1"/>
  <c r="E39" i="103"/>
  <c r="N101" i="8" s="1"/>
  <c r="K38" i="103"/>
  <c r="N46" i="8" s="1"/>
  <c r="E38" i="103"/>
  <c r="N100" i="8" s="1"/>
  <c r="K37" i="103"/>
  <c r="N43" i="8" s="1"/>
  <c r="E37" i="103"/>
  <c r="N102" i="8" s="1"/>
  <c r="J35" i="103"/>
  <c r="I35" i="103"/>
  <c r="H35" i="103"/>
  <c r="D35" i="103"/>
  <c r="C35" i="103"/>
  <c r="B35" i="103"/>
  <c r="K34" i="103"/>
  <c r="N142" i="8" s="1"/>
  <c r="E34" i="103"/>
  <c r="N49" i="9" s="1"/>
  <c r="K33" i="103"/>
  <c r="N143" i="8" s="1"/>
  <c r="E33" i="103"/>
  <c r="N17" i="8" s="1"/>
  <c r="K32" i="103"/>
  <c r="N141" i="8" s="1"/>
  <c r="E32" i="103"/>
  <c r="N18" i="8" s="1"/>
  <c r="K31" i="103"/>
  <c r="N145" i="8" s="1"/>
  <c r="E31" i="103"/>
  <c r="N19" i="8" s="1"/>
  <c r="K30" i="103"/>
  <c r="N144" i="8" s="1"/>
  <c r="E30" i="103"/>
  <c r="N15" i="8" s="1"/>
  <c r="J28" i="103"/>
  <c r="I28" i="103"/>
  <c r="H28" i="103"/>
  <c r="D28" i="103"/>
  <c r="C28" i="103"/>
  <c r="B28" i="103"/>
  <c r="K27" i="103"/>
  <c r="E27" i="103"/>
  <c r="N20" i="9" s="1"/>
  <c r="K26" i="103"/>
  <c r="N62" i="8" s="1"/>
  <c r="E26" i="103"/>
  <c r="N45" i="9" s="1"/>
  <c r="K25" i="103"/>
  <c r="N69" i="8" s="1"/>
  <c r="E25" i="103"/>
  <c r="N158" i="8" s="1"/>
  <c r="K24" i="103"/>
  <c r="E24" i="103"/>
  <c r="N59" i="9" s="1"/>
  <c r="K23" i="103"/>
  <c r="N64" i="8" s="1"/>
  <c r="E23" i="103"/>
  <c r="N159" i="8" s="1"/>
  <c r="J21" i="103"/>
  <c r="I21" i="103"/>
  <c r="H21" i="103"/>
  <c r="D21" i="103"/>
  <c r="C21" i="103"/>
  <c r="B21" i="103"/>
  <c r="K20" i="103"/>
  <c r="N132" i="8" s="1"/>
  <c r="E20" i="103"/>
  <c r="N172" i="8" s="1"/>
  <c r="K19" i="103"/>
  <c r="N133" i="8" s="1"/>
  <c r="E19" i="103"/>
  <c r="N176" i="8" s="1"/>
  <c r="K18" i="103"/>
  <c r="N136" i="8" s="1"/>
  <c r="E18" i="103"/>
  <c r="N174" i="8" s="1"/>
  <c r="K17" i="103"/>
  <c r="N134" i="8" s="1"/>
  <c r="E17" i="103"/>
  <c r="N32" i="9" s="1"/>
  <c r="K16" i="103"/>
  <c r="N131" i="8" s="1"/>
  <c r="E16" i="103"/>
  <c r="N173" i="8" s="1"/>
  <c r="J14" i="103"/>
  <c r="I14" i="103"/>
  <c r="H14" i="103"/>
  <c r="D14" i="103"/>
  <c r="C14" i="103"/>
  <c r="B14" i="103"/>
  <c r="K13" i="103"/>
  <c r="N84" i="8" s="1"/>
  <c r="E13" i="103"/>
  <c r="N33" i="9" s="1"/>
  <c r="K12" i="103"/>
  <c r="N85" i="8" s="1"/>
  <c r="E12" i="103"/>
  <c r="N3" i="8" s="1"/>
  <c r="K11" i="103"/>
  <c r="N86" i="8" s="1"/>
  <c r="E11" i="103"/>
  <c r="N9" i="8" s="1"/>
  <c r="K10" i="103"/>
  <c r="N88" i="8" s="1"/>
  <c r="E10" i="103"/>
  <c r="N66" i="9" s="1"/>
  <c r="K9" i="103"/>
  <c r="N87" i="8" s="1"/>
  <c r="E9" i="103"/>
  <c r="N48" i="9" s="1"/>
  <c r="J7" i="103"/>
  <c r="I7" i="103"/>
  <c r="H7" i="103"/>
  <c r="D7" i="103"/>
  <c r="C7" i="103"/>
  <c r="B7" i="103"/>
  <c r="K6" i="103"/>
  <c r="N199" i="8" s="1"/>
  <c r="E6" i="103"/>
  <c r="N15" i="9" s="1"/>
  <c r="K5" i="103"/>
  <c r="N205" i="8" s="1"/>
  <c r="E5" i="103"/>
  <c r="N184" i="8" s="1"/>
  <c r="K4" i="103"/>
  <c r="N198" i="8" s="1"/>
  <c r="E4" i="103"/>
  <c r="N185" i="8" s="1"/>
  <c r="K3" i="103"/>
  <c r="N200" i="8" s="1"/>
  <c r="E3" i="103"/>
  <c r="N54" i="9" s="1"/>
  <c r="K2" i="103"/>
  <c r="N197" i="8" s="1"/>
  <c r="E2" i="103"/>
  <c r="N186" i="8" s="1"/>
  <c r="N3" i="9" l="1"/>
  <c r="N5" i="9"/>
  <c r="N7" i="9"/>
  <c r="N10" i="9"/>
  <c r="N40" i="9"/>
  <c r="N57" i="9"/>
  <c r="N23" i="9"/>
  <c r="N2" i="8"/>
  <c r="N10" i="8"/>
  <c r="N16" i="8"/>
  <c r="N30" i="8"/>
  <c r="N99" i="8"/>
  <c r="N175" i="8"/>
  <c r="N183" i="8"/>
  <c r="N187" i="8"/>
  <c r="N153" i="8"/>
  <c r="N156" i="8"/>
  <c r="N8" i="9"/>
  <c r="N31" i="9"/>
  <c r="N29" i="9"/>
  <c r="N37" i="9"/>
  <c r="N62" i="9"/>
  <c r="N5" i="8"/>
  <c r="N157" i="8"/>
  <c r="N27" i="9"/>
  <c r="N9" i="9"/>
  <c r="N12" i="9"/>
  <c r="N24" i="9"/>
  <c r="N30" i="9"/>
  <c r="N53" i="9"/>
  <c r="N65" i="9"/>
  <c r="N67" i="9"/>
  <c r="K49" i="103"/>
  <c r="O31" i="11" s="1"/>
  <c r="K7" i="103"/>
  <c r="O32" i="11" s="1"/>
  <c r="K35" i="103"/>
  <c r="O29" i="11" s="1"/>
  <c r="K42" i="103"/>
  <c r="O34" i="11" s="1"/>
  <c r="E14" i="103"/>
  <c r="O26" i="11" s="1"/>
  <c r="E21" i="103"/>
  <c r="O22" i="11" s="1"/>
  <c r="E35" i="103"/>
  <c r="O33" i="11" s="1"/>
  <c r="E42" i="103"/>
  <c r="O25" i="11" s="1"/>
  <c r="E49" i="103"/>
  <c r="O23" i="11" s="1"/>
  <c r="E7" i="103"/>
  <c r="O30" i="11" s="1"/>
  <c r="K14" i="103"/>
  <c r="O24" i="11" s="1"/>
  <c r="K21" i="103"/>
  <c r="O21" i="11" s="1"/>
  <c r="E28" i="103"/>
  <c r="O28" i="11" s="1"/>
  <c r="K28" i="103"/>
  <c r="O35" i="11" s="1"/>
  <c r="M187" i="8"/>
  <c r="M184" i="8"/>
  <c r="M183" i="8"/>
  <c r="M176" i="8"/>
  <c r="M175" i="8"/>
  <c r="M145" i="8"/>
  <c r="M141" i="8"/>
  <c r="M121" i="8"/>
  <c r="M119" i="8"/>
  <c r="M103" i="8"/>
  <c r="M101" i="8"/>
  <c r="M99" i="8"/>
  <c r="M87" i="8"/>
  <c r="M86" i="8"/>
  <c r="M64" i="8"/>
  <c r="M62" i="8"/>
  <c r="M69" i="9"/>
  <c r="M56" i="9"/>
  <c r="M36" i="9"/>
  <c r="M72" i="9"/>
  <c r="M50" i="9"/>
  <c r="M54" i="9"/>
  <c r="M34" i="9"/>
  <c r="M44" i="9"/>
  <c r="M28" i="9"/>
  <c r="M40" i="9"/>
  <c r="M30" i="9"/>
  <c r="M38" i="9"/>
  <c r="M19" i="9"/>
  <c r="M5" i="9"/>
  <c r="M2" i="9"/>
  <c r="M15" i="9"/>
  <c r="J49" i="102"/>
  <c r="I49" i="102"/>
  <c r="H49" i="102"/>
  <c r="D49" i="102"/>
  <c r="C49" i="102"/>
  <c r="B49" i="102"/>
  <c r="K48" i="102"/>
  <c r="M153" i="8" s="1"/>
  <c r="E48" i="102"/>
  <c r="K47" i="102"/>
  <c r="M156" i="8" s="1"/>
  <c r="E47" i="102"/>
  <c r="M8" i="9" s="1"/>
  <c r="K46" i="102"/>
  <c r="M158" i="8" s="1"/>
  <c r="E46" i="102"/>
  <c r="M185" i="8" s="1"/>
  <c r="K45" i="102"/>
  <c r="M157" i="8" s="1"/>
  <c r="E45" i="102"/>
  <c r="K44" i="102"/>
  <c r="M155" i="8" s="1"/>
  <c r="E44" i="102"/>
  <c r="M186" i="8" s="1"/>
  <c r="J42" i="102"/>
  <c r="I42" i="102"/>
  <c r="H42" i="102"/>
  <c r="D42" i="102"/>
  <c r="C42" i="102"/>
  <c r="B42" i="102"/>
  <c r="K41" i="102"/>
  <c r="M2" i="8" s="1"/>
  <c r="E41" i="102"/>
  <c r="M118" i="8" s="1"/>
  <c r="K40" i="102"/>
  <c r="M3" i="8" s="1"/>
  <c r="E40" i="102"/>
  <c r="M25" i="9" s="1"/>
  <c r="K39" i="102"/>
  <c r="M9" i="8" s="1"/>
  <c r="E39" i="102"/>
  <c r="M120" i="8" s="1"/>
  <c r="K38" i="102"/>
  <c r="M5" i="8" s="1"/>
  <c r="E38" i="102"/>
  <c r="K37" i="102"/>
  <c r="M10" i="8" s="1"/>
  <c r="E37" i="102"/>
  <c r="M124" i="8" s="1"/>
  <c r="J35" i="102"/>
  <c r="I35" i="102"/>
  <c r="H35" i="102"/>
  <c r="D35" i="102"/>
  <c r="C35" i="102"/>
  <c r="B35" i="102"/>
  <c r="K34" i="102"/>
  <c r="M77" i="8" s="1"/>
  <c r="E34" i="102"/>
  <c r="K33" i="102"/>
  <c r="M76" i="8" s="1"/>
  <c r="E33" i="102"/>
  <c r="M37" i="9" s="1"/>
  <c r="K32" i="102"/>
  <c r="M75" i="8" s="1"/>
  <c r="E32" i="102"/>
  <c r="K31" i="102"/>
  <c r="M78" i="8" s="1"/>
  <c r="E31" i="102"/>
  <c r="M100" i="8" s="1"/>
  <c r="K30" i="102"/>
  <c r="M74" i="8" s="1"/>
  <c r="E30" i="102"/>
  <c r="M102" i="8" s="1"/>
  <c r="J28" i="102"/>
  <c r="I28" i="102"/>
  <c r="H28" i="102"/>
  <c r="K28" i="102" s="1"/>
  <c r="N23" i="11" s="1"/>
  <c r="D28" i="102"/>
  <c r="C28" i="102"/>
  <c r="B28" i="102"/>
  <c r="K27" i="102"/>
  <c r="M27" i="8" s="1"/>
  <c r="E27" i="102"/>
  <c r="M84" i="8" s="1"/>
  <c r="K26" i="102"/>
  <c r="M30" i="8" s="1"/>
  <c r="E26" i="102"/>
  <c r="M85" i="8" s="1"/>
  <c r="K25" i="102"/>
  <c r="M29" i="8" s="1"/>
  <c r="E25" i="102"/>
  <c r="M35" i="9" s="1"/>
  <c r="K24" i="102"/>
  <c r="M28" i="8" s="1"/>
  <c r="E24" i="102"/>
  <c r="M88" i="8" s="1"/>
  <c r="K23" i="102"/>
  <c r="M31" i="8" s="1"/>
  <c r="E23" i="102"/>
  <c r="J21" i="102"/>
  <c r="I21" i="102"/>
  <c r="H21" i="102"/>
  <c r="D21" i="102"/>
  <c r="C21" i="102"/>
  <c r="B21" i="102"/>
  <c r="K20" i="102"/>
  <c r="M199" i="8" s="1"/>
  <c r="E20" i="102"/>
  <c r="M61" i="8" s="1"/>
  <c r="K19" i="102"/>
  <c r="M205" i="8" s="1"/>
  <c r="E19" i="102"/>
  <c r="K18" i="102"/>
  <c r="M198" i="8" s="1"/>
  <c r="E18" i="102"/>
  <c r="M63" i="8" s="1"/>
  <c r="K17" i="102"/>
  <c r="M200" i="8" s="1"/>
  <c r="E17" i="102"/>
  <c r="M65" i="8" s="1"/>
  <c r="K16" i="102"/>
  <c r="M197" i="8" s="1"/>
  <c r="E16" i="102"/>
  <c r="J14" i="102"/>
  <c r="I14" i="102"/>
  <c r="H14" i="102"/>
  <c r="D14" i="102"/>
  <c r="C14" i="102"/>
  <c r="B14" i="102"/>
  <c r="K13" i="102"/>
  <c r="M16" i="8" s="1"/>
  <c r="E13" i="102"/>
  <c r="M172" i="8" s="1"/>
  <c r="K12" i="102"/>
  <c r="M17" i="8" s="1"/>
  <c r="E12" i="102"/>
  <c r="M24" i="9" s="1"/>
  <c r="K11" i="102"/>
  <c r="M15" i="8" s="1"/>
  <c r="E11" i="102"/>
  <c r="M174" i="8" s="1"/>
  <c r="K10" i="102"/>
  <c r="M19" i="8" s="1"/>
  <c r="E10" i="102"/>
  <c r="M32" i="9" s="1"/>
  <c r="K9" i="102"/>
  <c r="M18" i="8" s="1"/>
  <c r="E9" i="102"/>
  <c r="M173" i="8" s="1"/>
  <c r="J7" i="102"/>
  <c r="I7" i="102"/>
  <c r="H7" i="102"/>
  <c r="D7" i="102"/>
  <c r="C7" i="102"/>
  <c r="B7" i="102"/>
  <c r="K6" i="102"/>
  <c r="M130" i="8" s="1"/>
  <c r="E6" i="102"/>
  <c r="M142" i="8" s="1"/>
  <c r="K5" i="102"/>
  <c r="M132" i="8" s="1"/>
  <c r="E5" i="102"/>
  <c r="K4" i="102"/>
  <c r="M133" i="8" s="1"/>
  <c r="E4" i="102"/>
  <c r="M63" i="9" s="1"/>
  <c r="K3" i="102"/>
  <c r="M134" i="8" s="1"/>
  <c r="E3" i="102"/>
  <c r="M147" i="8" s="1"/>
  <c r="AP146" i="8" s="1"/>
  <c r="K2" i="102"/>
  <c r="M131" i="8" s="1"/>
  <c r="E2" i="102"/>
  <c r="M143" i="8" s="1"/>
  <c r="M27" i="9" l="1"/>
  <c r="M29" i="9"/>
  <c r="M31" i="9"/>
  <c r="M21" i="9"/>
  <c r="M41" i="9"/>
  <c r="M70" i="9"/>
  <c r="M65" i="9"/>
  <c r="M47" i="9"/>
  <c r="M75" i="9"/>
  <c r="AN146" i="8"/>
  <c r="AO146" i="8"/>
  <c r="AM146" i="8"/>
  <c r="K14" i="102"/>
  <c r="N33" i="11" s="1"/>
  <c r="K21" i="102"/>
  <c r="N32" i="11" s="1"/>
  <c r="K49" i="102"/>
  <c r="N28" i="11" s="1"/>
  <c r="K42" i="102"/>
  <c r="N26" i="11" s="1"/>
  <c r="E7" i="102"/>
  <c r="N29" i="11" s="1"/>
  <c r="E21" i="102"/>
  <c r="N35" i="11" s="1"/>
  <c r="E35" i="102"/>
  <c r="N25" i="11" s="1"/>
  <c r="E49" i="102"/>
  <c r="N30" i="11" s="1"/>
  <c r="E42" i="102"/>
  <c r="N31" i="11" s="1"/>
  <c r="K35" i="102"/>
  <c r="N27" i="11" s="1"/>
  <c r="E28" i="102"/>
  <c r="N24" i="11" s="1"/>
  <c r="E14" i="102"/>
  <c r="N22" i="11" s="1"/>
  <c r="K7" i="102"/>
  <c r="N21" i="11" s="1"/>
  <c r="J49" i="101"/>
  <c r="I49" i="101"/>
  <c r="H49" i="101"/>
  <c r="D49" i="101"/>
  <c r="C49" i="101"/>
  <c r="B49" i="101"/>
  <c r="K48" i="101"/>
  <c r="L199" i="8" s="1"/>
  <c r="E48" i="101"/>
  <c r="L84" i="8" s="1"/>
  <c r="K47" i="101"/>
  <c r="L205" i="8" s="1"/>
  <c r="E47" i="101"/>
  <c r="L85" i="8" s="1"/>
  <c r="K46" i="101"/>
  <c r="L198" i="8" s="1"/>
  <c r="E46" i="101"/>
  <c r="L86" i="8" s="1"/>
  <c r="K45" i="101"/>
  <c r="L200" i="8" s="1"/>
  <c r="E45" i="101"/>
  <c r="L88" i="8" s="1"/>
  <c r="K44" i="101"/>
  <c r="L197" i="8" s="1"/>
  <c r="E44" i="101"/>
  <c r="L87" i="8" s="1"/>
  <c r="J42" i="101"/>
  <c r="I42" i="101"/>
  <c r="H42" i="101"/>
  <c r="D42" i="101"/>
  <c r="C42" i="101"/>
  <c r="B42" i="101"/>
  <c r="K41" i="101"/>
  <c r="L77" i="8" s="1"/>
  <c r="E41" i="101"/>
  <c r="L142" i="8" s="1"/>
  <c r="K40" i="101"/>
  <c r="L76" i="8" s="1"/>
  <c r="E40" i="101"/>
  <c r="L141" i="8" s="1"/>
  <c r="K39" i="101"/>
  <c r="L78" i="8" s="1"/>
  <c r="E39" i="101"/>
  <c r="L143" i="8" s="1"/>
  <c r="K38" i="101"/>
  <c r="L80" i="8" s="1"/>
  <c r="E38" i="101"/>
  <c r="L145" i="8" s="1"/>
  <c r="K37" i="101"/>
  <c r="L74" i="8" s="1"/>
  <c r="E37" i="101"/>
  <c r="L144" i="8" s="1"/>
  <c r="J35" i="101"/>
  <c r="I35" i="101"/>
  <c r="H35" i="101"/>
  <c r="D35" i="101"/>
  <c r="C35" i="101"/>
  <c r="B35" i="101"/>
  <c r="K34" i="101"/>
  <c r="L118" i="8" s="1"/>
  <c r="E34" i="101"/>
  <c r="L183" i="8" s="1"/>
  <c r="K33" i="101"/>
  <c r="L119" i="8" s="1"/>
  <c r="E33" i="101"/>
  <c r="L184" i="8" s="1"/>
  <c r="K32" i="101"/>
  <c r="L120" i="8" s="1"/>
  <c r="E32" i="101"/>
  <c r="L185" i="8" s="1"/>
  <c r="K31" i="101"/>
  <c r="L121" i="8" s="1"/>
  <c r="E31" i="101"/>
  <c r="L187" i="8" s="1"/>
  <c r="K30" i="101"/>
  <c r="L124" i="8" s="1"/>
  <c r="E30" i="101"/>
  <c r="L186" i="8" s="1"/>
  <c r="J28" i="101"/>
  <c r="I28" i="101"/>
  <c r="H28" i="101"/>
  <c r="D28" i="101"/>
  <c r="C28" i="101"/>
  <c r="B28" i="101"/>
  <c r="K27" i="101"/>
  <c r="L44" i="8" s="1"/>
  <c r="E27" i="101"/>
  <c r="L17" i="8" s="1"/>
  <c r="K26" i="101"/>
  <c r="L45" i="8" s="1"/>
  <c r="E26" i="101"/>
  <c r="L16" i="8" s="1"/>
  <c r="K25" i="101"/>
  <c r="L48" i="8" s="1"/>
  <c r="E25" i="101"/>
  <c r="L15" i="8" s="1"/>
  <c r="K24" i="101"/>
  <c r="L46" i="8" s="1"/>
  <c r="E24" i="101"/>
  <c r="L19" i="8" s="1"/>
  <c r="K23" i="101"/>
  <c r="L43" i="8" s="1"/>
  <c r="E23" i="101"/>
  <c r="L18" i="8" s="1"/>
  <c r="J21" i="101"/>
  <c r="I21" i="101"/>
  <c r="H21" i="101"/>
  <c r="D21" i="101"/>
  <c r="C21" i="101"/>
  <c r="B21" i="101"/>
  <c r="K20" i="101"/>
  <c r="L61" i="8" s="1"/>
  <c r="E20" i="101"/>
  <c r="L27" i="8" s="1"/>
  <c r="K19" i="101"/>
  <c r="L62" i="8" s="1"/>
  <c r="E19" i="101"/>
  <c r="L30" i="8" s="1"/>
  <c r="K18" i="101"/>
  <c r="L71" i="8" s="1"/>
  <c r="E18" i="101"/>
  <c r="L29" i="8" s="1"/>
  <c r="K17" i="101"/>
  <c r="L65" i="8" s="1"/>
  <c r="E17" i="101"/>
  <c r="L28" i="8" s="1"/>
  <c r="K16" i="101"/>
  <c r="L64" i="8" s="1"/>
  <c r="E16" i="101"/>
  <c r="L31" i="8" s="1"/>
  <c r="J14" i="101"/>
  <c r="I14" i="101"/>
  <c r="H14" i="101"/>
  <c r="D14" i="101"/>
  <c r="C14" i="101"/>
  <c r="B14" i="101"/>
  <c r="K13" i="101"/>
  <c r="L99" i="8" s="1"/>
  <c r="E13" i="101"/>
  <c r="L130" i="8" s="1"/>
  <c r="K12" i="101"/>
  <c r="L101" i="8" s="1"/>
  <c r="E12" i="101"/>
  <c r="L132" i="8" s="1"/>
  <c r="K11" i="101"/>
  <c r="L104" i="8" s="1"/>
  <c r="E11" i="101"/>
  <c r="L133" i="8" s="1"/>
  <c r="K10" i="101"/>
  <c r="L100" i="8" s="1"/>
  <c r="E10" i="101"/>
  <c r="L135" i="8" s="1"/>
  <c r="K9" i="101"/>
  <c r="L102" i="8" s="1"/>
  <c r="E9" i="101"/>
  <c r="L6" i="9" s="1"/>
  <c r="J7" i="101"/>
  <c r="I7" i="101"/>
  <c r="H7" i="101"/>
  <c r="D7" i="101"/>
  <c r="C7" i="101"/>
  <c r="B7" i="101"/>
  <c r="K6" i="101"/>
  <c r="L2" i="8" s="1"/>
  <c r="E6" i="101"/>
  <c r="L20" i="9" s="1"/>
  <c r="K5" i="101"/>
  <c r="L3" i="8" s="1"/>
  <c r="E5" i="101"/>
  <c r="L45" i="9" s="1"/>
  <c r="K4" i="101"/>
  <c r="L10" i="8" s="1"/>
  <c r="E4" i="101"/>
  <c r="L158" i="8" s="1"/>
  <c r="K3" i="101"/>
  <c r="L5" i="8" s="1"/>
  <c r="E3" i="101"/>
  <c r="L157" i="8" s="1"/>
  <c r="K2" i="101"/>
  <c r="L8" i="8" s="1"/>
  <c r="E2" i="101"/>
  <c r="L155" i="8" s="1"/>
  <c r="L2" i="9" l="1"/>
  <c r="L21" i="9"/>
  <c r="L22" i="9"/>
  <c r="L36" i="9"/>
  <c r="L63" i="9"/>
  <c r="L49" i="9"/>
  <c r="L31" i="9"/>
  <c r="L38" i="9"/>
  <c r="L35" i="9"/>
  <c r="L44" i="9"/>
  <c r="L51" i="9"/>
  <c r="L57" i="9"/>
  <c r="L27" i="9"/>
  <c r="AL146" i="8"/>
  <c r="L4" i="9"/>
  <c r="L12" i="9"/>
  <c r="L13" i="9"/>
  <c r="L7" i="9"/>
  <c r="L9" i="9"/>
  <c r="L14" i="9"/>
  <c r="L28" i="9"/>
  <c r="L10" i="9"/>
  <c r="L43" i="9"/>
  <c r="L62" i="9"/>
  <c r="L67" i="9"/>
  <c r="L41" i="9"/>
  <c r="L53" i="9"/>
  <c r="L59" i="9"/>
  <c r="L15" i="9"/>
  <c r="L8" i="9"/>
  <c r="L54" i="9"/>
  <c r="L131" i="8"/>
  <c r="L153" i="8"/>
  <c r="L156" i="8"/>
  <c r="E35" i="101"/>
  <c r="M30" i="11" s="1"/>
  <c r="E42" i="101"/>
  <c r="M29" i="11" s="1"/>
  <c r="K42" i="101"/>
  <c r="M27" i="11" s="1"/>
  <c r="E7" i="101"/>
  <c r="M28" i="11" s="1"/>
  <c r="E49" i="101"/>
  <c r="M24" i="11" s="1"/>
  <c r="K28" i="101"/>
  <c r="M34" i="11" s="1"/>
  <c r="K49" i="101"/>
  <c r="M32" i="11" s="1"/>
  <c r="K35" i="101"/>
  <c r="M31" i="11" s="1"/>
  <c r="E28" i="101"/>
  <c r="M33" i="11" s="1"/>
  <c r="K21" i="101"/>
  <c r="M35" i="11" s="1"/>
  <c r="E21" i="101"/>
  <c r="M23" i="11" s="1"/>
  <c r="K14" i="101"/>
  <c r="M25" i="11" s="1"/>
  <c r="E14" i="101"/>
  <c r="M21" i="11" s="1"/>
  <c r="K7" i="101"/>
  <c r="M26" i="11" s="1"/>
  <c r="K2" i="9"/>
  <c r="E41" i="100"/>
  <c r="K84" i="8" s="1"/>
  <c r="K41" i="100"/>
  <c r="K67" i="8" s="1"/>
  <c r="AN67" i="8" s="1"/>
  <c r="AM66" i="8" l="1"/>
  <c r="AO66" i="8"/>
  <c r="AP66" i="8"/>
  <c r="J50" i="100"/>
  <c r="I50" i="100"/>
  <c r="H50" i="100"/>
  <c r="D50" i="100"/>
  <c r="C50" i="100"/>
  <c r="B50" i="100"/>
  <c r="K49" i="100"/>
  <c r="K130" i="8" s="1"/>
  <c r="E49" i="100"/>
  <c r="K48" i="100"/>
  <c r="K132" i="8" s="1"/>
  <c r="E48" i="100"/>
  <c r="K47" i="100"/>
  <c r="K133" i="8" s="1"/>
  <c r="E47" i="100"/>
  <c r="K46" i="100"/>
  <c r="K134" i="8" s="1"/>
  <c r="E46" i="100"/>
  <c r="K45" i="100"/>
  <c r="E45" i="100"/>
  <c r="J43" i="100"/>
  <c r="I43" i="100"/>
  <c r="H43" i="100"/>
  <c r="D43" i="100"/>
  <c r="C43" i="100"/>
  <c r="B43" i="100"/>
  <c r="K42" i="100"/>
  <c r="K61" i="8" s="1"/>
  <c r="K40" i="100"/>
  <c r="K62" i="8" s="1"/>
  <c r="E40" i="100"/>
  <c r="K39" i="100"/>
  <c r="K63" i="8" s="1"/>
  <c r="E39" i="100"/>
  <c r="K38" i="100"/>
  <c r="K65" i="8" s="1"/>
  <c r="E38" i="100"/>
  <c r="K37" i="100"/>
  <c r="K64" i="8" s="1"/>
  <c r="E37" i="100"/>
  <c r="J35" i="100"/>
  <c r="I35" i="100"/>
  <c r="H35" i="100"/>
  <c r="D35" i="100"/>
  <c r="C35" i="100"/>
  <c r="B35" i="100"/>
  <c r="K34" i="100"/>
  <c r="K153" i="8" s="1"/>
  <c r="E34" i="100"/>
  <c r="K33" i="100"/>
  <c r="K156" i="8" s="1"/>
  <c r="E33" i="100"/>
  <c r="K32" i="100"/>
  <c r="K154" i="8" s="1"/>
  <c r="E32" i="100"/>
  <c r="K31" i="100"/>
  <c r="K157" i="8" s="1"/>
  <c r="E31" i="100"/>
  <c r="K30" i="100"/>
  <c r="K155" i="8" s="1"/>
  <c r="E30" i="100"/>
  <c r="J28" i="100"/>
  <c r="I28" i="100"/>
  <c r="H28" i="100"/>
  <c r="D28" i="100"/>
  <c r="C28" i="100"/>
  <c r="B28" i="100"/>
  <c r="K27" i="100"/>
  <c r="K183" i="8" s="1"/>
  <c r="E27" i="100"/>
  <c r="K26" i="100"/>
  <c r="K184" i="8" s="1"/>
  <c r="E26" i="100"/>
  <c r="K25" i="100"/>
  <c r="K185" i="8" s="1"/>
  <c r="E25" i="100"/>
  <c r="K24" i="100"/>
  <c r="K187" i="8" s="1"/>
  <c r="E24" i="100"/>
  <c r="K23" i="100"/>
  <c r="K186" i="8" s="1"/>
  <c r="E23" i="100"/>
  <c r="J21" i="100"/>
  <c r="I21" i="100"/>
  <c r="H21" i="100"/>
  <c r="D21" i="100"/>
  <c r="C21" i="100"/>
  <c r="B21" i="100"/>
  <c r="K20" i="100"/>
  <c r="K98" i="8" s="1"/>
  <c r="E20" i="100"/>
  <c r="K19" i="100"/>
  <c r="K99" i="8" s="1"/>
  <c r="E19" i="100"/>
  <c r="K18" i="100"/>
  <c r="K101" i="8" s="1"/>
  <c r="E18" i="100"/>
  <c r="K17" i="100"/>
  <c r="K100" i="8" s="1"/>
  <c r="E17" i="100"/>
  <c r="K16" i="100"/>
  <c r="K102" i="8" s="1"/>
  <c r="E16" i="100"/>
  <c r="J14" i="100"/>
  <c r="I14" i="100"/>
  <c r="H14" i="100"/>
  <c r="D14" i="100"/>
  <c r="C14" i="100"/>
  <c r="B14" i="100"/>
  <c r="K13" i="100"/>
  <c r="K27" i="8" s="1"/>
  <c r="E13" i="100"/>
  <c r="K12" i="100"/>
  <c r="K30" i="8" s="1"/>
  <c r="E12" i="100"/>
  <c r="K11" i="100"/>
  <c r="K29" i="8" s="1"/>
  <c r="E11" i="100"/>
  <c r="K10" i="100"/>
  <c r="K36" i="8" s="1"/>
  <c r="E10" i="100"/>
  <c r="K9" i="100"/>
  <c r="K31" i="8" s="1"/>
  <c r="E9" i="100"/>
  <c r="J7" i="100"/>
  <c r="I7" i="100"/>
  <c r="H7" i="100"/>
  <c r="D7" i="100"/>
  <c r="C7" i="100"/>
  <c r="B7" i="100"/>
  <c r="K6" i="100"/>
  <c r="K172" i="8" s="1"/>
  <c r="E6" i="100"/>
  <c r="K5" i="100"/>
  <c r="K176" i="8" s="1"/>
  <c r="E5" i="100"/>
  <c r="K4" i="100"/>
  <c r="K174" i="8" s="1"/>
  <c r="E4" i="100"/>
  <c r="K3" i="100"/>
  <c r="K175" i="8" s="1"/>
  <c r="E3" i="100"/>
  <c r="K2" i="100"/>
  <c r="K173" i="8" s="1"/>
  <c r="E2" i="100"/>
  <c r="K43" i="8" l="1"/>
  <c r="K61" i="9"/>
  <c r="K46" i="8"/>
  <c r="K71" i="9"/>
  <c r="K45" i="8"/>
  <c r="K68" i="9"/>
  <c r="K74" i="9"/>
  <c r="K47" i="8"/>
  <c r="K44" i="8"/>
  <c r="K60" i="9"/>
  <c r="K197" i="8"/>
  <c r="K52" i="9"/>
  <c r="K55" i="9"/>
  <c r="K200" i="8"/>
  <c r="K58" i="9"/>
  <c r="K198" i="8"/>
  <c r="K205" i="8"/>
  <c r="K199" i="8"/>
  <c r="K42" i="9"/>
  <c r="K144" i="8"/>
  <c r="K51" i="9"/>
  <c r="K145" i="8"/>
  <c r="K63" i="9"/>
  <c r="K141" i="8"/>
  <c r="K28" i="9"/>
  <c r="K143" i="8"/>
  <c r="K38" i="9"/>
  <c r="K142" i="8"/>
  <c r="K44" i="9"/>
  <c r="K10" i="8"/>
  <c r="K48" i="9"/>
  <c r="K5" i="8"/>
  <c r="K66" i="9"/>
  <c r="K3" i="8"/>
  <c r="K23" i="9"/>
  <c r="K33" i="9"/>
  <c r="K2" i="8"/>
  <c r="K39" i="9"/>
  <c r="K4" i="8"/>
  <c r="K121" i="8"/>
  <c r="K69" i="9"/>
  <c r="K119" i="8"/>
  <c r="K25" i="9"/>
  <c r="K120" i="8"/>
  <c r="K47" i="9"/>
  <c r="K118" i="8"/>
  <c r="K34" i="9"/>
  <c r="K122" i="8"/>
  <c r="K73" i="9"/>
  <c r="K87" i="8"/>
  <c r="K36" i="9"/>
  <c r="K88" i="8"/>
  <c r="K41" i="9"/>
  <c r="K86" i="8"/>
  <c r="K35" i="9"/>
  <c r="K21" i="9"/>
  <c r="K85" i="8"/>
  <c r="K50" i="100"/>
  <c r="L21" i="11" s="1"/>
  <c r="K131" i="8"/>
  <c r="K11" i="9"/>
  <c r="K74" i="8"/>
  <c r="K46" i="9"/>
  <c r="K78" i="8"/>
  <c r="K75" i="8"/>
  <c r="K16" i="9"/>
  <c r="K76" i="8"/>
  <c r="K26" i="9"/>
  <c r="K77" i="8"/>
  <c r="K17" i="9"/>
  <c r="K21" i="100"/>
  <c r="L25" i="11" s="1"/>
  <c r="E43" i="100"/>
  <c r="L24" i="11" s="1"/>
  <c r="K43" i="100"/>
  <c r="L35" i="11" s="1"/>
  <c r="K14" i="100"/>
  <c r="L23" i="11" s="1"/>
  <c r="E50" i="100"/>
  <c r="L27" i="11" s="1"/>
  <c r="K28" i="100"/>
  <c r="L30" i="11" s="1"/>
  <c r="K35" i="100"/>
  <c r="L28" i="11" s="1"/>
  <c r="K7" i="100"/>
  <c r="L22" i="11" s="1"/>
  <c r="E7" i="100"/>
  <c r="L34" i="11" s="1"/>
  <c r="E14" i="100"/>
  <c r="L32" i="11" s="1"/>
  <c r="E21" i="100"/>
  <c r="L29" i="11" s="1"/>
  <c r="E28" i="100"/>
  <c r="L26" i="11" s="1"/>
  <c r="E35" i="100"/>
  <c r="L31" i="11" s="1"/>
  <c r="H14" i="99" l="1"/>
  <c r="I14" i="99"/>
  <c r="J14" i="99"/>
  <c r="J49" i="99"/>
  <c r="I49" i="99"/>
  <c r="H49" i="99"/>
  <c r="D49" i="99"/>
  <c r="C49" i="99"/>
  <c r="B49" i="99"/>
  <c r="K48" i="99"/>
  <c r="J16" i="8" s="1"/>
  <c r="E48" i="99"/>
  <c r="K47" i="99"/>
  <c r="J22" i="8" s="1"/>
  <c r="E47" i="99"/>
  <c r="K46" i="99"/>
  <c r="J20" i="8" s="1"/>
  <c r="E46" i="99"/>
  <c r="K45" i="99"/>
  <c r="J17" i="8" s="1"/>
  <c r="E45" i="99"/>
  <c r="K44" i="99"/>
  <c r="J18" i="8" s="1"/>
  <c r="E44" i="99"/>
  <c r="J102" i="8" s="1"/>
  <c r="J42" i="99"/>
  <c r="I42" i="99"/>
  <c r="H42" i="99"/>
  <c r="D42" i="99"/>
  <c r="C42" i="99"/>
  <c r="B42" i="99"/>
  <c r="K41" i="99"/>
  <c r="J27" i="8" s="1"/>
  <c r="E41" i="99"/>
  <c r="K40" i="99"/>
  <c r="J30" i="8" s="1"/>
  <c r="E40" i="99"/>
  <c r="J189" i="8" s="1"/>
  <c r="K39" i="99"/>
  <c r="J29" i="8" s="1"/>
  <c r="E39" i="99"/>
  <c r="K38" i="99"/>
  <c r="J28" i="8" s="1"/>
  <c r="E38" i="99"/>
  <c r="J190" i="8" s="1"/>
  <c r="K37" i="99"/>
  <c r="J31" i="8" s="1"/>
  <c r="E37" i="99"/>
  <c r="J35" i="99"/>
  <c r="I35" i="99"/>
  <c r="H35" i="99"/>
  <c r="D35" i="99"/>
  <c r="C35" i="99"/>
  <c r="B35" i="99"/>
  <c r="K34" i="99"/>
  <c r="J130" i="8" s="1"/>
  <c r="E34" i="99"/>
  <c r="K33" i="99"/>
  <c r="J132" i="8" s="1"/>
  <c r="E33" i="99"/>
  <c r="K32" i="99"/>
  <c r="J133" i="8" s="1"/>
  <c r="E32" i="99"/>
  <c r="K31" i="99"/>
  <c r="J135" i="8" s="1"/>
  <c r="E31" i="99"/>
  <c r="K30" i="99"/>
  <c r="J131" i="8" s="1"/>
  <c r="E30" i="99"/>
  <c r="J48" i="8" s="1"/>
  <c r="J28" i="99"/>
  <c r="I28" i="99"/>
  <c r="H28" i="99"/>
  <c r="D28" i="99"/>
  <c r="C28" i="99"/>
  <c r="B28" i="99"/>
  <c r="K27" i="99"/>
  <c r="J199" i="8" s="1"/>
  <c r="E27" i="99"/>
  <c r="K26" i="99"/>
  <c r="J200" i="8" s="1"/>
  <c r="E26" i="99"/>
  <c r="K25" i="99"/>
  <c r="J198" i="8" s="1"/>
  <c r="E25" i="99"/>
  <c r="J3" i="8" s="1"/>
  <c r="K24" i="99"/>
  <c r="J202" i="8" s="1"/>
  <c r="E24" i="99"/>
  <c r="J11" i="8" s="1"/>
  <c r="K23" i="99"/>
  <c r="J204" i="8" s="1"/>
  <c r="E23" i="99"/>
  <c r="J5" i="8" s="1"/>
  <c r="J21" i="99"/>
  <c r="I21" i="99"/>
  <c r="H21" i="99"/>
  <c r="D21" i="99"/>
  <c r="C21" i="99"/>
  <c r="B21" i="99"/>
  <c r="K20" i="99"/>
  <c r="J172" i="8" s="1"/>
  <c r="E20" i="99"/>
  <c r="K19" i="99"/>
  <c r="J176" i="8" s="1"/>
  <c r="E19" i="99"/>
  <c r="K18" i="99"/>
  <c r="J174" i="8" s="1"/>
  <c r="E18" i="99"/>
  <c r="J80" i="8" s="1"/>
  <c r="K17" i="99"/>
  <c r="J175" i="8" s="1"/>
  <c r="E17" i="99"/>
  <c r="K16" i="99"/>
  <c r="J179" i="8" s="1"/>
  <c r="E16" i="99"/>
  <c r="D14" i="99"/>
  <c r="C14" i="99"/>
  <c r="B14" i="99"/>
  <c r="K13" i="99"/>
  <c r="J84" i="8" s="1"/>
  <c r="E13" i="99"/>
  <c r="K12" i="99"/>
  <c r="J85" i="8" s="1"/>
  <c r="E12" i="99"/>
  <c r="K11" i="99"/>
  <c r="J86" i="8" s="1"/>
  <c r="E11" i="99"/>
  <c r="K10" i="99"/>
  <c r="J90" i="8" s="1"/>
  <c r="E10" i="99"/>
  <c r="K9" i="99"/>
  <c r="J87" i="8" s="1"/>
  <c r="E9" i="99"/>
  <c r="J7" i="99"/>
  <c r="I7" i="99"/>
  <c r="H7" i="99"/>
  <c r="D7" i="99"/>
  <c r="C7" i="99"/>
  <c r="B7" i="99"/>
  <c r="K6" i="99"/>
  <c r="J122" i="8" s="1"/>
  <c r="E6" i="99"/>
  <c r="K5" i="99"/>
  <c r="J118" i="8" s="1"/>
  <c r="E5" i="99"/>
  <c r="K4" i="99"/>
  <c r="J120" i="8" s="1"/>
  <c r="E4" i="99"/>
  <c r="K3" i="99"/>
  <c r="J119" i="8" s="1"/>
  <c r="E3" i="99"/>
  <c r="K2" i="99"/>
  <c r="J124" i="8" s="1"/>
  <c r="E2" i="99"/>
  <c r="J50" i="9" l="1"/>
  <c r="J61" i="8"/>
  <c r="J75" i="9"/>
  <c r="J65" i="8"/>
  <c r="J70" i="9"/>
  <c r="J63" i="8"/>
  <c r="J62" i="8"/>
  <c r="J56" i="9"/>
  <c r="J72" i="9"/>
  <c r="J64" i="8"/>
  <c r="J43" i="9"/>
  <c r="J155" i="8"/>
  <c r="J157" i="8"/>
  <c r="J59" i="9"/>
  <c r="J64" i="9"/>
  <c r="J154" i="8"/>
  <c r="J45" i="9"/>
  <c r="J156" i="8"/>
  <c r="J20" i="9"/>
  <c r="J153" i="8"/>
  <c r="J11" i="9"/>
  <c r="J74" i="8"/>
  <c r="J46" i="9"/>
  <c r="J78" i="8"/>
  <c r="J76" i="8"/>
  <c r="J26" i="9"/>
  <c r="J17" i="9"/>
  <c r="J77" i="8"/>
  <c r="J33" i="9"/>
  <c r="J2" i="8"/>
  <c r="J39" i="9"/>
  <c r="J4" i="8"/>
  <c r="J46" i="8"/>
  <c r="J71" i="9"/>
  <c r="J45" i="8"/>
  <c r="J68" i="9"/>
  <c r="J47" i="8"/>
  <c r="J74" i="9"/>
  <c r="J43" i="8"/>
  <c r="J61" i="9"/>
  <c r="J31" i="9"/>
  <c r="J186" i="8"/>
  <c r="J27" i="9"/>
  <c r="J185" i="8"/>
  <c r="J15" i="9"/>
  <c r="J183" i="8"/>
  <c r="J100" i="8"/>
  <c r="J29" i="9"/>
  <c r="J101" i="8"/>
  <c r="J37" i="9"/>
  <c r="J19" i="9"/>
  <c r="J99" i="8"/>
  <c r="J98" i="8"/>
  <c r="J3" i="9"/>
  <c r="E49" i="99"/>
  <c r="K25" i="11" s="1"/>
  <c r="K7" i="99"/>
  <c r="K31" i="11" s="1"/>
  <c r="E21" i="99"/>
  <c r="K27" i="11" s="1"/>
  <c r="E28" i="99"/>
  <c r="K26" i="11" s="1"/>
  <c r="K14" i="99"/>
  <c r="K24" i="11" s="1"/>
  <c r="E42" i="99"/>
  <c r="K30" i="11" s="1"/>
  <c r="K42" i="99"/>
  <c r="K23" i="11" s="1"/>
  <c r="K28" i="99"/>
  <c r="K32" i="11" s="1"/>
  <c r="E14" i="99"/>
  <c r="K28" i="11" s="1"/>
  <c r="E7" i="99"/>
  <c r="K35" i="11" s="1"/>
  <c r="K35" i="99"/>
  <c r="K21" i="11" s="1"/>
  <c r="K49" i="99"/>
  <c r="K33" i="11" s="1"/>
  <c r="K21" i="99"/>
  <c r="K22" i="11" s="1"/>
  <c r="E35" i="99"/>
  <c r="K34" i="11" s="1"/>
  <c r="D56" i="98" l="1"/>
  <c r="C56" i="98"/>
  <c r="B56" i="98"/>
  <c r="E55" i="98"/>
  <c r="I62" i="8" s="1"/>
  <c r="E54" i="98"/>
  <c r="I63" i="8" s="1"/>
  <c r="E53" i="98"/>
  <c r="I64" i="8" s="1"/>
  <c r="E52" i="98"/>
  <c r="I65" i="8" s="1"/>
  <c r="E51" i="98"/>
  <c r="I61" i="8" s="1"/>
  <c r="J49" i="98"/>
  <c r="I49" i="98"/>
  <c r="H49" i="98"/>
  <c r="D49" i="98"/>
  <c r="C49" i="98"/>
  <c r="B49" i="98"/>
  <c r="K48" i="98"/>
  <c r="I16" i="8" s="1"/>
  <c r="E48" i="98"/>
  <c r="I44" i="8" s="1"/>
  <c r="K47" i="98"/>
  <c r="I17" i="8" s="1"/>
  <c r="E47" i="98"/>
  <c r="I47" i="8" s="1"/>
  <c r="K46" i="98"/>
  <c r="I15" i="8" s="1"/>
  <c r="E46" i="98"/>
  <c r="I45" i="8" s="1"/>
  <c r="K45" i="98"/>
  <c r="I19" i="8" s="1"/>
  <c r="E45" i="98"/>
  <c r="I46" i="8" s="1"/>
  <c r="K44" i="98"/>
  <c r="I18" i="8" s="1"/>
  <c r="E44" i="98"/>
  <c r="I43" i="8" s="1"/>
  <c r="J42" i="98"/>
  <c r="I42" i="98"/>
  <c r="H42" i="98"/>
  <c r="D42" i="98"/>
  <c r="C42" i="98"/>
  <c r="B42" i="98"/>
  <c r="K41" i="98"/>
  <c r="I122" i="8" s="1"/>
  <c r="E41" i="98"/>
  <c r="I199" i="8" s="1"/>
  <c r="K40" i="98"/>
  <c r="I118" i="8" s="1"/>
  <c r="E40" i="98"/>
  <c r="I205" i="8" s="1"/>
  <c r="K39" i="98"/>
  <c r="I120" i="8" s="1"/>
  <c r="E39" i="98"/>
  <c r="I198" i="8" s="1"/>
  <c r="K38" i="98"/>
  <c r="I119" i="8" s="1"/>
  <c r="E38" i="98"/>
  <c r="I200" i="8" s="1"/>
  <c r="K37" i="98"/>
  <c r="I121" i="8" s="1"/>
  <c r="E37" i="98"/>
  <c r="I197" i="8" s="1"/>
  <c r="J35" i="98"/>
  <c r="I35" i="98"/>
  <c r="H35" i="98"/>
  <c r="D35" i="98"/>
  <c r="C35" i="98"/>
  <c r="B35" i="98"/>
  <c r="K34" i="98"/>
  <c r="I183" i="8" s="1"/>
  <c r="E34" i="98"/>
  <c r="I153" i="8" s="1"/>
  <c r="K33" i="98"/>
  <c r="I184" i="8" s="1"/>
  <c r="E33" i="98"/>
  <c r="I156" i="8" s="1"/>
  <c r="K32" i="98"/>
  <c r="I185" i="8" s="1"/>
  <c r="E32" i="98"/>
  <c r="I154" i="8" s="1"/>
  <c r="K31" i="98"/>
  <c r="I187" i="8" s="1"/>
  <c r="E31" i="98"/>
  <c r="I157" i="8" s="1"/>
  <c r="K30" i="98"/>
  <c r="I186" i="8" s="1"/>
  <c r="E30" i="98"/>
  <c r="I155" i="8" s="1"/>
  <c r="J28" i="98"/>
  <c r="I28" i="98"/>
  <c r="H28" i="98"/>
  <c r="D28" i="98"/>
  <c r="C28" i="98"/>
  <c r="B28" i="98"/>
  <c r="K27" i="98"/>
  <c r="I172" i="8" s="1"/>
  <c r="E27" i="98"/>
  <c r="I77" i="8" s="1"/>
  <c r="K26" i="98"/>
  <c r="I176" i="8" s="1"/>
  <c r="E26" i="98"/>
  <c r="I76" i="8" s="1"/>
  <c r="K25" i="98"/>
  <c r="I174" i="8" s="1"/>
  <c r="E25" i="98"/>
  <c r="I75" i="8" s="1"/>
  <c r="K24" i="98"/>
  <c r="I175" i="8" s="1"/>
  <c r="E24" i="98"/>
  <c r="I78" i="8" s="1"/>
  <c r="K23" i="98"/>
  <c r="I173" i="8" s="1"/>
  <c r="E23" i="98"/>
  <c r="I74" i="8" s="1"/>
  <c r="J21" i="98"/>
  <c r="I21" i="98"/>
  <c r="H21" i="98"/>
  <c r="D21" i="98"/>
  <c r="C21" i="98"/>
  <c r="B21" i="98"/>
  <c r="K20" i="98"/>
  <c r="I98" i="8" s="1"/>
  <c r="E20" i="98"/>
  <c r="I4" i="8" s="1"/>
  <c r="K19" i="98"/>
  <c r="I99" i="8" s="1"/>
  <c r="E19" i="98"/>
  <c r="I3" i="8" s="1"/>
  <c r="K18" i="98"/>
  <c r="I101" i="8" s="1"/>
  <c r="E18" i="98"/>
  <c r="I2" i="8" s="1"/>
  <c r="K17" i="98"/>
  <c r="I100" i="8" s="1"/>
  <c r="E17" i="98"/>
  <c r="I5" i="8" s="1"/>
  <c r="K16" i="98"/>
  <c r="I102" i="8" s="1"/>
  <c r="E16" i="98"/>
  <c r="I10" i="8" s="1"/>
  <c r="J14" i="98"/>
  <c r="I14" i="98"/>
  <c r="H14" i="98"/>
  <c r="D14" i="98"/>
  <c r="C14" i="98"/>
  <c r="B14" i="98"/>
  <c r="K13" i="98"/>
  <c r="I28" i="8" s="1"/>
  <c r="E13" i="98"/>
  <c r="I142" i="8" s="1"/>
  <c r="K12" i="98"/>
  <c r="I30" i="8" s="1"/>
  <c r="E12" i="98"/>
  <c r="I143" i="8" s="1"/>
  <c r="K11" i="98"/>
  <c r="I29" i="8" s="1"/>
  <c r="E11" i="98"/>
  <c r="I141" i="8" s="1"/>
  <c r="K10" i="98"/>
  <c r="I37" i="8" s="1"/>
  <c r="E10" i="98"/>
  <c r="I145" i="8" s="1"/>
  <c r="K9" i="98"/>
  <c r="I31" i="8" s="1"/>
  <c r="E9" i="98"/>
  <c r="I144" i="8" s="1"/>
  <c r="J7" i="98"/>
  <c r="I7" i="98"/>
  <c r="H7" i="98"/>
  <c r="D7" i="98"/>
  <c r="C7" i="98"/>
  <c r="B7" i="98"/>
  <c r="K6" i="98"/>
  <c r="I132" i="8" s="1"/>
  <c r="E6" i="98"/>
  <c r="I84" i="8" s="1"/>
  <c r="K5" i="98"/>
  <c r="I133" i="8" s="1"/>
  <c r="E5" i="98"/>
  <c r="I85" i="8" s="1"/>
  <c r="K4" i="98"/>
  <c r="I136" i="8" s="1"/>
  <c r="E4" i="98"/>
  <c r="I86" i="8" s="1"/>
  <c r="K3" i="98"/>
  <c r="I134" i="8" s="1"/>
  <c r="E3" i="98"/>
  <c r="I88" i="8" s="1"/>
  <c r="K2" i="98"/>
  <c r="I131" i="8" s="1"/>
  <c r="E2" i="98"/>
  <c r="I87" i="8" s="1"/>
  <c r="E56" i="98" l="1"/>
  <c r="J35" i="11" s="1"/>
  <c r="E42" i="98"/>
  <c r="J32" i="11" s="1"/>
  <c r="E7" i="98"/>
  <c r="J24" i="11" s="1"/>
  <c r="E35" i="98"/>
  <c r="J28" i="11" s="1"/>
  <c r="E49" i="98"/>
  <c r="J34" i="11" s="1"/>
  <c r="K14" i="98"/>
  <c r="J23" i="11" s="1"/>
  <c r="K28" i="98"/>
  <c r="J22" i="11" s="1"/>
  <c r="K42" i="98"/>
  <c r="J31" i="11" s="1"/>
  <c r="K49" i="98"/>
  <c r="J33" i="11" s="1"/>
  <c r="K7" i="98"/>
  <c r="J21" i="11" s="1"/>
  <c r="E14" i="98"/>
  <c r="J29" i="11" s="1"/>
  <c r="E21" i="98"/>
  <c r="J26" i="11" s="1"/>
  <c r="K21" i="98"/>
  <c r="J25" i="11" s="1"/>
  <c r="E28" i="98"/>
  <c r="J27" i="11" s="1"/>
  <c r="K35" i="98"/>
  <c r="J30" i="11" s="1"/>
  <c r="F54" i="12"/>
  <c r="A55" i="12" l="1"/>
  <c r="J49" i="97" l="1"/>
  <c r="I49" i="97"/>
  <c r="H49" i="97"/>
  <c r="D49" i="97"/>
  <c r="C49" i="97"/>
  <c r="B49" i="97"/>
  <c r="K48" i="97"/>
  <c r="H62" i="8" s="1"/>
  <c r="E48" i="97"/>
  <c r="K47" i="97"/>
  <c r="H63" i="8" s="1"/>
  <c r="E47" i="97"/>
  <c r="K46" i="97"/>
  <c r="H65" i="8" s="1"/>
  <c r="E46" i="97"/>
  <c r="K45" i="97"/>
  <c r="H71" i="8" s="1"/>
  <c r="E45" i="97"/>
  <c r="K44" i="97"/>
  <c r="H61" i="8" s="1"/>
  <c r="E44" i="97"/>
  <c r="J42" i="97"/>
  <c r="I42" i="97"/>
  <c r="H42" i="97"/>
  <c r="D42" i="97"/>
  <c r="C42" i="97"/>
  <c r="B42" i="97"/>
  <c r="K41" i="97"/>
  <c r="H16" i="8" s="1"/>
  <c r="E41" i="97"/>
  <c r="K40" i="97"/>
  <c r="H17" i="8" s="1"/>
  <c r="E40" i="97"/>
  <c r="K39" i="97"/>
  <c r="H15" i="8" s="1"/>
  <c r="E39" i="97"/>
  <c r="K38" i="97"/>
  <c r="H19" i="8" s="1"/>
  <c r="E38" i="97"/>
  <c r="K37" i="97"/>
  <c r="H18" i="8" s="1"/>
  <c r="E37" i="97"/>
  <c r="J35" i="97"/>
  <c r="I35" i="97"/>
  <c r="H35" i="97"/>
  <c r="D35" i="97"/>
  <c r="C35" i="97"/>
  <c r="B35" i="97"/>
  <c r="K34" i="97"/>
  <c r="H183" i="8" s="1"/>
  <c r="E34" i="97"/>
  <c r="K33" i="97"/>
  <c r="H184" i="8" s="1"/>
  <c r="E33" i="97"/>
  <c r="K32" i="97"/>
  <c r="H185" i="8" s="1"/>
  <c r="E32" i="97"/>
  <c r="K31" i="97"/>
  <c r="H187" i="8" s="1"/>
  <c r="E31" i="97"/>
  <c r="K30" i="97"/>
  <c r="H186" i="8" s="1"/>
  <c r="E30" i="97"/>
  <c r="J28" i="97"/>
  <c r="I28" i="97"/>
  <c r="H28" i="97"/>
  <c r="D28" i="97"/>
  <c r="C28" i="97"/>
  <c r="B28" i="97"/>
  <c r="K27" i="97"/>
  <c r="H4" i="8" s="1"/>
  <c r="E27" i="97"/>
  <c r="K26" i="97"/>
  <c r="H3" i="8" s="1"/>
  <c r="E26" i="97"/>
  <c r="K25" i="97"/>
  <c r="H9" i="8" s="1"/>
  <c r="E25" i="97"/>
  <c r="K24" i="97"/>
  <c r="H5" i="8" s="1"/>
  <c r="E24" i="97"/>
  <c r="K23" i="97"/>
  <c r="H10" i="8" s="1"/>
  <c r="E23" i="97"/>
  <c r="J21" i="97"/>
  <c r="I21" i="97"/>
  <c r="H21" i="97"/>
  <c r="D21" i="97"/>
  <c r="C21" i="97"/>
  <c r="B21" i="97"/>
  <c r="K20" i="97"/>
  <c r="H77" i="8" s="1"/>
  <c r="E20" i="97"/>
  <c r="K19" i="97"/>
  <c r="H76" i="8" s="1"/>
  <c r="E19" i="97"/>
  <c r="K18" i="97"/>
  <c r="H75" i="8" s="1"/>
  <c r="E18" i="97"/>
  <c r="K17" i="97"/>
  <c r="H78" i="8" s="1"/>
  <c r="E17" i="97"/>
  <c r="K16" i="97"/>
  <c r="H74" i="8" s="1"/>
  <c r="E16" i="97"/>
  <c r="J14" i="97"/>
  <c r="I14" i="97"/>
  <c r="H14" i="97"/>
  <c r="D14" i="97"/>
  <c r="C14" i="97"/>
  <c r="B14" i="97"/>
  <c r="K13" i="97"/>
  <c r="H122" i="8" s="1"/>
  <c r="E13" i="97"/>
  <c r="K12" i="97"/>
  <c r="H118" i="8" s="1"/>
  <c r="E12" i="97"/>
  <c r="K11" i="97"/>
  <c r="H120" i="8" s="1"/>
  <c r="E11" i="97"/>
  <c r="K10" i="97"/>
  <c r="H119" i="8" s="1"/>
  <c r="E10" i="97"/>
  <c r="K9" i="97"/>
  <c r="H121" i="8" s="1"/>
  <c r="E9" i="97"/>
  <c r="J7" i="97"/>
  <c r="I7" i="97"/>
  <c r="H7" i="97"/>
  <c r="D7" i="97"/>
  <c r="C7" i="97"/>
  <c r="B7" i="97"/>
  <c r="K6" i="97"/>
  <c r="H142" i="8" s="1"/>
  <c r="E6" i="97"/>
  <c r="K5" i="97"/>
  <c r="H143" i="8" s="1"/>
  <c r="E5" i="97"/>
  <c r="K4" i="97"/>
  <c r="H141" i="8" s="1"/>
  <c r="E4" i="97"/>
  <c r="K3" i="97"/>
  <c r="H145" i="8" s="1"/>
  <c r="E3" i="97"/>
  <c r="H201" i="8" s="1"/>
  <c r="K2" i="97"/>
  <c r="H144" i="8" s="1"/>
  <c r="E2" i="97"/>
  <c r="AP71" i="8" l="1"/>
  <c r="AO71" i="8"/>
  <c r="AM71" i="8"/>
  <c r="AN71" i="8"/>
  <c r="AL66" i="8" s="1"/>
  <c r="AN70" i="8"/>
  <c r="AO70" i="8"/>
  <c r="AP70" i="8"/>
  <c r="AM70" i="8"/>
  <c r="H197" i="8"/>
  <c r="H52" i="9"/>
  <c r="H58" i="9"/>
  <c r="H198" i="8"/>
  <c r="H200" i="8"/>
  <c r="H55" i="9"/>
  <c r="H42" i="9"/>
  <c r="H199" i="8"/>
  <c r="H61" i="9"/>
  <c r="H43" i="8"/>
  <c r="H46" i="8"/>
  <c r="H71" i="9"/>
  <c r="H45" i="8"/>
  <c r="H68" i="9"/>
  <c r="H47" i="8"/>
  <c r="H74" i="9"/>
  <c r="H44" i="8"/>
  <c r="H60" i="9"/>
  <c r="H155" i="8"/>
  <c r="H43" i="9"/>
  <c r="H157" i="8"/>
  <c r="H59" i="9"/>
  <c r="H64" i="9"/>
  <c r="H154" i="8"/>
  <c r="H45" i="9"/>
  <c r="H156" i="8"/>
  <c r="H20" i="9"/>
  <c r="H153" i="8"/>
  <c r="H102" i="8"/>
  <c r="H65" i="9"/>
  <c r="H29" i="9"/>
  <c r="H100" i="8"/>
  <c r="H37" i="9"/>
  <c r="H101" i="8"/>
  <c r="H99" i="8"/>
  <c r="H19" i="9"/>
  <c r="H3" i="9"/>
  <c r="H98" i="8"/>
  <c r="H6" i="9"/>
  <c r="H131" i="8"/>
  <c r="H18" i="9"/>
  <c r="H134" i="8"/>
  <c r="H133" i="8"/>
  <c r="H14" i="9"/>
  <c r="H4" i="9"/>
  <c r="H132" i="8"/>
  <c r="H130" i="8"/>
  <c r="H13" i="9"/>
  <c r="H31" i="8"/>
  <c r="H9" i="9"/>
  <c r="H28" i="8"/>
  <c r="H10" i="9"/>
  <c r="H29" i="8"/>
  <c r="H12" i="9"/>
  <c r="H30" i="8"/>
  <c r="H22" i="9"/>
  <c r="H27" i="8"/>
  <c r="H7" i="9"/>
  <c r="H173" i="8"/>
  <c r="H30" i="9"/>
  <c r="H175" i="8"/>
  <c r="H32" i="9"/>
  <c r="H40" i="9"/>
  <c r="H174" i="8"/>
  <c r="H176" i="8"/>
  <c r="H24" i="9"/>
  <c r="H5" i="9"/>
  <c r="H172" i="8"/>
  <c r="K14" i="97"/>
  <c r="I31" i="11" s="1"/>
  <c r="K42" i="97"/>
  <c r="I33" i="11" s="1"/>
  <c r="K49" i="97"/>
  <c r="I35" i="11" s="1"/>
  <c r="E49" i="97"/>
  <c r="I22" i="11" s="1"/>
  <c r="E42" i="97"/>
  <c r="I23" i="11" s="1"/>
  <c r="K35" i="97"/>
  <c r="I30" i="11" s="1"/>
  <c r="E35" i="97"/>
  <c r="I21" i="11" s="1"/>
  <c r="E28" i="97"/>
  <c r="I25" i="11" s="1"/>
  <c r="K28" i="97"/>
  <c r="I26" i="11" s="1"/>
  <c r="K21" i="97"/>
  <c r="I27" i="11" s="1"/>
  <c r="E21" i="97"/>
  <c r="I28" i="11" s="1"/>
  <c r="E14" i="97"/>
  <c r="I34" i="11" s="1"/>
  <c r="K7" i="97"/>
  <c r="I29" i="11" s="1"/>
  <c r="E7" i="97"/>
  <c r="I32" i="11" s="1"/>
  <c r="F45" i="12" l="1"/>
  <c r="F46" i="12"/>
  <c r="F47" i="12"/>
  <c r="F48" i="12"/>
  <c r="F49" i="12"/>
  <c r="F50" i="12"/>
  <c r="F51" i="12"/>
  <c r="F52" i="12"/>
  <c r="F53" i="12"/>
  <c r="K13" i="96"/>
  <c r="G7" i="8" s="1"/>
  <c r="K12" i="96"/>
  <c r="G3" i="8" s="1"/>
  <c r="K11" i="96"/>
  <c r="G5" i="8" s="1"/>
  <c r="K10" i="96"/>
  <c r="G11" i="8" s="1"/>
  <c r="K9" i="96"/>
  <c r="G10" i="8" s="1"/>
  <c r="J49" i="96"/>
  <c r="I49" i="96"/>
  <c r="H49" i="96"/>
  <c r="D49" i="96"/>
  <c r="C49" i="96"/>
  <c r="B49" i="96"/>
  <c r="K48" i="96"/>
  <c r="G172" i="8" s="1"/>
  <c r="E48" i="96"/>
  <c r="G199" i="8" s="1"/>
  <c r="K47" i="96"/>
  <c r="G176" i="8" s="1"/>
  <c r="E47" i="96"/>
  <c r="G200" i="8" s="1"/>
  <c r="K46" i="96"/>
  <c r="G174" i="8" s="1"/>
  <c r="E46" i="96"/>
  <c r="G198" i="8" s="1"/>
  <c r="K45" i="96"/>
  <c r="G175" i="8" s="1"/>
  <c r="E45" i="96"/>
  <c r="G201" i="8" s="1"/>
  <c r="K44" i="96"/>
  <c r="E44" i="96"/>
  <c r="G197" i="8" s="1"/>
  <c r="J42" i="96"/>
  <c r="I42" i="96"/>
  <c r="H42" i="96"/>
  <c r="D42" i="96"/>
  <c r="C42" i="96"/>
  <c r="B42" i="96"/>
  <c r="K41" i="96"/>
  <c r="G44" i="8" s="1"/>
  <c r="E41" i="96"/>
  <c r="G64" i="8" s="1"/>
  <c r="K40" i="96"/>
  <c r="G47" i="8" s="1"/>
  <c r="E40" i="96"/>
  <c r="G62" i="8" s="1"/>
  <c r="K39" i="96"/>
  <c r="G45" i="8" s="1"/>
  <c r="E39" i="96"/>
  <c r="G63" i="8" s="1"/>
  <c r="K38" i="96"/>
  <c r="G46" i="8" s="1"/>
  <c r="E38" i="96"/>
  <c r="G65" i="8" s="1"/>
  <c r="K37" i="96"/>
  <c r="G43" i="8" s="1"/>
  <c r="E37" i="96"/>
  <c r="G61" i="8" s="1"/>
  <c r="J35" i="96"/>
  <c r="I35" i="96"/>
  <c r="H35" i="96"/>
  <c r="D35" i="96"/>
  <c r="C35" i="96"/>
  <c r="B35" i="96"/>
  <c r="K34" i="96"/>
  <c r="G153" i="8" s="1"/>
  <c r="E34" i="96"/>
  <c r="G130" i="8" s="1"/>
  <c r="K33" i="96"/>
  <c r="G159" i="8" s="1"/>
  <c r="E33" i="96"/>
  <c r="G132" i="8" s="1"/>
  <c r="K32" i="96"/>
  <c r="G156" i="8" s="1"/>
  <c r="E32" i="96"/>
  <c r="G133" i="8" s="1"/>
  <c r="K31" i="96"/>
  <c r="G157" i="8" s="1"/>
  <c r="E31" i="96"/>
  <c r="G134" i="8" s="1"/>
  <c r="K30" i="96"/>
  <c r="G155" i="8" s="1"/>
  <c r="E30" i="96"/>
  <c r="G131" i="8" s="1"/>
  <c r="J28" i="96"/>
  <c r="I28" i="96"/>
  <c r="H28" i="96"/>
  <c r="D28" i="96"/>
  <c r="C28" i="96"/>
  <c r="B28" i="96"/>
  <c r="K27" i="96"/>
  <c r="G118" i="8" s="1"/>
  <c r="E27" i="96"/>
  <c r="G98" i="8" s="1"/>
  <c r="K26" i="96"/>
  <c r="G122" i="8" s="1"/>
  <c r="E26" i="96"/>
  <c r="G99" i="8" s="1"/>
  <c r="K25" i="96"/>
  <c r="G119" i="8" s="1"/>
  <c r="E25" i="96"/>
  <c r="G101" i="8" s="1"/>
  <c r="K24" i="96"/>
  <c r="G120" i="8" s="1"/>
  <c r="E24" i="96"/>
  <c r="G100" i="8" s="1"/>
  <c r="K23" i="96"/>
  <c r="G121" i="8" s="1"/>
  <c r="E23" i="96"/>
  <c r="G102" i="8" s="1"/>
  <c r="J21" i="96"/>
  <c r="I21" i="96"/>
  <c r="H21" i="96"/>
  <c r="K21" i="96" s="1"/>
  <c r="H30" i="11" s="1"/>
  <c r="D21" i="96"/>
  <c r="C21" i="96"/>
  <c r="B21" i="96"/>
  <c r="K20" i="96"/>
  <c r="G183" i="8" s="1"/>
  <c r="E20" i="96"/>
  <c r="G16" i="8" s="1"/>
  <c r="K19" i="96"/>
  <c r="G184" i="8" s="1"/>
  <c r="E19" i="96"/>
  <c r="G17" i="8" s="1"/>
  <c r="K18" i="96"/>
  <c r="G185" i="8" s="1"/>
  <c r="E18" i="96"/>
  <c r="G15" i="8" s="1"/>
  <c r="K17" i="96"/>
  <c r="G187" i="8" s="1"/>
  <c r="E17" i="96"/>
  <c r="G19" i="8" s="1"/>
  <c r="K16" i="96"/>
  <c r="G186" i="8" s="1"/>
  <c r="E16" i="96"/>
  <c r="G18" i="8" s="1"/>
  <c r="J14" i="96"/>
  <c r="I14" i="96"/>
  <c r="H14" i="96"/>
  <c r="D14" i="96"/>
  <c r="C14" i="96"/>
  <c r="B14" i="96"/>
  <c r="E13" i="96"/>
  <c r="E12" i="96"/>
  <c r="E11" i="96"/>
  <c r="E10" i="96"/>
  <c r="E9" i="96"/>
  <c r="J7" i="96"/>
  <c r="I7" i="96"/>
  <c r="H7" i="96"/>
  <c r="D7" i="96"/>
  <c r="C7" i="96"/>
  <c r="B7" i="96"/>
  <c r="K6" i="96"/>
  <c r="G84" i="8" s="1"/>
  <c r="E6" i="96"/>
  <c r="K5" i="96"/>
  <c r="G85" i="8" s="1"/>
  <c r="E5" i="96"/>
  <c r="G76" i="8" s="1"/>
  <c r="K4" i="96"/>
  <c r="G86" i="8" s="1"/>
  <c r="E4" i="96"/>
  <c r="G75" i="8" s="1"/>
  <c r="K3" i="96"/>
  <c r="G88" i="8" s="1"/>
  <c r="E3" i="96"/>
  <c r="G78" i="8" s="1"/>
  <c r="K2" i="96"/>
  <c r="G87" i="8" s="1"/>
  <c r="E2" i="96"/>
  <c r="G74" i="8" s="1"/>
  <c r="G17" i="9" l="1"/>
  <c r="G77" i="8"/>
  <c r="G144" i="8"/>
  <c r="G51" i="9"/>
  <c r="G141" i="8"/>
  <c r="G28" i="9"/>
  <c r="G142" i="8"/>
  <c r="G44" i="9"/>
  <c r="K49" i="96"/>
  <c r="H22" i="11" s="1"/>
  <c r="G173" i="8"/>
  <c r="G4" i="9"/>
  <c r="G3" i="9"/>
  <c r="G13" i="9"/>
  <c r="G11" i="9"/>
  <c r="G42" i="9"/>
  <c r="G18" i="9"/>
  <c r="G56" i="9"/>
  <c r="G53" i="9"/>
  <c r="G14" i="9"/>
  <c r="G50" i="9"/>
  <c r="G65" i="9"/>
  <c r="G26" i="9"/>
  <c r="G37" i="9"/>
  <c r="G49" i="9"/>
  <c r="G145" i="8"/>
  <c r="G63" i="9"/>
  <c r="G143" i="8"/>
  <c r="G38" i="9"/>
  <c r="G6" i="9"/>
  <c r="G52" i="9"/>
  <c r="G29" i="9"/>
  <c r="G19" i="9"/>
  <c r="G62" i="9"/>
  <c r="G72" i="9"/>
  <c r="G57" i="9"/>
  <c r="G46" i="9"/>
  <c r="G58" i="9"/>
  <c r="G67" i="9"/>
  <c r="G16" i="9"/>
  <c r="G70" i="9"/>
  <c r="G75" i="9"/>
  <c r="G55" i="9"/>
  <c r="K14" i="96"/>
  <c r="H26" i="11" s="1"/>
  <c r="E21" i="96"/>
  <c r="H33" i="11" s="1"/>
  <c r="K35" i="96"/>
  <c r="H28" i="11" s="1"/>
  <c r="E35" i="96"/>
  <c r="H21" i="11" s="1"/>
  <c r="K42" i="96"/>
  <c r="H34" i="11" s="1"/>
  <c r="E42" i="96"/>
  <c r="H35" i="11" s="1"/>
  <c r="E7" i="96"/>
  <c r="H27" i="11" s="1"/>
  <c r="E49" i="96"/>
  <c r="H32" i="11" s="1"/>
  <c r="K7" i="96"/>
  <c r="H24" i="11" s="1"/>
  <c r="E14" i="96"/>
  <c r="H29" i="11" s="1"/>
  <c r="E28" i="96"/>
  <c r="H25" i="11" s="1"/>
  <c r="K28" i="96"/>
  <c r="H31" i="11" s="1"/>
  <c r="F136" i="8"/>
  <c r="F133" i="8"/>
  <c r="F134" i="8"/>
  <c r="F131" i="8"/>
  <c r="F130" i="8"/>
  <c r="G2" i="12"/>
  <c r="J49" i="95" l="1"/>
  <c r="I49" i="95"/>
  <c r="H49" i="95"/>
  <c r="D49" i="95"/>
  <c r="C49" i="95"/>
  <c r="B49" i="95"/>
  <c r="K48" i="95"/>
  <c r="F77" i="8" s="1"/>
  <c r="E48" i="95"/>
  <c r="K47" i="95"/>
  <c r="F76" i="8" s="1"/>
  <c r="E47" i="95"/>
  <c r="K46" i="95"/>
  <c r="F75" i="8" s="1"/>
  <c r="E46" i="95"/>
  <c r="F7" i="8" s="1"/>
  <c r="K45" i="95"/>
  <c r="F78" i="8" s="1"/>
  <c r="E45" i="95"/>
  <c r="K44" i="95"/>
  <c r="F74" i="8" s="1"/>
  <c r="E44" i="95"/>
  <c r="J42" i="95"/>
  <c r="I42" i="95"/>
  <c r="H42" i="95"/>
  <c r="D42" i="95"/>
  <c r="C42" i="95"/>
  <c r="B42" i="95"/>
  <c r="K41" i="95"/>
  <c r="F153" i="8" s="1"/>
  <c r="E41" i="95"/>
  <c r="K40" i="95"/>
  <c r="F156" i="8" s="1"/>
  <c r="E40" i="95"/>
  <c r="K39" i="95"/>
  <c r="F154" i="8" s="1"/>
  <c r="E39" i="95"/>
  <c r="K38" i="95"/>
  <c r="F157" i="8" s="1"/>
  <c r="E38" i="95"/>
  <c r="K37" i="95"/>
  <c r="F155" i="8" s="1"/>
  <c r="E37" i="95"/>
  <c r="J35" i="95"/>
  <c r="I35" i="95"/>
  <c r="H35" i="95"/>
  <c r="D35" i="95"/>
  <c r="C35" i="95"/>
  <c r="B35" i="95"/>
  <c r="K34" i="95"/>
  <c r="F179" i="8" s="1"/>
  <c r="AN179" i="8" s="1"/>
  <c r="E34" i="95"/>
  <c r="K33" i="95"/>
  <c r="F174" i="8" s="1"/>
  <c r="E33" i="95"/>
  <c r="K32" i="95"/>
  <c r="F173" i="8" s="1"/>
  <c r="E32" i="95"/>
  <c r="K31" i="95"/>
  <c r="F177" i="8" s="1"/>
  <c r="E31" i="95"/>
  <c r="K30" i="95"/>
  <c r="F176" i="8" s="1"/>
  <c r="E30" i="95"/>
  <c r="J28" i="95"/>
  <c r="I28" i="95"/>
  <c r="H28" i="95"/>
  <c r="D28" i="95"/>
  <c r="C28" i="95"/>
  <c r="B28" i="95"/>
  <c r="K27" i="95"/>
  <c r="F16" i="8" s="1"/>
  <c r="E27" i="95"/>
  <c r="K26" i="95"/>
  <c r="F17" i="8" s="1"/>
  <c r="E26" i="95"/>
  <c r="K25" i="95"/>
  <c r="F15" i="8" s="1"/>
  <c r="E25" i="95"/>
  <c r="K24" i="95"/>
  <c r="F19" i="8" s="1"/>
  <c r="E24" i="95"/>
  <c r="K23" i="95"/>
  <c r="F18" i="8" s="1"/>
  <c r="E23" i="95"/>
  <c r="J21" i="95"/>
  <c r="I21" i="95"/>
  <c r="H21" i="95"/>
  <c r="D21" i="95"/>
  <c r="C21" i="95"/>
  <c r="B21" i="95"/>
  <c r="K20" i="95"/>
  <c r="F27" i="8" s="1"/>
  <c r="E20" i="95"/>
  <c r="K19" i="95"/>
  <c r="F30" i="8" s="1"/>
  <c r="E19" i="95"/>
  <c r="K18" i="95"/>
  <c r="F29" i="8" s="1"/>
  <c r="E18" i="95"/>
  <c r="K17" i="95"/>
  <c r="F28" i="8" s="1"/>
  <c r="E17" i="95"/>
  <c r="K16" i="95"/>
  <c r="F31" i="8" s="1"/>
  <c r="E16" i="95"/>
  <c r="J14" i="95"/>
  <c r="I14" i="95"/>
  <c r="H14" i="95"/>
  <c r="K14" i="95" s="1"/>
  <c r="G21" i="11" s="1"/>
  <c r="D14" i="95"/>
  <c r="C14" i="95"/>
  <c r="B14" i="95"/>
  <c r="E13" i="95"/>
  <c r="E12" i="95"/>
  <c r="E11" i="95"/>
  <c r="F204" i="8" s="1"/>
  <c r="E10" i="95"/>
  <c r="F202" i="8" s="1"/>
  <c r="E9" i="95"/>
  <c r="F201" i="8" s="1"/>
  <c r="J7" i="95"/>
  <c r="I7" i="95"/>
  <c r="H7" i="95"/>
  <c r="D7" i="95"/>
  <c r="C7" i="95"/>
  <c r="B7" i="95"/>
  <c r="K6" i="95"/>
  <c r="F184" i="8" s="1"/>
  <c r="E6" i="95"/>
  <c r="K5" i="95"/>
  <c r="F188" i="8" s="1"/>
  <c r="E5" i="95"/>
  <c r="K4" i="95"/>
  <c r="F186" i="8" s="1"/>
  <c r="E4" i="95"/>
  <c r="K3" i="95"/>
  <c r="F187" i="8" s="1"/>
  <c r="E3" i="95"/>
  <c r="K2" i="95"/>
  <c r="F185" i="8" s="1"/>
  <c r="E2" i="95"/>
  <c r="F51" i="9" l="1"/>
  <c r="F144" i="8"/>
  <c r="F145" i="8"/>
  <c r="F63" i="9"/>
  <c r="F28" i="9"/>
  <c r="F141" i="8"/>
  <c r="F143" i="8"/>
  <c r="F38" i="9"/>
  <c r="F142" i="8"/>
  <c r="F44" i="9"/>
  <c r="F61" i="8"/>
  <c r="F50" i="9"/>
  <c r="F75" i="9"/>
  <c r="F65" i="8"/>
  <c r="F63" i="8"/>
  <c r="F70" i="9"/>
  <c r="F62" i="8"/>
  <c r="F56" i="9"/>
  <c r="F64" i="8"/>
  <c r="F72" i="9"/>
  <c r="F87" i="8"/>
  <c r="F36" i="9"/>
  <c r="F88" i="8"/>
  <c r="F41" i="9"/>
  <c r="F86" i="8"/>
  <c r="F35" i="9"/>
  <c r="F21" i="9"/>
  <c r="F85" i="8"/>
  <c r="F84" i="8"/>
  <c r="F2" i="9"/>
  <c r="F43" i="8"/>
  <c r="F61" i="9"/>
  <c r="F46" i="8"/>
  <c r="F71" i="9"/>
  <c r="F45" i="8"/>
  <c r="F68" i="9"/>
  <c r="F47" i="8"/>
  <c r="F74" i="9"/>
  <c r="F44" i="8"/>
  <c r="F60" i="9"/>
  <c r="F66" i="9"/>
  <c r="F5" i="8"/>
  <c r="F10" i="8"/>
  <c r="F48" i="9"/>
  <c r="F33" i="9"/>
  <c r="F2" i="8"/>
  <c r="F4" i="8"/>
  <c r="F39" i="9"/>
  <c r="F55" i="9"/>
  <c r="F200" i="8"/>
  <c r="F102" i="8"/>
  <c r="F65" i="9"/>
  <c r="F29" i="9"/>
  <c r="F100" i="8"/>
  <c r="F101" i="8"/>
  <c r="F37" i="9"/>
  <c r="F99" i="8"/>
  <c r="F19" i="9"/>
  <c r="F98" i="8"/>
  <c r="F3" i="9"/>
  <c r="F199" i="8"/>
  <c r="F42" i="9"/>
  <c r="K35" i="95"/>
  <c r="G22" i="11" s="1"/>
  <c r="E28" i="95"/>
  <c r="G35" i="11" s="1"/>
  <c r="K28" i="95"/>
  <c r="G33" i="11" s="1"/>
  <c r="K7" i="95"/>
  <c r="G30" i="11" s="1"/>
  <c r="E7" i="95"/>
  <c r="G25" i="11" s="1"/>
  <c r="E14" i="95"/>
  <c r="G32" i="11" s="1"/>
  <c r="K21" i="95"/>
  <c r="G23" i="11" s="1"/>
  <c r="E21" i="95"/>
  <c r="G29" i="11" s="1"/>
  <c r="E35" i="95"/>
  <c r="G24" i="11" s="1"/>
  <c r="E42" i="95"/>
  <c r="G34" i="11" s="1"/>
  <c r="K42" i="95"/>
  <c r="G28" i="11" s="1"/>
  <c r="K49" i="95"/>
  <c r="G27" i="11" s="1"/>
  <c r="E49" i="95"/>
  <c r="G26" i="11" s="1"/>
  <c r="AM55" i="9" l="1"/>
  <c r="AL55" i="9"/>
  <c r="AN55" i="9" l="1"/>
  <c r="A54" i="12"/>
  <c r="A53"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E185" i="8"/>
  <c r="E118" i="8"/>
  <c r="E28" i="8"/>
  <c r="E30" i="8"/>
  <c r="E15" i="8"/>
  <c r="E67" i="9"/>
  <c r="E30" i="9"/>
  <c r="J49" i="94"/>
  <c r="I49" i="94"/>
  <c r="H49" i="94"/>
  <c r="D49" i="94"/>
  <c r="C49" i="94"/>
  <c r="B49" i="94"/>
  <c r="K48" i="94"/>
  <c r="E4" i="8" s="1"/>
  <c r="E48" i="94"/>
  <c r="K47" i="94"/>
  <c r="E2" i="8" s="1"/>
  <c r="E47" i="94"/>
  <c r="K46" i="94"/>
  <c r="E3" i="8" s="1"/>
  <c r="E46" i="94"/>
  <c r="K45" i="94"/>
  <c r="E10" i="8" s="1"/>
  <c r="E45" i="94"/>
  <c r="K44" i="94"/>
  <c r="E5" i="8" s="1"/>
  <c r="E44" i="94"/>
  <c r="J42" i="94"/>
  <c r="I42" i="94"/>
  <c r="H42" i="94"/>
  <c r="D42" i="94"/>
  <c r="C42" i="94"/>
  <c r="B42" i="94"/>
  <c r="K41" i="94"/>
  <c r="E84" i="8" s="1"/>
  <c r="E41" i="94"/>
  <c r="E183" i="8" s="1"/>
  <c r="K40" i="94"/>
  <c r="E85" i="8" s="1"/>
  <c r="E40" i="94"/>
  <c r="E184" i="8" s="1"/>
  <c r="K39" i="94"/>
  <c r="E86" i="8" s="1"/>
  <c r="E39" i="94"/>
  <c r="E27" i="9" s="1"/>
  <c r="K38" i="94"/>
  <c r="E88" i="8" s="1"/>
  <c r="E38" i="94"/>
  <c r="E187" i="8" s="1"/>
  <c r="K37" i="94"/>
  <c r="E87" i="8" s="1"/>
  <c r="E37" i="94"/>
  <c r="E31" i="9" s="1"/>
  <c r="J35" i="94"/>
  <c r="I35" i="94"/>
  <c r="H35" i="94"/>
  <c r="D35" i="94"/>
  <c r="C35" i="94"/>
  <c r="B35" i="94"/>
  <c r="K34" i="94"/>
  <c r="E98" i="8" s="1"/>
  <c r="E34" i="94"/>
  <c r="E172" i="8" s="1"/>
  <c r="K33" i="94"/>
  <c r="E99" i="8" s="1"/>
  <c r="E33" i="94"/>
  <c r="E40" i="9" s="1"/>
  <c r="K32" i="94"/>
  <c r="E101" i="8" s="1"/>
  <c r="E32" i="94"/>
  <c r="E173" i="8" s="1"/>
  <c r="K31" i="94"/>
  <c r="E100" i="8" s="1"/>
  <c r="E31" i="94"/>
  <c r="E175" i="8" s="1"/>
  <c r="K30" i="94"/>
  <c r="E102" i="8" s="1"/>
  <c r="E30" i="94"/>
  <c r="E176" i="8" s="1"/>
  <c r="J28" i="94"/>
  <c r="I28" i="94"/>
  <c r="H28" i="94"/>
  <c r="D28" i="94"/>
  <c r="C28" i="94"/>
  <c r="B28" i="94"/>
  <c r="K27" i="94"/>
  <c r="E153" i="8" s="1"/>
  <c r="E27" i="94"/>
  <c r="E27" i="8" s="1"/>
  <c r="K26" i="94"/>
  <c r="E159" i="8" s="1"/>
  <c r="E26" i="94"/>
  <c r="E22" i="9" s="1"/>
  <c r="K25" i="94"/>
  <c r="E154" i="8" s="1"/>
  <c r="E25" i="94"/>
  <c r="E12" i="9" s="1"/>
  <c r="K24" i="94"/>
  <c r="E157" i="8" s="1"/>
  <c r="E24" i="94"/>
  <c r="E10" i="9" s="1"/>
  <c r="K23" i="94"/>
  <c r="E155" i="8" s="1"/>
  <c r="E23" i="94"/>
  <c r="E31" i="8" s="1"/>
  <c r="J21" i="94"/>
  <c r="I21" i="94"/>
  <c r="H21" i="94"/>
  <c r="D21" i="94"/>
  <c r="C21" i="94"/>
  <c r="B21" i="94"/>
  <c r="K20" i="94"/>
  <c r="E199" i="8" s="1"/>
  <c r="E20" i="94"/>
  <c r="E34" i="9" s="1"/>
  <c r="K19" i="94"/>
  <c r="E198" i="8" s="1"/>
  <c r="E19" i="94"/>
  <c r="E124" i="8" s="1"/>
  <c r="AM124" i="8" s="1"/>
  <c r="K18" i="94"/>
  <c r="E203" i="8" s="1"/>
  <c r="E18" i="94"/>
  <c r="E25" i="9" s="1"/>
  <c r="K17" i="94"/>
  <c r="E201" i="8" s="1"/>
  <c r="E17" i="94"/>
  <c r="E120" i="8" s="1"/>
  <c r="K16" i="94"/>
  <c r="E205" i="8" s="1"/>
  <c r="E16" i="94"/>
  <c r="E121" i="8" s="1"/>
  <c r="J14" i="94"/>
  <c r="I14" i="94"/>
  <c r="H14" i="94"/>
  <c r="D14" i="94"/>
  <c r="C14" i="94"/>
  <c r="B14" i="94"/>
  <c r="K13" i="94"/>
  <c r="E142" i="8" s="1"/>
  <c r="E13" i="94"/>
  <c r="E61" i="9" s="1"/>
  <c r="K12" i="94"/>
  <c r="E143" i="8" s="1"/>
  <c r="E12" i="94"/>
  <c r="E46" i="8" s="1"/>
  <c r="K11" i="94"/>
  <c r="E141" i="8" s="1"/>
  <c r="E11" i="94"/>
  <c r="E45" i="8" s="1"/>
  <c r="K10" i="94"/>
  <c r="E145" i="8" s="1"/>
  <c r="E10" i="94"/>
  <c r="E74" i="9" s="1"/>
  <c r="K9" i="94"/>
  <c r="E144" i="8" s="1"/>
  <c r="E9" i="94"/>
  <c r="E44" i="8" s="1"/>
  <c r="J7" i="94"/>
  <c r="I7" i="94"/>
  <c r="H7" i="94"/>
  <c r="D7" i="94"/>
  <c r="C7" i="94"/>
  <c r="B7" i="94"/>
  <c r="K6" i="94"/>
  <c r="E77" i="8" s="1"/>
  <c r="E6" i="94"/>
  <c r="E49" i="9" s="1"/>
  <c r="K5" i="94"/>
  <c r="E76" i="8" s="1"/>
  <c r="E5" i="94"/>
  <c r="E57" i="9" s="1"/>
  <c r="AL57" i="9" s="1"/>
  <c r="K4" i="94"/>
  <c r="E75" i="8" s="1"/>
  <c r="E4" i="94"/>
  <c r="E53" i="9" s="1"/>
  <c r="K3" i="94"/>
  <c r="E78" i="8" s="1"/>
  <c r="E3" i="94"/>
  <c r="E19" i="8" s="1"/>
  <c r="K2" i="94"/>
  <c r="E74" i="8" s="1"/>
  <c r="E2" i="94"/>
  <c r="E18" i="8" s="1"/>
  <c r="E43" i="8" l="1"/>
  <c r="E61" i="8"/>
  <c r="E50" i="9"/>
  <c r="E65" i="8"/>
  <c r="E75" i="9"/>
  <c r="E63" i="8"/>
  <c r="E70" i="9"/>
  <c r="E62" i="8"/>
  <c r="E56" i="9"/>
  <c r="E72" i="9"/>
  <c r="E64" i="8"/>
  <c r="E7" i="9"/>
  <c r="E62" i="9"/>
  <c r="E9" i="9"/>
  <c r="AL9" i="9" s="1"/>
  <c r="E54" i="9"/>
  <c r="AM54" i="9" s="1"/>
  <c r="E71" i="9"/>
  <c r="AP124" i="8"/>
  <c r="AL31" i="9"/>
  <c r="AM31" i="9"/>
  <c r="AL27" i="9"/>
  <c r="AM27" i="9"/>
  <c r="E5" i="9"/>
  <c r="E47" i="9"/>
  <c r="E16" i="8"/>
  <c r="E119" i="8"/>
  <c r="AO124" i="8"/>
  <c r="E174" i="8"/>
  <c r="E186" i="8"/>
  <c r="E60" i="9"/>
  <c r="E47" i="8"/>
  <c r="E32" i="9"/>
  <c r="E24" i="9"/>
  <c r="E69" i="9"/>
  <c r="E8" i="9"/>
  <c r="AL8" i="9" s="1"/>
  <c r="E17" i="8"/>
  <c r="E29" i="8"/>
  <c r="AN124" i="8"/>
  <c r="E15" i="9"/>
  <c r="AL15" i="9" s="1"/>
  <c r="E68" i="9"/>
  <c r="AM57" i="9"/>
  <c r="AN57" i="9" s="1"/>
  <c r="K42" i="94"/>
  <c r="F24" i="11" s="1"/>
  <c r="K21" i="94"/>
  <c r="F32" i="11" s="1"/>
  <c r="K35" i="94"/>
  <c r="F25" i="11" s="1"/>
  <c r="E28" i="94"/>
  <c r="F23" i="11" s="1"/>
  <c r="K7" i="94"/>
  <c r="F27" i="11" s="1"/>
  <c r="E7" i="94"/>
  <c r="F33" i="11" s="1"/>
  <c r="K49" i="94"/>
  <c r="F26" i="11" s="1"/>
  <c r="E49" i="94"/>
  <c r="F35" i="11" s="1"/>
  <c r="E42" i="94"/>
  <c r="F30" i="11" s="1"/>
  <c r="E35" i="94"/>
  <c r="F22" i="11" s="1"/>
  <c r="K28" i="94"/>
  <c r="F28" i="11" s="1"/>
  <c r="E21" i="94"/>
  <c r="F31" i="11" s="1"/>
  <c r="E14" i="94"/>
  <c r="F34" i="11" s="1"/>
  <c r="K14" i="94"/>
  <c r="F29" i="11" s="1"/>
  <c r="A21" i="12"/>
  <c r="AM9" i="9" l="1"/>
  <c r="AN9" i="9" s="1"/>
  <c r="AL54" i="9"/>
  <c r="AN54" i="9" s="1"/>
  <c r="AN31" i="9"/>
  <c r="AL124" i="8"/>
  <c r="AN27" i="9"/>
  <c r="AM15" i="9"/>
  <c r="AN15" i="9" s="1"/>
  <c r="AM8" i="9"/>
  <c r="AN8" i="9" s="1"/>
  <c r="L25" i="12"/>
  <c r="N25" i="12"/>
  <c r="L26" i="12"/>
  <c r="N26" i="12"/>
  <c r="D157" i="8"/>
  <c r="D153" i="8"/>
  <c r="D123" i="8"/>
  <c r="AO123" i="8" s="1"/>
  <c r="D121" i="8"/>
  <c r="D119" i="8"/>
  <c r="D88" i="8"/>
  <c r="D84" i="8"/>
  <c r="D87" i="8"/>
  <c r="D65" i="8"/>
  <c r="D63" i="8"/>
  <c r="D62" i="8"/>
  <c r="D43" i="8"/>
  <c r="D44" i="8"/>
  <c r="D31" i="8"/>
  <c r="D29" i="8"/>
  <c r="D10" i="8"/>
  <c r="D4" i="8"/>
  <c r="AL49" i="9"/>
  <c r="AM49" i="9"/>
  <c r="J49" i="93"/>
  <c r="I49" i="93"/>
  <c r="H49" i="93"/>
  <c r="D49" i="93"/>
  <c r="C49" i="93"/>
  <c r="B49" i="93"/>
  <c r="K48" i="93"/>
  <c r="D118" i="8" s="1"/>
  <c r="E48" i="93"/>
  <c r="D142" i="8" s="1"/>
  <c r="K47" i="93"/>
  <c r="E47" i="93"/>
  <c r="D38" i="9" s="1"/>
  <c r="K46" i="93"/>
  <c r="D120" i="8" s="1"/>
  <c r="E46" i="93"/>
  <c r="D141" i="8" s="1"/>
  <c r="K45" i="93"/>
  <c r="E45" i="93"/>
  <c r="D63" i="9" s="1"/>
  <c r="K44" i="93"/>
  <c r="E44" i="93"/>
  <c r="D144" i="8" s="1"/>
  <c r="J42" i="93"/>
  <c r="I42" i="93"/>
  <c r="H42" i="93"/>
  <c r="D42" i="93"/>
  <c r="C42" i="93"/>
  <c r="B42" i="93"/>
  <c r="K41" i="93"/>
  <c r="E41" i="93"/>
  <c r="D130" i="8" s="1"/>
  <c r="K40" i="93"/>
  <c r="D85" i="8" s="1"/>
  <c r="E40" i="93"/>
  <c r="D132" i="8" s="1"/>
  <c r="K39" i="93"/>
  <c r="D86" i="8" s="1"/>
  <c r="E39" i="93"/>
  <c r="D14" i="9" s="1"/>
  <c r="K38" i="93"/>
  <c r="E38" i="93"/>
  <c r="D134" i="8" s="1"/>
  <c r="K37" i="93"/>
  <c r="E37" i="93"/>
  <c r="D131" i="8" s="1"/>
  <c r="J35" i="93"/>
  <c r="I35" i="93"/>
  <c r="H35" i="93"/>
  <c r="D35" i="93"/>
  <c r="C35" i="93"/>
  <c r="B35" i="93"/>
  <c r="K34" i="93"/>
  <c r="D27" i="8" s="1"/>
  <c r="E34" i="93"/>
  <c r="D17" i="9" s="1"/>
  <c r="K33" i="93"/>
  <c r="D30" i="8" s="1"/>
  <c r="E33" i="93"/>
  <c r="D76" i="8" s="1"/>
  <c r="K32" i="93"/>
  <c r="E32" i="93"/>
  <c r="D75" i="8" s="1"/>
  <c r="K31" i="93"/>
  <c r="D28" i="8" s="1"/>
  <c r="E31" i="93"/>
  <c r="D78" i="8" s="1"/>
  <c r="K30" i="93"/>
  <c r="E30" i="93"/>
  <c r="D74" i="8" s="1"/>
  <c r="J28" i="93"/>
  <c r="I28" i="93"/>
  <c r="H28" i="93"/>
  <c r="D28" i="93"/>
  <c r="C28" i="93"/>
  <c r="B28" i="93"/>
  <c r="K27" i="93"/>
  <c r="E27" i="93"/>
  <c r="D199" i="8" s="1"/>
  <c r="K26" i="93"/>
  <c r="E26" i="93"/>
  <c r="K25" i="93"/>
  <c r="D46" i="8" s="1"/>
  <c r="E25" i="93"/>
  <c r="D198" i="8" s="1"/>
  <c r="K24" i="93"/>
  <c r="D45" i="8" s="1"/>
  <c r="E24" i="93"/>
  <c r="D201" i="8" s="1"/>
  <c r="K23" i="93"/>
  <c r="D47" i="8" s="1"/>
  <c r="E23" i="93"/>
  <c r="D197" i="8" s="1"/>
  <c r="J21" i="93"/>
  <c r="I21" i="93"/>
  <c r="H21" i="93"/>
  <c r="D21" i="93"/>
  <c r="C21" i="93"/>
  <c r="B21" i="93"/>
  <c r="K20" i="93"/>
  <c r="E20" i="93"/>
  <c r="D172" i="8" s="1"/>
  <c r="K19" i="93"/>
  <c r="D2" i="8" s="1"/>
  <c r="E19" i="93"/>
  <c r="D40" i="9" s="1"/>
  <c r="K18" i="93"/>
  <c r="D3" i="8" s="1"/>
  <c r="E18" i="93"/>
  <c r="D173" i="8" s="1"/>
  <c r="K17" i="93"/>
  <c r="D11" i="8" s="1"/>
  <c r="E17" i="93"/>
  <c r="D32" i="9" s="1"/>
  <c r="K16" i="93"/>
  <c r="E16" i="93"/>
  <c r="D176" i="8" s="1"/>
  <c r="J14" i="93"/>
  <c r="I14" i="93"/>
  <c r="H14" i="93"/>
  <c r="D14" i="93"/>
  <c r="C14" i="93"/>
  <c r="B14" i="93"/>
  <c r="K13" i="93"/>
  <c r="E13" i="93"/>
  <c r="D53" i="9" s="1"/>
  <c r="AL53" i="9" s="1"/>
  <c r="K12" i="93"/>
  <c r="D159" i="8" s="1"/>
  <c r="AN158" i="8" s="1"/>
  <c r="E12" i="93"/>
  <c r="D22" i="8" s="1"/>
  <c r="AN22" i="8" s="1"/>
  <c r="K11" i="93"/>
  <c r="D156" i="8" s="1"/>
  <c r="E11" i="93"/>
  <c r="D19" i="8" s="1"/>
  <c r="K10" i="93"/>
  <c r="E10" i="93"/>
  <c r="D21" i="8" s="1"/>
  <c r="AN20" i="8" s="1"/>
  <c r="K9" i="93"/>
  <c r="D155" i="8" s="1"/>
  <c r="E9" i="93"/>
  <c r="D62" i="9" s="1"/>
  <c r="J7" i="93"/>
  <c r="I7" i="93"/>
  <c r="H7" i="93"/>
  <c r="D7" i="93"/>
  <c r="C7" i="93"/>
  <c r="B7" i="93"/>
  <c r="K6" i="93"/>
  <c r="D64" i="8" s="1"/>
  <c r="E6" i="93"/>
  <c r="D98" i="8" s="1"/>
  <c r="K5" i="93"/>
  <c r="E5" i="93"/>
  <c r="D19" i="9" s="1"/>
  <c r="K4" i="93"/>
  <c r="E4" i="93"/>
  <c r="D101" i="8" s="1"/>
  <c r="K3" i="93"/>
  <c r="E3" i="93"/>
  <c r="D100" i="8" s="1"/>
  <c r="K2" i="93"/>
  <c r="D61" i="8" s="1"/>
  <c r="E2" i="93"/>
  <c r="D102" i="8" s="1"/>
  <c r="D205" i="8" l="1"/>
  <c r="AL17" i="9"/>
  <c r="AM17" i="9"/>
  <c r="D24" i="9"/>
  <c r="D5" i="9"/>
  <c r="D11" i="9"/>
  <c r="D13" i="9"/>
  <c r="D28" i="9"/>
  <c r="D3" i="9"/>
  <c r="D44" i="9"/>
  <c r="D30" i="9"/>
  <c r="D51" i="9"/>
  <c r="D26" i="9"/>
  <c r="D16" i="9"/>
  <c r="D46" i="9"/>
  <c r="D67" i="9"/>
  <c r="AL67" i="9" s="1"/>
  <c r="D42" i="9"/>
  <c r="AL42" i="9" s="1"/>
  <c r="D58" i="9"/>
  <c r="AM58" i="9" s="1"/>
  <c r="D15" i="8"/>
  <c r="D18" i="8"/>
  <c r="D99" i="8"/>
  <c r="D133" i="8"/>
  <c r="D143" i="8"/>
  <c r="D145" i="8"/>
  <c r="D175" i="8"/>
  <c r="D174" i="8"/>
  <c r="D4" i="9"/>
  <c r="D6" i="9"/>
  <c r="D29" i="9"/>
  <c r="D18" i="9"/>
  <c r="D65" i="9"/>
  <c r="D37" i="9"/>
  <c r="D52" i="9"/>
  <c r="AL52" i="9" s="1"/>
  <c r="D77" i="8"/>
  <c r="AM204" i="8"/>
  <c r="AP204" i="8"/>
  <c r="AN204" i="8"/>
  <c r="AO204" i="8"/>
  <c r="AM158" i="8"/>
  <c r="AM53" i="9"/>
  <c r="AN53" i="9" s="1"/>
  <c r="AM123" i="8"/>
  <c r="AP123" i="8"/>
  <c r="AP158" i="8"/>
  <c r="AO158" i="8"/>
  <c r="AN123" i="8"/>
  <c r="AL123" i="8" s="1"/>
  <c r="AM52" i="9"/>
  <c r="AN52" i="9" s="1"/>
  <c r="AN49" i="9"/>
  <c r="E7" i="93"/>
  <c r="E25" i="11" s="1"/>
  <c r="E42" i="93"/>
  <c r="E21" i="11" s="1"/>
  <c r="E21" i="93"/>
  <c r="E22" i="11" s="1"/>
  <c r="K14" i="93"/>
  <c r="E28" i="11" s="1"/>
  <c r="K28" i="93"/>
  <c r="E34" i="11" s="1"/>
  <c r="K49" i="93"/>
  <c r="E31" i="11" s="1"/>
  <c r="E49" i="93"/>
  <c r="E29" i="11" s="1"/>
  <c r="K42" i="93"/>
  <c r="E24" i="11" s="1"/>
  <c r="K35" i="93"/>
  <c r="E23" i="11" s="1"/>
  <c r="E35" i="93"/>
  <c r="E27" i="11" s="1"/>
  <c r="E28" i="93"/>
  <c r="E32" i="11" s="1"/>
  <c r="K21" i="93"/>
  <c r="E26" i="11" s="1"/>
  <c r="E14" i="93"/>
  <c r="E33" i="11" s="1"/>
  <c r="K7" i="93"/>
  <c r="E35" i="11" s="1"/>
  <c r="AM205" i="8" l="1"/>
  <c r="AO205" i="8"/>
  <c r="AN205" i="8"/>
  <c r="AL204" i="8" s="1"/>
  <c r="AP205" i="8"/>
  <c r="AM67" i="9"/>
  <c r="AN67" i="9" s="1"/>
  <c r="AL58" i="9"/>
  <c r="AN58" i="9" s="1"/>
  <c r="AM42" i="9"/>
  <c r="AN42" i="9" s="1"/>
  <c r="AN17" i="9"/>
  <c r="L34" i="12"/>
  <c r="N34" i="12"/>
  <c r="L35" i="12"/>
  <c r="N35" i="12"/>
  <c r="L36" i="12"/>
  <c r="N36" i="12"/>
  <c r="L37" i="12"/>
  <c r="N37" i="12"/>
  <c r="L22" i="12"/>
  <c r="N22" i="12"/>
  <c r="L23" i="12"/>
  <c r="N23" i="12"/>
  <c r="L24" i="12"/>
  <c r="N24" i="12"/>
  <c r="C197" i="8"/>
  <c r="C200" i="8"/>
  <c r="C173" i="8"/>
  <c r="C172" i="8"/>
  <c r="C88" i="8"/>
  <c r="C87" i="8"/>
  <c r="C86" i="8"/>
  <c r="C65" i="8"/>
  <c r="C63" i="8"/>
  <c r="C62" i="8"/>
  <c r="C47" i="8"/>
  <c r="C46" i="8"/>
  <c r="C31" i="8"/>
  <c r="C27" i="8"/>
  <c r="C18" i="8"/>
  <c r="C19" i="8"/>
  <c r="C74" i="9"/>
  <c r="K41" i="92"/>
  <c r="C16" i="8" s="1"/>
  <c r="E41" i="92"/>
  <c r="C73" i="9" s="1"/>
  <c r="J50" i="92"/>
  <c r="I50" i="92"/>
  <c r="H50" i="92"/>
  <c r="D50" i="92"/>
  <c r="C50" i="92"/>
  <c r="B50" i="92"/>
  <c r="K49" i="92"/>
  <c r="C183" i="8" s="1"/>
  <c r="E49" i="92"/>
  <c r="C61" i="9" s="1"/>
  <c r="K48" i="92"/>
  <c r="C184" i="8" s="1"/>
  <c r="E48" i="92"/>
  <c r="C60" i="9" s="1"/>
  <c r="K47" i="92"/>
  <c r="C187" i="8" s="1"/>
  <c r="E47" i="92"/>
  <c r="C68" i="9" s="1"/>
  <c r="K46" i="92"/>
  <c r="C185" i="8" s="1"/>
  <c r="E46" i="92"/>
  <c r="C71" i="9" s="1"/>
  <c r="K45" i="92"/>
  <c r="C186" i="8" s="1"/>
  <c r="E45" i="92"/>
  <c r="J43" i="92"/>
  <c r="I43" i="92"/>
  <c r="H43" i="92"/>
  <c r="D43" i="92"/>
  <c r="C43" i="92"/>
  <c r="B43" i="92"/>
  <c r="K42" i="92"/>
  <c r="C23" i="8" s="1"/>
  <c r="AN23" i="8" s="1"/>
  <c r="K40" i="92"/>
  <c r="C17" i="8" s="1"/>
  <c r="E40" i="92"/>
  <c r="C34" i="9" s="1"/>
  <c r="K39" i="92"/>
  <c r="C15" i="8" s="1"/>
  <c r="E39" i="92"/>
  <c r="C69" i="9" s="1"/>
  <c r="K38" i="92"/>
  <c r="E38" i="92"/>
  <c r="C25" i="9" s="1"/>
  <c r="K37" i="92"/>
  <c r="E37" i="92"/>
  <c r="C47" i="9" s="1"/>
  <c r="J35" i="92"/>
  <c r="I35" i="92"/>
  <c r="H35" i="92"/>
  <c r="D35" i="92"/>
  <c r="C35" i="92"/>
  <c r="B35" i="92"/>
  <c r="E35" i="92" s="1"/>
  <c r="D29" i="11" s="1"/>
  <c r="K34" i="92"/>
  <c r="C84" i="8" s="1"/>
  <c r="E34" i="92"/>
  <c r="C142" i="8" s="1"/>
  <c r="K33" i="92"/>
  <c r="C85" i="8" s="1"/>
  <c r="E33" i="92"/>
  <c r="C38" i="9" s="1"/>
  <c r="K32" i="92"/>
  <c r="E32" i="92"/>
  <c r="C141" i="8" s="1"/>
  <c r="K31" i="92"/>
  <c r="E31" i="92"/>
  <c r="C63" i="9" s="1"/>
  <c r="K30" i="92"/>
  <c r="E30" i="92"/>
  <c r="C144" i="8" s="1"/>
  <c r="J28" i="92"/>
  <c r="I28" i="92"/>
  <c r="H28" i="92"/>
  <c r="D28" i="92"/>
  <c r="C28" i="92"/>
  <c r="B28" i="92"/>
  <c r="K27" i="92"/>
  <c r="E27" i="92"/>
  <c r="C13" i="9" s="1"/>
  <c r="K26" i="92"/>
  <c r="C61" i="8" s="1"/>
  <c r="E26" i="92"/>
  <c r="C4" i="9" s="1"/>
  <c r="K25" i="92"/>
  <c r="E25" i="92"/>
  <c r="C14" i="9" s="1"/>
  <c r="K24" i="92"/>
  <c r="E24" i="92"/>
  <c r="C18" i="9" s="1"/>
  <c r="K23" i="92"/>
  <c r="C64" i="8" s="1"/>
  <c r="E23" i="92"/>
  <c r="C6" i="9" s="1"/>
  <c r="J21" i="92"/>
  <c r="I21" i="92"/>
  <c r="H21" i="92"/>
  <c r="D21" i="92"/>
  <c r="C21" i="92"/>
  <c r="B21" i="92"/>
  <c r="K20" i="92"/>
  <c r="E20" i="92"/>
  <c r="C98" i="8" s="1"/>
  <c r="K19" i="92"/>
  <c r="C30" i="8" s="1"/>
  <c r="E19" i="92"/>
  <c r="C19" i="9" s="1"/>
  <c r="K18" i="92"/>
  <c r="C29" i="8" s="1"/>
  <c r="E18" i="92"/>
  <c r="C37" i="9" s="1"/>
  <c r="K17" i="92"/>
  <c r="C28" i="8" s="1"/>
  <c r="E17" i="92"/>
  <c r="C29" i="9" s="1"/>
  <c r="K16" i="92"/>
  <c r="E16" i="92"/>
  <c r="C65" i="9" s="1"/>
  <c r="J14" i="92"/>
  <c r="I14" i="92"/>
  <c r="H14" i="92"/>
  <c r="D14" i="92"/>
  <c r="C14" i="92"/>
  <c r="B14" i="92"/>
  <c r="K13" i="92"/>
  <c r="C199" i="8" s="1"/>
  <c r="E13" i="92"/>
  <c r="C16" i="9" s="1"/>
  <c r="K12" i="92"/>
  <c r="E12" i="92"/>
  <c r="C26" i="9" s="1"/>
  <c r="K11" i="92"/>
  <c r="C198" i="8" s="1"/>
  <c r="E11" i="92"/>
  <c r="C78" i="8" s="1"/>
  <c r="K10" i="92"/>
  <c r="C201" i="8" s="1"/>
  <c r="E10" i="92"/>
  <c r="C80" i="8" s="1"/>
  <c r="K9" i="92"/>
  <c r="E9" i="92"/>
  <c r="C11" i="9" s="1"/>
  <c r="J7" i="92"/>
  <c r="I7" i="92"/>
  <c r="H7" i="92"/>
  <c r="D7" i="92"/>
  <c r="C7" i="92"/>
  <c r="B7" i="92"/>
  <c r="K6" i="92"/>
  <c r="E6" i="92"/>
  <c r="C45" i="9" s="1"/>
  <c r="K5" i="92"/>
  <c r="C174" i="8" s="1"/>
  <c r="E5" i="92"/>
  <c r="C20" i="9" s="1"/>
  <c r="K4" i="92"/>
  <c r="E4" i="92"/>
  <c r="K3" i="92"/>
  <c r="C175" i="8" s="1"/>
  <c r="E3" i="92"/>
  <c r="C59" i="9" s="1"/>
  <c r="K2" i="92"/>
  <c r="C176" i="8" s="1"/>
  <c r="E2" i="92"/>
  <c r="C43" i="9" s="1"/>
  <c r="AO201" i="8" l="1"/>
  <c r="AN201" i="8"/>
  <c r="AP201" i="8"/>
  <c r="AM201" i="8"/>
  <c r="C154" i="8"/>
  <c r="C64" i="9"/>
  <c r="C46" i="9"/>
  <c r="C3" i="9"/>
  <c r="C51" i="9"/>
  <c r="C44" i="9"/>
  <c r="C75" i="8"/>
  <c r="C76" i="8"/>
  <c r="C102" i="8"/>
  <c r="C118" i="8"/>
  <c r="C119" i="8"/>
  <c r="C121" i="8"/>
  <c r="C131" i="8"/>
  <c r="C134" i="8"/>
  <c r="C145" i="8"/>
  <c r="C155" i="8"/>
  <c r="C153" i="8"/>
  <c r="AN203" i="8"/>
  <c r="AP203" i="8"/>
  <c r="AM203" i="8"/>
  <c r="AO203" i="8"/>
  <c r="K43" i="92"/>
  <c r="D33" i="11" s="1"/>
  <c r="C28" i="9"/>
  <c r="C44" i="8"/>
  <c r="C45" i="8"/>
  <c r="C43" i="8"/>
  <c r="C74" i="8"/>
  <c r="C100" i="8"/>
  <c r="C99" i="8"/>
  <c r="C101" i="8"/>
  <c r="C122" i="8"/>
  <c r="C120" i="8"/>
  <c r="C130" i="8"/>
  <c r="C133" i="8"/>
  <c r="C132" i="8"/>
  <c r="C143" i="8"/>
  <c r="C157" i="8"/>
  <c r="C156" i="8"/>
  <c r="K50" i="92"/>
  <c r="D30" i="11" s="1"/>
  <c r="E50" i="92"/>
  <c r="D34" i="11" s="1"/>
  <c r="K7" i="92"/>
  <c r="D22" i="11" s="1"/>
  <c r="E7" i="92"/>
  <c r="D28" i="11" s="1"/>
  <c r="K35" i="92"/>
  <c r="D24" i="11" s="1"/>
  <c r="K21" i="92"/>
  <c r="D23" i="11" s="1"/>
  <c r="E21" i="92"/>
  <c r="D25" i="11" s="1"/>
  <c r="E43" i="92"/>
  <c r="D31" i="11" s="1"/>
  <c r="K28" i="92"/>
  <c r="D35" i="11" s="1"/>
  <c r="E28" i="92"/>
  <c r="D21" i="11" s="1"/>
  <c r="E14" i="92"/>
  <c r="D27" i="11" s="1"/>
  <c r="K14" i="92"/>
  <c r="D32" i="11" s="1"/>
  <c r="H22" i="48"/>
  <c r="Q12" i="48"/>
  <c r="Q13" i="48"/>
  <c r="Q14" i="48"/>
  <c r="Q15" i="48"/>
  <c r="H21" i="48"/>
  <c r="M18" i="48"/>
  <c r="AL201" i="8" l="1"/>
  <c r="AL203" i="8"/>
  <c r="AM64" i="9"/>
  <c r="AL64" i="9"/>
  <c r="AM32" i="11"/>
  <c r="AO32" i="11"/>
  <c r="AM43" i="9"/>
  <c r="AM71" i="9"/>
  <c r="AM61" i="9"/>
  <c r="AP202" i="8"/>
  <c r="AO202" i="8"/>
  <c r="AN202" i="8"/>
  <c r="AM202" i="8"/>
  <c r="AP200" i="8"/>
  <c r="AO200" i="8"/>
  <c r="AN200" i="8"/>
  <c r="AM200" i="8"/>
  <c r="AP199" i="8"/>
  <c r="AO199" i="8"/>
  <c r="AN199" i="8"/>
  <c r="AM199" i="8"/>
  <c r="AP198" i="8"/>
  <c r="AO198" i="8"/>
  <c r="AN198" i="8"/>
  <c r="AM198" i="8"/>
  <c r="AP197" i="8"/>
  <c r="AO197" i="8"/>
  <c r="AN197" i="8"/>
  <c r="AM197" i="8"/>
  <c r="AN53" i="8"/>
  <c r="AN91" i="8"/>
  <c r="AL202" i="8" l="1"/>
  <c r="AN64" i="9"/>
  <c r="AL197" i="8"/>
  <c r="AL199" i="8"/>
  <c r="AL205" i="8"/>
  <c r="AL200" i="8"/>
  <c r="AL198" i="8"/>
  <c r="AM9" i="11"/>
  <c r="E8" i="12" s="1"/>
  <c r="AN9" i="11" l="1"/>
  <c r="F8" i="12" s="1"/>
  <c r="AM126" i="8"/>
  <c r="AP126" i="8" l="1"/>
  <c r="AN126" i="8"/>
  <c r="AO126" i="8"/>
  <c r="AL126" i="8" l="1"/>
  <c r="AM178" i="8"/>
  <c r="AP178" i="8"/>
  <c r="AO178" i="8"/>
  <c r="AP147" i="8" l="1"/>
  <c r="AO147" i="8"/>
  <c r="AN147" i="8"/>
  <c r="AM147" i="8"/>
  <c r="AL147" i="8" l="1"/>
  <c r="AN51" i="8" l="1"/>
  <c r="A19" i="12" l="1"/>
  <c r="AM125" i="8" l="1"/>
  <c r="AM127" i="8"/>
  <c r="AP104" i="8"/>
  <c r="AM179" i="8"/>
  <c r="AP179" i="8"/>
  <c r="AO179" i="8"/>
  <c r="AL179" i="8" s="1"/>
  <c r="AP188" i="8"/>
  <c r="AO193" i="8"/>
  <c r="AP193" i="8"/>
  <c r="AP137" i="8"/>
  <c r="AN162" i="8"/>
  <c r="L32" i="12"/>
  <c r="N32" i="12"/>
  <c r="L33" i="12"/>
  <c r="N33" i="12"/>
  <c r="L21" i="12"/>
  <c r="N21" i="12"/>
  <c r="N31" i="12"/>
  <c r="L31" i="12"/>
  <c r="N30" i="12"/>
  <c r="L30" i="12"/>
  <c r="N20" i="12"/>
  <c r="N19" i="12"/>
  <c r="L20" i="12"/>
  <c r="L19" i="12"/>
  <c r="A20" i="12"/>
  <c r="B2" i="12"/>
  <c r="B3" i="12"/>
  <c r="K46" i="49"/>
  <c r="B187" i="8" s="1"/>
  <c r="J49" i="49"/>
  <c r="I49" i="49"/>
  <c r="H49" i="49"/>
  <c r="D49" i="49"/>
  <c r="C49" i="49"/>
  <c r="B49" i="49"/>
  <c r="K48" i="49"/>
  <c r="B183" i="8" s="1"/>
  <c r="E48" i="49"/>
  <c r="K47" i="49"/>
  <c r="B184" i="8" s="1"/>
  <c r="E47" i="49"/>
  <c r="E46" i="49"/>
  <c r="K45" i="49"/>
  <c r="B185" i="8" s="1"/>
  <c r="E45" i="49"/>
  <c r="K44" i="49"/>
  <c r="B186" i="8" s="1"/>
  <c r="E44" i="49"/>
  <c r="J42" i="49"/>
  <c r="I42" i="49"/>
  <c r="H42" i="49"/>
  <c r="D42" i="49"/>
  <c r="C42" i="49"/>
  <c r="B42" i="49"/>
  <c r="K41" i="49"/>
  <c r="B156" i="8" s="1"/>
  <c r="E41" i="49"/>
  <c r="K40" i="49"/>
  <c r="B153" i="8" s="1"/>
  <c r="E40" i="49"/>
  <c r="K39" i="49"/>
  <c r="B154" i="8" s="1"/>
  <c r="E39" i="49"/>
  <c r="K38" i="49"/>
  <c r="B157" i="8" s="1"/>
  <c r="E38" i="49"/>
  <c r="K37" i="49"/>
  <c r="B155" i="8" s="1"/>
  <c r="E37" i="49"/>
  <c r="J35" i="49"/>
  <c r="I35" i="49"/>
  <c r="H35" i="49"/>
  <c r="D35" i="49"/>
  <c r="C35" i="49"/>
  <c r="B35" i="49"/>
  <c r="K34" i="49"/>
  <c r="B130" i="8" s="1"/>
  <c r="E34" i="49"/>
  <c r="B73" i="9" s="1"/>
  <c r="K33" i="49"/>
  <c r="B133" i="8" s="1"/>
  <c r="E33" i="49"/>
  <c r="K32" i="49"/>
  <c r="B134" i="8" s="1"/>
  <c r="E32" i="49"/>
  <c r="B69" i="9" s="1"/>
  <c r="K31" i="49"/>
  <c r="B135" i="8" s="1"/>
  <c r="E31" i="49"/>
  <c r="B25" i="9" s="1"/>
  <c r="K30" i="49"/>
  <c r="B131" i="8" s="1"/>
  <c r="E30" i="49"/>
  <c r="B47" i="9" s="1"/>
  <c r="J21" i="49"/>
  <c r="I21" i="49"/>
  <c r="H21" i="49"/>
  <c r="D21" i="49"/>
  <c r="C21" i="49"/>
  <c r="B21" i="49"/>
  <c r="K20" i="49"/>
  <c r="B75" i="8" s="1"/>
  <c r="E20" i="49"/>
  <c r="K19" i="49"/>
  <c r="B76" i="8" s="1"/>
  <c r="E19" i="49"/>
  <c r="K18" i="49"/>
  <c r="B78" i="8" s="1"/>
  <c r="E18" i="49"/>
  <c r="K17" i="49"/>
  <c r="B79" i="8" s="1"/>
  <c r="E17" i="49"/>
  <c r="K16" i="49"/>
  <c r="B74" i="8" s="1"/>
  <c r="E16" i="49"/>
  <c r="J14" i="49"/>
  <c r="I14" i="49"/>
  <c r="H14" i="49"/>
  <c r="D14" i="49"/>
  <c r="C14" i="49"/>
  <c r="B14" i="49"/>
  <c r="K13" i="49"/>
  <c r="B43" i="8" s="1"/>
  <c r="E13" i="49"/>
  <c r="K12" i="49"/>
  <c r="B44" i="8" s="1"/>
  <c r="E12" i="49"/>
  <c r="K11" i="49"/>
  <c r="B45" i="8" s="1"/>
  <c r="AN45" i="8" s="1"/>
  <c r="E11" i="49"/>
  <c r="K10" i="49"/>
  <c r="B46" i="8" s="1"/>
  <c r="E10" i="49"/>
  <c r="K9" i="49"/>
  <c r="B47" i="8" s="1"/>
  <c r="E9" i="49"/>
  <c r="B37" i="8" s="1"/>
  <c r="J28" i="49"/>
  <c r="I28" i="49"/>
  <c r="H28" i="49"/>
  <c r="D28" i="49"/>
  <c r="C28" i="49"/>
  <c r="B28" i="49"/>
  <c r="E28" i="49" s="1"/>
  <c r="C24" i="11" s="1"/>
  <c r="K27" i="49"/>
  <c r="B98" i="8" s="1"/>
  <c r="E27" i="49"/>
  <c r="K26" i="49"/>
  <c r="B99" i="8" s="1"/>
  <c r="E26" i="49"/>
  <c r="K25" i="49"/>
  <c r="B101" i="8" s="1"/>
  <c r="E25" i="49"/>
  <c r="K24" i="49"/>
  <c r="B100" i="8" s="1"/>
  <c r="E24" i="49"/>
  <c r="K23" i="49"/>
  <c r="B102" i="8" s="1"/>
  <c r="E23" i="49"/>
  <c r="J7" i="49"/>
  <c r="I7" i="49"/>
  <c r="H7" i="49"/>
  <c r="D7" i="49"/>
  <c r="C7" i="49"/>
  <c r="B7" i="49"/>
  <c r="K6" i="49"/>
  <c r="B16" i="8" s="1"/>
  <c r="AN17" i="8" s="1"/>
  <c r="E6" i="49"/>
  <c r="K5" i="49"/>
  <c r="B17" i="8" s="1"/>
  <c r="E5" i="49"/>
  <c r="K4" i="49"/>
  <c r="B15" i="8" s="1"/>
  <c r="AN15" i="8" s="1"/>
  <c r="E4" i="49"/>
  <c r="K3" i="49"/>
  <c r="B19" i="8" s="1"/>
  <c r="E3" i="49"/>
  <c r="K2" i="49"/>
  <c r="B18" i="8" s="1"/>
  <c r="E2" i="49"/>
  <c r="AM8" i="11"/>
  <c r="E7" i="12" s="1"/>
  <c r="AM5" i="11"/>
  <c r="H27" i="48"/>
  <c r="H26" i="48"/>
  <c r="H25" i="48"/>
  <c r="H24" i="48"/>
  <c r="H23"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Y4" i="48"/>
  <c r="U4" i="48"/>
  <c r="Q4" i="48"/>
  <c r="M4" i="48"/>
  <c r="D7" i="6"/>
  <c r="AM16" i="11"/>
  <c r="E15" i="12" s="1"/>
  <c r="AM14" i="11"/>
  <c r="E13" i="12" s="1"/>
  <c r="AM4" i="11"/>
  <c r="AM13" i="11"/>
  <c r="E12" i="12" s="1"/>
  <c r="AM11" i="11"/>
  <c r="AM3" i="11"/>
  <c r="AM7" i="11"/>
  <c r="E6" i="12" s="1"/>
  <c r="AM15" i="11"/>
  <c r="E14" i="12" s="1"/>
  <c r="AM17" i="11"/>
  <c r="E16" i="12" s="1"/>
  <c r="AM10" i="11"/>
  <c r="AM6" i="11"/>
  <c r="E5" i="12" s="1"/>
  <c r="AM12" i="11"/>
  <c r="E11" i="12" s="1"/>
  <c r="H6" i="48"/>
  <c r="H16" i="48" s="1"/>
  <c r="AN16" i="8" l="1"/>
  <c r="E9" i="12"/>
  <c r="E4" i="12"/>
  <c r="E10" i="12"/>
  <c r="B28" i="8"/>
  <c r="B10" i="9"/>
  <c r="G7" i="6"/>
  <c r="J7" i="6" s="1"/>
  <c r="A17" i="6" s="1"/>
  <c r="D17" i="6" s="1"/>
  <c r="G17" i="6" s="1"/>
  <c r="J17" i="6" s="1"/>
  <c r="A27" i="6" s="1"/>
  <c r="D27" i="6" s="1"/>
  <c r="G27" i="6" s="1"/>
  <c r="J27" i="6" s="1"/>
  <c r="A37" i="6" s="1"/>
  <c r="D37" i="6" s="1"/>
  <c r="G37" i="6" s="1"/>
  <c r="J37" i="6" s="1"/>
  <c r="A47" i="6" s="1"/>
  <c r="A60" i="6" s="1"/>
  <c r="D60" i="6" s="1"/>
  <c r="G60" i="6" s="1"/>
  <c r="J60" i="6" s="1"/>
  <c r="A70" i="6" s="1"/>
  <c r="D70" i="6" s="1"/>
  <c r="G70" i="6" s="1"/>
  <c r="J70" i="6" s="1"/>
  <c r="AN19" i="8"/>
  <c r="AN36" i="8"/>
  <c r="AM36" i="8"/>
  <c r="AP36" i="8"/>
  <c r="AO36" i="8"/>
  <c r="AM135" i="8"/>
  <c r="AP136" i="8"/>
  <c r="AO136" i="8"/>
  <c r="AM136" i="8"/>
  <c r="AN136" i="8"/>
  <c r="AN8" i="11"/>
  <c r="F7" i="12" s="1"/>
  <c r="AN155" i="8"/>
  <c r="AN157" i="8"/>
  <c r="AP157" i="8"/>
  <c r="AM157" i="8"/>
  <c r="AO157" i="8"/>
  <c r="AN99" i="8"/>
  <c r="AN98" i="8"/>
  <c r="AN47" i="8"/>
  <c r="AN46" i="8"/>
  <c r="AN153" i="8"/>
  <c r="H29" i="48"/>
  <c r="B33" i="9"/>
  <c r="AM33" i="9" s="1"/>
  <c r="B2" i="8"/>
  <c r="AP2" i="8" s="1"/>
  <c r="B21" i="9"/>
  <c r="AL21" i="9" s="1"/>
  <c r="B85" i="8"/>
  <c r="B34" i="9"/>
  <c r="AM34" i="9" s="1"/>
  <c r="B118" i="8"/>
  <c r="AN118" i="8" s="1"/>
  <c r="B63" i="9"/>
  <c r="AM63" i="9" s="1"/>
  <c r="B145" i="8"/>
  <c r="K14" i="49"/>
  <c r="C34" i="11" s="1"/>
  <c r="B40" i="9"/>
  <c r="AM40" i="9" s="1"/>
  <c r="B174" i="8"/>
  <c r="B22" i="9"/>
  <c r="AM22" i="9" s="1"/>
  <c r="B30" i="8"/>
  <c r="B72" i="9"/>
  <c r="AM72" i="9" s="1"/>
  <c r="B64" i="8"/>
  <c r="B38" i="9"/>
  <c r="B143" i="8"/>
  <c r="B32" i="9"/>
  <c r="AM32" i="9" s="1"/>
  <c r="B175" i="8"/>
  <c r="B5" i="9"/>
  <c r="AM5" i="9" s="1"/>
  <c r="B172" i="8"/>
  <c r="B48" i="9"/>
  <c r="AM48" i="9" s="1"/>
  <c r="B10" i="8"/>
  <c r="AO10" i="8" s="1"/>
  <c r="B41" i="9"/>
  <c r="AL41" i="9" s="1"/>
  <c r="B88" i="8"/>
  <c r="AP88" i="8" s="1"/>
  <c r="B50" i="9"/>
  <c r="AM50" i="9" s="1"/>
  <c r="B61" i="8"/>
  <c r="B119" i="8"/>
  <c r="AN119" i="8" s="1"/>
  <c r="B66" i="9"/>
  <c r="B5" i="8"/>
  <c r="AP5" i="8" s="1"/>
  <c r="B23" i="9"/>
  <c r="AM23" i="9" s="1"/>
  <c r="B3" i="8"/>
  <c r="B39" i="9"/>
  <c r="AL39" i="9" s="1"/>
  <c r="B4" i="8"/>
  <c r="B36" i="9"/>
  <c r="AL36" i="9" s="1"/>
  <c r="B87" i="8"/>
  <c r="B35" i="9"/>
  <c r="AL35" i="9" s="1"/>
  <c r="B86" i="8"/>
  <c r="B2" i="9"/>
  <c r="AM2" i="9" s="1"/>
  <c r="B84" i="8"/>
  <c r="B12" i="9"/>
  <c r="AL12" i="9" s="1"/>
  <c r="B29" i="8"/>
  <c r="B7" i="9"/>
  <c r="AM7" i="9" s="1"/>
  <c r="B27" i="8"/>
  <c r="B75" i="9"/>
  <c r="AM75" i="9" s="1"/>
  <c r="B65" i="8"/>
  <c r="AN65" i="8" s="1"/>
  <c r="B70" i="9"/>
  <c r="AL70" i="9" s="1"/>
  <c r="B63" i="8"/>
  <c r="B56" i="9"/>
  <c r="AL56" i="9" s="1"/>
  <c r="B62" i="8"/>
  <c r="AN62" i="8" s="1"/>
  <c r="B120" i="8"/>
  <c r="B121" i="8"/>
  <c r="B122" i="8"/>
  <c r="B51" i="9"/>
  <c r="AL51" i="9" s="1"/>
  <c r="B144" i="8"/>
  <c r="B28" i="9"/>
  <c r="AL28" i="9" s="1"/>
  <c r="B141" i="8"/>
  <c r="B44" i="9"/>
  <c r="AM44" i="9" s="1"/>
  <c r="B142" i="8"/>
  <c r="B24" i="9"/>
  <c r="AL24" i="9" s="1"/>
  <c r="B176" i="8"/>
  <c r="AN176" i="8" s="1"/>
  <c r="B30" i="9"/>
  <c r="AL30" i="9" s="1"/>
  <c r="B173" i="8"/>
  <c r="AN175" i="8" s="1"/>
  <c r="E49" i="49"/>
  <c r="C22" i="11" s="1"/>
  <c r="E7" i="49"/>
  <c r="C26" i="11" s="1"/>
  <c r="K35" i="49"/>
  <c r="C21" i="11" s="1"/>
  <c r="AM21" i="11" s="1"/>
  <c r="J2" i="12" s="1"/>
  <c r="E35" i="49"/>
  <c r="C31" i="11" s="1"/>
  <c r="K21" i="49"/>
  <c r="C27" i="11" s="1"/>
  <c r="E21" i="49"/>
  <c r="C35" i="11" s="1"/>
  <c r="AM59" i="9"/>
  <c r="E42" i="49"/>
  <c r="C29" i="11" s="1"/>
  <c r="K7" i="49"/>
  <c r="C33" i="11" s="1"/>
  <c r="K42" i="49"/>
  <c r="C28" i="11" s="1"/>
  <c r="K28" i="49"/>
  <c r="C25" i="11" s="1"/>
  <c r="E14" i="49"/>
  <c r="C23" i="11" s="1"/>
  <c r="K49" i="49"/>
  <c r="C30" i="11" s="1"/>
  <c r="AP39" i="8"/>
  <c r="AO39" i="8"/>
  <c r="AN39" i="8"/>
  <c r="AM39" i="8"/>
  <c r="AM29" i="9"/>
  <c r="AO11" i="8"/>
  <c r="AP11" i="8"/>
  <c r="AM11" i="8"/>
  <c r="AN11" i="8"/>
  <c r="AP38" i="8"/>
  <c r="AM38" i="8"/>
  <c r="AO38" i="8"/>
  <c r="AN38" i="8"/>
  <c r="E3" i="12"/>
  <c r="AN92" i="8"/>
  <c r="D40" i="8"/>
  <c r="E40" i="8"/>
  <c r="F40" i="8"/>
  <c r="H40" i="8"/>
  <c r="I40" i="8"/>
  <c r="J40" i="8"/>
  <c r="C40" i="8"/>
  <c r="G40" i="8"/>
  <c r="K40" i="8"/>
  <c r="M40" i="8"/>
  <c r="L40" i="8"/>
  <c r="N40" i="8"/>
  <c r="B40" i="8"/>
  <c r="AO159" i="8"/>
  <c r="AN159" i="8"/>
  <c r="AM159" i="8"/>
  <c r="AP159" i="8"/>
  <c r="AN90" i="8"/>
  <c r="AN52" i="8"/>
  <c r="AO22" i="8"/>
  <c r="AP22" i="8"/>
  <c r="AM22" i="8"/>
  <c r="AP53" i="8"/>
  <c r="AO48" i="8"/>
  <c r="AL178" i="8"/>
  <c r="AO23" i="8"/>
  <c r="AN161" i="8"/>
  <c r="AN156" i="8"/>
  <c r="AM51" i="8"/>
  <c r="AO51" i="8"/>
  <c r="AP51" i="8"/>
  <c r="AP177" i="8"/>
  <c r="AM177" i="8"/>
  <c r="AN177" i="8"/>
  <c r="AO177" i="8"/>
  <c r="AN100" i="8"/>
  <c r="AM23" i="8"/>
  <c r="AP19" i="8"/>
  <c r="AO188" i="8"/>
  <c r="AP23" i="8"/>
  <c r="I24" i="8"/>
  <c r="AP127" i="8"/>
  <c r="AN188" i="8"/>
  <c r="AP49" i="8"/>
  <c r="AN49" i="8"/>
  <c r="AO49" i="8"/>
  <c r="AM49" i="8"/>
  <c r="AN50" i="8"/>
  <c r="AM50" i="8"/>
  <c r="AO50" i="8"/>
  <c r="AP50" i="8"/>
  <c r="AM80" i="8"/>
  <c r="AP161" i="8"/>
  <c r="AM19" i="8"/>
  <c r="AN187" i="8"/>
  <c r="AO17" i="8"/>
  <c r="AP185" i="8"/>
  <c r="AP21" i="8"/>
  <c r="I94" i="8"/>
  <c r="M12" i="8"/>
  <c r="J24" i="8"/>
  <c r="AM15" i="8"/>
  <c r="AN7" i="11"/>
  <c r="F6" i="12" s="1"/>
  <c r="AN14" i="11"/>
  <c r="F13" i="12" s="1"/>
  <c r="AN10" i="11"/>
  <c r="AN3" i="11"/>
  <c r="AN4" i="11"/>
  <c r="F81" i="8"/>
  <c r="AO67" i="8"/>
  <c r="G180" i="8"/>
  <c r="AM19" i="9"/>
  <c r="C12" i="8"/>
  <c r="C81" i="8"/>
  <c r="AP154" i="8"/>
  <c r="AL68" i="9"/>
  <c r="AM45" i="9"/>
  <c r="AP190" i="8"/>
  <c r="AM189" i="8"/>
  <c r="AO189" i="8"/>
  <c r="AP189" i="8"/>
  <c r="AN189" i="8"/>
  <c r="AM188" i="8"/>
  <c r="J194" i="8"/>
  <c r="G106" i="8"/>
  <c r="AO76" i="8"/>
  <c r="B138" i="8"/>
  <c r="AO162" i="8"/>
  <c r="AL162" i="8" s="1"/>
  <c r="AO137" i="8"/>
  <c r="I81" i="8"/>
  <c r="AM102" i="8"/>
  <c r="AN44" i="8"/>
  <c r="AM192" i="8"/>
  <c r="AO80" i="8"/>
  <c r="AN186" i="8"/>
  <c r="AO20" i="8"/>
  <c r="AO16" i="8"/>
  <c r="AM69" i="8"/>
  <c r="AM79" i="8"/>
  <c r="AP105" i="8"/>
  <c r="F194" i="8"/>
  <c r="AP15" i="8"/>
  <c r="I106" i="8"/>
  <c r="L94" i="8"/>
  <c r="N24" i="8"/>
  <c r="N94" i="8"/>
  <c r="N138" i="8"/>
  <c r="N194" i="8"/>
  <c r="AM187" i="8"/>
  <c r="AO127" i="8"/>
  <c r="AN191" i="8"/>
  <c r="AO130" i="8"/>
  <c r="AM131" i="8"/>
  <c r="AO18" i="8"/>
  <c r="I138" i="8"/>
  <c r="I194" i="8"/>
  <c r="K24" i="8"/>
  <c r="K194" i="8"/>
  <c r="L24" i="8"/>
  <c r="L194" i="8"/>
  <c r="M24" i="8"/>
  <c r="M194" i="8"/>
  <c r="AN127" i="8"/>
  <c r="AM103" i="8"/>
  <c r="E180" i="8"/>
  <c r="K180" i="8"/>
  <c r="L180" i="8"/>
  <c r="AM156" i="8"/>
  <c r="E106" i="8"/>
  <c r="AO101" i="8"/>
  <c r="AO99" i="8"/>
  <c r="K106" i="8"/>
  <c r="L106" i="8"/>
  <c r="M106" i="8"/>
  <c r="AP90" i="8"/>
  <c r="AP93" i="8"/>
  <c r="AN93" i="8"/>
  <c r="AM93" i="8"/>
  <c r="AO93" i="8"/>
  <c r="B81" i="8"/>
  <c r="AO74" i="8"/>
  <c r="B194" i="8"/>
  <c r="AO46" i="8"/>
  <c r="AN184" i="8"/>
  <c r="AP134" i="8"/>
  <c r="E12" i="8"/>
  <c r="E94" i="8"/>
  <c r="E194" i="8"/>
  <c r="AO132" i="8"/>
  <c r="AP18" i="8"/>
  <c r="AN79" i="8"/>
  <c r="AO100" i="8"/>
  <c r="AO37" i="8"/>
  <c r="AM53" i="8"/>
  <c r="AO98" i="8"/>
  <c r="AM161" i="8"/>
  <c r="AN75" i="8"/>
  <c r="D24" i="8"/>
  <c r="D106" i="8"/>
  <c r="H138" i="8"/>
  <c r="AM193" i="8"/>
  <c r="AN193" i="8"/>
  <c r="AL193" i="8" s="1"/>
  <c r="AM67" i="8"/>
  <c r="AO103" i="8"/>
  <c r="AN37" i="8"/>
  <c r="AO161" i="8"/>
  <c r="AO53" i="8"/>
  <c r="C24" i="8"/>
  <c r="F24" i="8"/>
  <c r="F94" i="8"/>
  <c r="G12" i="8"/>
  <c r="AM45" i="8"/>
  <c r="H94" i="8"/>
  <c r="H180" i="8"/>
  <c r="H106" i="8"/>
  <c r="D180" i="8"/>
  <c r="G138" i="8"/>
  <c r="AO156" i="8"/>
  <c r="AN133" i="8"/>
  <c r="AP192" i="8"/>
  <c r="AM48" i="8"/>
  <c r="AP37" i="8"/>
  <c r="L138" i="8"/>
  <c r="C94" i="8"/>
  <c r="C106" i="8"/>
  <c r="C180" i="8"/>
  <c r="AN154" i="8"/>
  <c r="AO183" i="8"/>
  <c r="F106" i="8"/>
  <c r="F138" i="8"/>
  <c r="F180" i="8"/>
  <c r="AN76" i="8"/>
  <c r="D81" i="8"/>
  <c r="AN77" i="8"/>
  <c r="K81" i="8"/>
  <c r="L81" i="8"/>
  <c r="N81" i="8"/>
  <c r="AP78" i="8"/>
  <c r="E81" i="8"/>
  <c r="AP69" i="8"/>
  <c r="I12" i="8"/>
  <c r="AO6" i="8"/>
  <c r="AN6" i="8"/>
  <c r="AM6" i="8"/>
  <c r="D12" i="8"/>
  <c r="AM20" i="8"/>
  <c r="AM16" i="8"/>
  <c r="B24" i="8"/>
  <c r="AP16" i="8"/>
  <c r="AP99" i="8"/>
  <c r="B106" i="8"/>
  <c r="AM99" i="8"/>
  <c r="AM92" i="8"/>
  <c r="AP92" i="8"/>
  <c r="AO102" i="8"/>
  <c r="AP102" i="8"/>
  <c r="AP131" i="8"/>
  <c r="AO131" i="8"/>
  <c r="C138" i="8"/>
  <c r="AN131" i="8"/>
  <c r="AN135" i="8"/>
  <c r="AP135" i="8"/>
  <c r="AO135" i="8"/>
  <c r="AP153" i="8"/>
  <c r="AO153" i="8"/>
  <c r="AP43" i="8"/>
  <c r="AN43" i="8"/>
  <c r="AO43" i="8"/>
  <c r="AO184" i="8"/>
  <c r="AP184" i="8"/>
  <c r="AP46" i="8"/>
  <c r="AP74" i="8"/>
  <c r="H81" i="8"/>
  <c r="AN74" i="8"/>
  <c r="AM75" i="8"/>
  <c r="AO75" i="8"/>
  <c r="H12" i="8"/>
  <c r="I180" i="8"/>
  <c r="J81" i="8"/>
  <c r="AN78" i="8"/>
  <c r="AM78" i="8"/>
  <c r="J94" i="8"/>
  <c r="J106" i="8"/>
  <c r="AP98" i="8"/>
  <c r="AM98" i="8"/>
  <c r="AO105" i="8"/>
  <c r="AM105" i="8"/>
  <c r="AN105" i="8"/>
  <c r="J180" i="8"/>
  <c r="J12" i="8"/>
  <c r="K94" i="8"/>
  <c r="K12" i="8"/>
  <c r="L12" i="8"/>
  <c r="M81" i="8"/>
  <c r="M94" i="8"/>
  <c r="M180" i="8"/>
  <c r="M138" i="8"/>
  <c r="N12" i="8"/>
  <c r="N106" i="8"/>
  <c r="N180" i="8"/>
  <c r="AM191" i="8"/>
  <c r="AO191" i="8"/>
  <c r="AP191" i="8"/>
  <c r="AN125" i="8"/>
  <c r="AO125" i="8"/>
  <c r="AP125" i="8"/>
  <c r="AM37" i="8"/>
  <c r="AP67" i="8"/>
  <c r="AO69" i="8"/>
  <c r="AM155" i="8"/>
  <c r="AM46" i="8"/>
  <c r="AM43" i="8"/>
  <c r="AO78" i="8"/>
  <c r="AN102" i="8"/>
  <c r="AM100" i="8"/>
  <c r="AP100" i="8"/>
  <c r="AP133" i="8"/>
  <c r="AO133" i="8"/>
  <c r="AM133" i="8"/>
  <c r="AP156" i="8"/>
  <c r="D194" i="8"/>
  <c r="F12" i="8"/>
  <c r="AN104" i="8"/>
  <c r="AM104" i="8"/>
  <c r="AO104" i="8"/>
  <c r="AP101" i="8"/>
  <c r="AM101" i="8"/>
  <c r="AO44" i="8"/>
  <c r="AP44" i="8"/>
  <c r="AN89" i="8"/>
  <c r="AM89" i="8"/>
  <c r="AO89" i="8"/>
  <c r="AP89" i="8"/>
  <c r="AO154" i="8"/>
  <c r="AM154" i="8"/>
  <c r="AM183" i="8"/>
  <c r="AN183" i="8"/>
  <c r="AP183" i="8"/>
  <c r="AM186" i="8"/>
  <c r="AP186" i="8"/>
  <c r="H24" i="8"/>
  <c r="AO15" i="8"/>
  <c r="AM77" i="8"/>
  <c r="AO77" i="8"/>
  <c r="AP77" i="8"/>
  <c r="AP155" i="8"/>
  <c r="AO155" i="8"/>
  <c r="AN185" i="8"/>
  <c r="H194" i="8"/>
  <c r="AM185" i="8"/>
  <c r="AO68" i="8"/>
  <c r="AN68" i="8"/>
  <c r="AM68" i="8"/>
  <c r="AN18" i="8"/>
  <c r="AM18" i="8"/>
  <c r="AP79" i="8"/>
  <c r="AO79" i="8"/>
  <c r="J138" i="8"/>
  <c r="K138" i="8"/>
  <c r="AO134" i="8"/>
  <c r="AO190" i="8"/>
  <c r="AN190" i="8"/>
  <c r="AM190" i="8"/>
  <c r="AM52" i="8"/>
  <c r="AP52" i="8"/>
  <c r="AP6" i="8"/>
  <c r="AN69" i="8"/>
  <c r="AO185" i="8"/>
  <c r="AM153" i="8"/>
  <c r="AP75" i="8"/>
  <c r="AO52" i="8"/>
  <c r="AN101" i="8"/>
  <c r="AM184" i="8"/>
  <c r="AO186" i="8"/>
  <c r="AM74" i="8"/>
  <c r="AM44" i="8"/>
  <c r="AP20" i="8"/>
  <c r="AP132" i="8"/>
  <c r="AP68" i="8"/>
  <c r="C194" i="8"/>
  <c r="AO92" i="8"/>
  <c r="AM17" i="8"/>
  <c r="AP17" i="8"/>
  <c r="AN21" i="8"/>
  <c r="AM21" i="8"/>
  <c r="AO21" i="8"/>
  <c r="AO45" i="8"/>
  <c r="AP45" i="8"/>
  <c r="D94" i="8"/>
  <c r="AM90" i="8"/>
  <c r="AO90" i="8"/>
  <c r="D138" i="8"/>
  <c r="AN130" i="8"/>
  <c r="AP130" i="8"/>
  <c r="AM130" i="8"/>
  <c r="AN192" i="8"/>
  <c r="AO192" i="8"/>
  <c r="AM76" i="8"/>
  <c r="AP76" i="8"/>
  <c r="AO47" i="8"/>
  <c r="AM47" i="8"/>
  <c r="AN132" i="8"/>
  <c r="AM132" i="8"/>
  <c r="AP48" i="8"/>
  <c r="AN48" i="8"/>
  <c r="G81" i="8"/>
  <c r="G24" i="8"/>
  <c r="G94" i="8"/>
  <c r="G194" i="8"/>
  <c r="AP47" i="8"/>
  <c r="AN80" i="8"/>
  <c r="AP80" i="8"/>
  <c r="AN134" i="8"/>
  <c r="AM134" i="8"/>
  <c r="AP91" i="8"/>
  <c r="AM91" i="8"/>
  <c r="AO91" i="8"/>
  <c r="E138" i="8"/>
  <c r="E24" i="8"/>
  <c r="AO19" i="8"/>
  <c r="AP162" i="8"/>
  <c r="AM162" i="8"/>
  <c r="AM137" i="8"/>
  <c r="AN137" i="8"/>
  <c r="AO187" i="8"/>
  <c r="AP187" i="8"/>
  <c r="AN103" i="8"/>
  <c r="AP103" i="8"/>
  <c r="AL18" i="9"/>
  <c r="AM69" i="9"/>
  <c r="AL43" i="9"/>
  <c r="AL4" i="9"/>
  <c r="AM18" i="9"/>
  <c r="AM11" i="9"/>
  <c r="AM25" i="9"/>
  <c r="AM14" i="9"/>
  <c r="AM16" i="9"/>
  <c r="AM74" i="9"/>
  <c r="AM26" i="9"/>
  <c r="AL19" i="9"/>
  <c r="AL26" i="9"/>
  <c r="AM3" i="9"/>
  <c r="AL16" i="9"/>
  <c r="AL11" i="9"/>
  <c r="AL73" i="9"/>
  <c r="AM47" i="9"/>
  <c r="AM62" i="9"/>
  <c r="AM68" i="9"/>
  <c r="AL13" i="9"/>
  <c r="AL20" i="9"/>
  <c r="AL60" i="9"/>
  <c r="AL14" i="9"/>
  <c r="AL74" i="9"/>
  <c r="AM60" i="9"/>
  <c r="AM4" i="9"/>
  <c r="AL65" i="9"/>
  <c r="AM20" i="9"/>
  <c r="AL62" i="9"/>
  <c r="AL47" i="9"/>
  <c r="AL3" i="9"/>
  <c r="AM73" i="9"/>
  <c r="AL69" i="9"/>
  <c r="AL71" i="9"/>
  <c r="AL46" i="9"/>
  <c r="AM46" i="9"/>
  <c r="AM6" i="9"/>
  <c r="AL6" i="9"/>
  <c r="AM13" i="9"/>
  <c r="AM65" i="9"/>
  <c r="AL61" i="9"/>
  <c r="AL45" i="9"/>
  <c r="AL37" i="9"/>
  <c r="AM37" i="9"/>
  <c r="AL25" i="9"/>
  <c r="AN6" i="11"/>
  <c r="F5" i="12" s="1"/>
  <c r="E2" i="12"/>
  <c r="AN16" i="11"/>
  <c r="F15" i="12" s="1"/>
  <c r="AM24" i="11"/>
  <c r="AN12" i="11"/>
  <c r="F11" i="12" s="1"/>
  <c r="AN17" i="11"/>
  <c r="F16" i="12" s="1"/>
  <c r="AO24" i="11"/>
  <c r="AN24" i="11"/>
  <c r="AN15" i="11"/>
  <c r="F14" i="12" s="1"/>
  <c r="AN11" i="11"/>
  <c r="AN32" i="11"/>
  <c r="AN5" i="11"/>
  <c r="AN13" i="11"/>
  <c r="F12" i="12" s="1"/>
  <c r="AN10" i="8" l="1"/>
  <c r="AM10" i="8"/>
  <c r="AP10" i="8"/>
  <c r="F4" i="12"/>
  <c r="F9" i="12"/>
  <c r="AP31" i="8"/>
  <c r="AO31" i="8"/>
  <c r="AN31" i="8"/>
  <c r="AM31" i="8"/>
  <c r="AL70" i="8"/>
  <c r="F10" i="12"/>
  <c r="AL67" i="8"/>
  <c r="AL10" i="9"/>
  <c r="AM10" i="9"/>
  <c r="AM141" i="8"/>
  <c r="AN30" i="8"/>
  <c r="AL159" i="8"/>
  <c r="AP9" i="8"/>
  <c r="AN9" i="8"/>
  <c r="AO9" i="8"/>
  <c r="AM9" i="8"/>
  <c r="AO30" i="11"/>
  <c r="AM30" i="11"/>
  <c r="AO23" i="11"/>
  <c r="AM23" i="11"/>
  <c r="AN28" i="11"/>
  <c r="AO28" i="11"/>
  <c r="AM28" i="11"/>
  <c r="AN29" i="11"/>
  <c r="AO29" i="11"/>
  <c r="AM29" i="11"/>
  <c r="AN35" i="11"/>
  <c r="AO35" i="11"/>
  <c r="AM35" i="11"/>
  <c r="AN31" i="11"/>
  <c r="AM31" i="11"/>
  <c r="AO31" i="11"/>
  <c r="AO26" i="11"/>
  <c r="AM26" i="11"/>
  <c r="AM34" i="11"/>
  <c r="AO34" i="11"/>
  <c r="AN25" i="11"/>
  <c r="AO25" i="11"/>
  <c r="AM25" i="11"/>
  <c r="AO33" i="11"/>
  <c r="AM33" i="11"/>
  <c r="AN27" i="11"/>
  <c r="AM27" i="11"/>
  <c r="AO27" i="11"/>
  <c r="AM22" i="11"/>
  <c r="AO22" i="11"/>
  <c r="AL36" i="8"/>
  <c r="AL136" i="8"/>
  <c r="AL154" i="8"/>
  <c r="AO86" i="8"/>
  <c r="AL11" i="8"/>
  <c r="AO172" i="8"/>
  <c r="AP3" i="8"/>
  <c r="AO145" i="8"/>
  <c r="AM63" i="8"/>
  <c r="AO62" i="8"/>
  <c r="AM7" i="8"/>
  <c r="AM8" i="8"/>
  <c r="AO8" i="8"/>
  <c r="AP8" i="8"/>
  <c r="AN8" i="8"/>
  <c r="AO61" i="8"/>
  <c r="AO142" i="8"/>
  <c r="AM121" i="8"/>
  <c r="AN27" i="8"/>
  <c r="AM120" i="8"/>
  <c r="AO65" i="8"/>
  <c r="AN84" i="8"/>
  <c r="AP4" i="8"/>
  <c r="AP121" i="8"/>
  <c r="AO87" i="8"/>
  <c r="AM85" i="8"/>
  <c r="AP29" i="8"/>
  <c r="AM29" i="8"/>
  <c r="AO29" i="8"/>
  <c r="AN29" i="8"/>
  <c r="AN145" i="8"/>
  <c r="AP145" i="8"/>
  <c r="AM145" i="8"/>
  <c r="AL33" i="9"/>
  <c r="AN33" i="9" s="1"/>
  <c r="AP30" i="8"/>
  <c r="AO5" i="8"/>
  <c r="AN3" i="8"/>
  <c r="AM88" i="8"/>
  <c r="AN86" i="8"/>
  <c r="AO119" i="8"/>
  <c r="AM86" i="8"/>
  <c r="AN2" i="8"/>
  <c r="AM2" i="8"/>
  <c r="AO2" i="8"/>
  <c r="AN174" i="8"/>
  <c r="AP86" i="8"/>
  <c r="AP141" i="8"/>
  <c r="AO88" i="8"/>
  <c r="AO173" i="8"/>
  <c r="AN173" i="8"/>
  <c r="AO63" i="8"/>
  <c r="AO64" i="8"/>
  <c r="AO27" i="8"/>
  <c r="AP84" i="8"/>
  <c r="AM30" i="8"/>
  <c r="AN5" i="8"/>
  <c r="AN88" i="8"/>
  <c r="AO141" i="8"/>
  <c r="AM176" i="8"/>
  <c r="AM173" i="8"/>
  <c r="AM172" i="8"/>
  <c r="AM175" i="8"/>
  <c r="AN85" i="8"/>
  <c r="AM5" i="8"/>
  <c r="AM174" i="8"/>
  <c r="AO85" i="8"/>
  <c r="AN63" i="8"/>
  <c r="AP63" i="8"/>
  <c r="AM118" i="8"/>
  <c r="AP118" i="8"/>
  <c r="AN64" i="8"/>
  <c r="AO118" i="8"/>
  <c r="AL118" i="8" s="1"/>
  <c r="AN142" i="8"/>
  <c r="AP172" i="8"/>
  <c r="AM142" i="8"/>
  <c r="AP142" i="8"/>
  <c r="AO121" i="8"/>
  <c r="AO122" i="8"/>
  <c r="AM119" i="8"/>
  <c r="AL77" i="8"/>
  <c r="AM64" i="8"/>
  <c r="AM61" i="8"/>
  <c r="AO30" i="8"/>
  <c r="AM12" i="9"/>
  <c r="AN12" i="9" s="1"/>
  <c r="AL34" i="9"/>
  <c r="AN34" i="9" s="1"/>
  <c r="AM30" i="9"/>
  <c r="AN30" i="9" s="1"/>
  <c r="AM35" i="9"/>
  <c r="AN35" i="9" s="1"/>
  <c r="AM51" i="9"/>
  <c r="AN51" i="9" s="1"/>
  <c r="AL40" i="9"/>
  <c r="AN40" i="9" s="1"/>
  <c r="AL32" i="9"/>
  <c r="AN32" i="9" s="1"/>
  <c r="AL48" i="9"/>
  <c r="AN48" i="9" s="1"/>
  <c r="AL72" i="9"/>
  <c r="AN72" i="9" s="1"/>
  <c r="AL50" i="9"/>
  <c r="AN50" i="9" s="1"/>
  <c r="AL132" i="8"/>
  <c r="AP173" i="8"/>
  <c r="AN172" i="8"/>
  <c r="AP143" i="8"/>
  <c r="AN144" i="8"/>
  <c r="AM144" i="8"/>
  <c r="AO144" i="8"/>
  <c r="AP144" i="8"/>
  <c r="AN120" i="8"/>
  <c r="AP119" i="8"/>
  <c r="AO120" i="8"/>
  <c r="AN121" i="8"/>
  <c r="AP87" i="8"/>
  <c r="AM87" i="8"/>
  <c r="AP85" i="8"/>
  <c r="AN87" i="8"/>
  <c r="AN28" i="8"/>
  <c r="AP28" i="8"/>
  <c r="AO28" i="8"/>
  <c r="AM28" i="8"/>
  <c r="AL5" i="9"/>
  <c r="AN5" i="9" s="1"/>
  <c r="AM56" i="9"/>
  <c r="AN56" i="9" s="1"/>
  <c r="AL7" i="9"/>
  <c r="AN7" i="9" s="1"/>
  <c r="AM41" i="9"/>
  <c r="AN41" i="9" s="1"/>
  <c r="AL23" i="9"/>
  <c r="AN23" i="9" s="1"/>
  <c r="AL22" i="9"/>
  <c r="AN22" i="9" s="1"/>
  <c r="AM28" i="9"/>
  <c r="AN28" i="9" s="1"/>
  <c r="AM36" i="9"/>
  <c r="AN36" i="9" s="1"/>
  <c r="AM70" i="9"/>
  <c r="AN70" i="9" s="1"/>
  <c r="AM24" i="9"/>
  <c r="AN24" i="9" s="1"/>
  <c r="AL2" i="9"/>
  <c r="AN2" i="9" s="1"/>
  <c r="AL75" i="9"/>
  <c r="AN75" i="9" s="1"/>
  <c r="I55" i="12" s="1"/>
  <c r="AN26" i="11"/>
  <c r="AN30" i="11"/>
  <c r="F3" i="12"/>
  <c r="AN22" i="11"/>
  <c r="AN23" i="11"/>
  <c r="AN34" i="11"/>
  <c r="AO21" i="11"/>
  <c r="I2" i="12" s="1"/>
  <c r="AL63" i="9"/>
  <c r="AN63" i="9" s="1"/>
  <c r="AN21" i="11"/>
  <c r="AO175" i="8"/>
  <c r="AO84" i="8"/>
  <c r="AP64" i="8"/>
  <c r="B180" i="8"/>
  <c r="AN61" i="8"/>
  <c r="AP174" i="8"/>
  <c r="AM84" i="8"/>
  <c r="AO7" i="8"/>
  <c r="AM27" i="8"/>
  <c r="AL38" i="9"/>
  <c r="AM38" i="9"/>
  <c r="AM65" i="8"/>
  <c r="AM3" i="8"/>
  <c r="AP65" i="8"/>
  <c r="AO174" i="8"/>
  <c r="AO3" i="8"/>
  <c r="AP61" i="8"/>
  <c r="B94" i="8"/>
  <c r="AP27" i="8"/>
  <c r="AL66" i="9"/>
  <c r="AM66" i="9"/>
  <c r="AP7" i="8"/>
  <c r="AN7" i="8"/>
  <c r="AN141" i="8"/>
  <c r="AP175" i="8"/>
  <c r="AO176" i="8"/>
  <c r="AP176" i="8"/>
  <c r="AN33" i="11"/>
  <c r="AM21" i="9"/>
  <c r="AN21" i="9" s="1"/>
  <c r="AM4" i="8"/>
  <c r="AN4" i="8"/>
  <c r="AO4" i="8"/>
  <c r="B12" i="8"/>
  <c r="AL29" i="9"/>
  <c r="AN29" i="9" s="1"/>
  <c r="AM39" i="9"/>
  <c r="AN39" i="9" s="1"/>
  <c r="AP122" i="8"/>
  <c r="AN122" i="8"/>
  <c r="AM122" i="8"/>
  <c r="AP120" i="8"/>
  <c r="AP62" i="8"/>
  <c r="AM62" i="8"/>
  <c r="AM143" i="8"/>
  <c r="AO143" i="8"/>
  <c r="AN143" i="8"/>
  <c r="AL59" i="9"/>
  <c r="AN59" i="9" s="1"/>
  <c r="A80" i="6"/>
  <c r="D80" i="6" s="1"/>
  <c r="G80" i="6" s="1"/>
  <c r="AL44" i="9"/>
  <c r="AN44" i="9" s="1"/>
  <c r="AL39" i="8"/>
  <c r="AL137" i="8"/>
  <c r="AL80" i="8"/>
  <c r="AL37" i="8"/>
  <c r="F2" i="12"/>
  <c r="AL184" i="8"/>
  <c r="AL93" i="8"/>
  <c r="AL20" i="8"/>
  <c r="AL161" i="8"/>
  <c r="AL188" i="8"/>
  <c r="AL48" i="8"/>
  <c r="AL49" i="8"/>
  <c r="AL21" i="8"/>
  <c r="AL177" i="8"/>
  <c r="AL187" i="8"/>
  <c r="AL19" i="8"/>
  <c r="AL185" i="8"/>
  <c r="AL186" i="8"/>
  <c r="AL52" i="8"/>
  <c r="AL51" i="8"/>
  <c r="AL53" i="8"/>
  <c r="AL50" i="8"/>
  <c r="AL47" i="8"/>
  <c r="AL15" i="8"/>
  <c r="AL104" i="8"/>
  <c r="AN14" i="9"/>
  <c r="AN19" i="9"/>
  <c r="AL98" i="8"/>
  <c r="AL74" i="8"/>
  <c r="AL17" i="8"/>
  <c r="AN26" i="9"/>
  <c r="AN45" i="9"/>
  <c r="AN68" i="9"/>
  <c r="AN3" i="9"/>
  <c r="AN62" i="9"/>
  <c r="AN18" i="9"/>
  <c r="AN71" i="9"/>
  <c r="AN13" i="9"/>
  <c r="AN69" i="9"/>
  <c r="AL38" i="8"/>
  <c r="AN43" i="9"/>
  <c r="AL71" i="8"/>
  <c r="AL43" i="8"/>
  <c r="AL190" i="8"/>
  <c r="AL153" i="8"/>
  <c r="AL46" i="8"/>
  <c r="AL89" i="8"/>
  <c r="AL44" i="8"/>
  <c r="AL189" i="8"/>
  <c r="AL22" i="8"/>
  <c r="AL127" i="8"/>
  <c r="AL18" i="8"/>
  <c r="AL134" i="8"/>
  <c r="AL125" i="8"/>
  <c r="AL76" i="8"/>
  <c r="AL156" i="8"/>
  <c r="AL133" i="8"/>
  <c r="AL100" i="8"/>
  <c r="AL102" i="8"/>
  <c r="AL101" i="8"/>
  <c r="AL91" i="8"/>
  <c r="AL90" i="8"/>
  <c r="AL23" i="8"/>
  <c r="AL79" i="8"/>
  <c r="AL130" i="8"/>
  <c r="AL16" i="8"/>
  <c r="AL192" i="8"/>
  <c r="AL92" i="8"/>
  <c r="AL157" i="8"/>
  <c r="AL103" i="8"/>
  <c r="AL75" i="8"/>
  <c r="AL183" i="8"/>
  <c r="AL78" i="8"/>
  <c r="AL68" i="8"/>
  <c r="AL45" i="8"/>
  <c r="AL191" i="8"/>
  <c r="AL131" i="8"/>
  <c r="AL155" i="8"/>
  <c r="AL69" i="8"/>
  <c r="AL158" i="8"/>
  <c r="AL105" i="8"/>
  <c r="AL135" i="8"/>
  <c r="AL99" i="8"/>
  <c r="AN11" i="9"/>
  <c r="AN6" i="9"/>
  <c r="AN4" i="9"/>
  <c r="AN16" i="9"/>
  <c r="AN61" i="9"/>
  <c r="AN73" i="9"/>
  <c r="AN74" i="9"/>
  <c r="AN25" i="9"/>
  <c r="AN65" i="9"/>
  <c r="AN47" i="9"/>
  <c r="AN20" i="9"/>
  <c r="AN46" i="9"/>
  <c r="AN60" i="9"/>
  <c r="AN37" i="9"/>
  <c r="AL7" i="8" l="1"/>
  <c r="AN10" i="9"/>
  <c r="AL8" i="8"/>
  <c r="AL28" i="8"/>
  <c r="D33" i="12"/>
  <c r="I54" i="12"/>
  <c r="I50" i="12"/>
  <c r="D35" i="12"/>
  <c r="AL9" i="8"/>
  <c r="AL145" i="8"/>
  <c r="AL61" i="8"/>
  <c r="I19" i="12"/>
  <c r="D31" i="12"/>
  <c r="I25" i="12"/>
  <c r="D49" i="12"/>
  <c r="AL172" i="8"/>
  <c r="AL62" i="8"/>
  <c r="I45" i="12"/>
  <c r="I29" i="12"/>
  <c r="I40" i="12"/>
  <c r="AL87" i="8"/>
  <c r="AL27" i="8"/>
  <c r="AL31" i="8"/>
  <c r="D44" i="12"/>
  <c r="D37" i="12"/>
  <c r="D25" i="12"/>
  <c r="D36" i="12"/>
  <c r="I31" i="12"/>
  <c r="I41" i="12"/>
  <c r="D22" i="12"/>
  <c r="D29" i="12"/>
  <c r="D30" i="12"/>
  <c r="I34" i="12"/>
  <c r="I28" i="12"/>
  <c r="D34" i="12"/>
  <c r="I35" i="12"/>
  <c r="D50" i="12"/>
  <c r="AL63" i="8"/>
  <c r="I37" i="12"/>
  <c r="D41" i="12"/>
  <c r="I26" i="12"/>
  <c r="I27" i="12"/>
  <c r="I23" i="12"/>
  <c r="I24" i="12"/>
  <c r="I21" i="12"/>
  <c r="I22" i="12"/>
  <c r="D40" i="12"/>
  <c r="I30" i="12"/>
  <c r="D52" i="12"/>
  <c r="D53" i="12"/>
  <c r="D54" i="12"/>
  <c r="AL119" i="8"/>
  <c r="AL85" i="8"/>
  <c r="D21" i="12"/>
  <c r="D23" i="12"/>
  <c r="D51" i="12"/>
  <c r="I33" i="12"/>
  <c r="I44" i="12"/>
  <c r="I36" i="12"/>
  <c r="I20" i="12"/>
  <c r="I32" i="12"/>
  <c r="AL84" i="8"/>
  <c r="AL143" i="8"/>
  <c r="AL5" i="8"/>
  <c r="AL88" i="8"/>
  <c r="AL86" i="8"/>
  <c r="AL4" i="8"/>
  <c r="AL2" i="8"/>
  <c r="AL65" i="8"/>
  <c r="AL141" i="8"/>
  <c r="AL175" i="8"/>
  <c r="AL10" i="8"/>
  <c r="AL122" i="8"/>
  <c r="AL174" i="8"/>
  <c r="AL176" i="8"/>
  <c r="AL30" i="8"/>
  <c r="AL142" i="8"/>
  <c r="AL120" i="8"/>
  <c r="AL29" i="8"/>
  <c r="AL173" i="8"/>
  <c r="AN66" i="9"/>
  <c r="I53" i="12" s="1"/>
  <c r="AN38" i="9"/>
  <c r="D32" i="12" s="1"/>
  <c r="AL121" i="8"/>
  <c r="AL64" i="8"/>
  <c r="AL3" i="8"/>
  <c r="AL144" i="8"/>
  <c r="J80" i="6"/>
  <c r="A90" i="6" s="1"/>
  <c r="D90" i="6" s="1"/>
  <c r="G90" i="6" s="1"/>
  <c r="J90" i="6" s="1"/>
  <c r="A100" i="6" s="1"/>
  <c r="D19" i="12"/>
  <c r="D20" i="12"/>
  <c r="D55" i="12" l="1"/>
  <c r="D45" i="12"/>
  <c r="I43" i="12"/>
  <c r="D47" i="12"/>
  <c r="I38" i="12"/>
  <c r="D46" i="12"/>
  <c r="D43" i="12"/>
  <c r="I42" i="12"/>
  <c r="D48" i="12"/>
  <c r="I49" i="12"/>
  <c r="I48" i="12"/>
  <c r="D42" i="12"/>
  <c r="I39" i="12"/>
  <c r="I47" i="12"/>
  <c r="I46" i="12"/>
  <c r="D38" i="12"/>
  <c r="D39" i="12"/>
  <c r="I51" i="12"/>
  <c r="I52" i="12"/>
  <c r="D26" i="12"/>
  <c r="D24" i="12"/>
  <c r="D28" i="12"/>
  <c r="D27" i="12"/>
</calcChain>
</file>

<file path=xl/sharedStrings.xml><?xml version="1.0" encoding="utf-8"?>
<sst xmlns="http://schemas.openxmlformats.org/spreadsheetml/2006/main" count="4456" uniqueCount="824">
  <si>
    <t>Team</t>
  </si>
  <si>
    <t>Man</t>
  </si>
  <si>
    <t>Playoffs</t>
  </si>
  <si>
    <t>Sponsor Fees</t>
  </si>
  <si>
    <t xml:space="preserve">MAILING ADDRESS FOR DUES MONEY </t>
  </si>
  <si>
    <t>Week 1</t>
  </si>
  <si>
    <t>@</t>
  </si>
  <si>
    <t>Week 2</t>
  </si>
  <si>
    <t>Week 3</t>
  </si>
  <si>
    <t>Week 4</t>
  </si>
  <si>
    <t>Week 5</t>
  </si>
  <si>
    <t>Week 6</t>
  </si>
  <si>
    <t>Week 7</t>
  </si>
  <si>
    <t>Week 9</t>
  </si>
  <si>
    <t>Week 10</t>
  </si>
  <si>
    <t>Week 11</t>
  </si>
  <si>
    <t>Week 12</t>
  </si>
  <si>
    <t>Week 13</t>
  </si>
  <si>
    <t>Week 14</t>
  </si>
  <si>
    <t>Week 15</t>
  </si>
  <si>
    <t>Week 16</t>
  </si>
  <si>
    <t>Week 18</t>
  </si>
  <si>
    <t>Week 19</t>
  </si>
  <si>
    <t>Week 20</t>
  </si>
  <si>
    <t>Week 21</t>
  </si>
  <si>
    <t>Week 22</t>
  </si>
  <si>
    <t>Week 23</t>
  </si>
  <si>
    <t>Week 24</t>
  </si>
  <si>
    <t>Week 26</t>
  </si>
  <si>
    <t>Week 27</t>
  </si>
  <si>
    <t>Week 28</t>
  </si>
  <si>
    <t>Week 29</t>
  </si>
  <si>
    <t>Week 30</t>
  </si>
  <si>
    <t>Week 31</t>
  </si>
  <si>
    <t>Week 32</t>
  </si>
  <si>
    <t>Week 33</t>
  </si>
  <si>
    <t>Treasurer:  Joe Tavernese, Metro Bowl, 63 Foster Street, Peabody, MA  01960</t>
  </si>
  <si>
    <t>L</t>
  </si>
  <si>
    <t>W</t>
  </si>
  <si>
    <t>AVG</t>
  </si>
  <si>
    <t>Shawn Baker</t>
  </si>
  <si>
    <t>Shawn McKinley</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</si>
  <si>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</si>
  <si>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</si>
  <si>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</si>
  <si>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</si>
  <si>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</si>
  <si>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</si>
  <si>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</si>
  <si>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</si>
  <si>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</si>
  <si>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</si>
  <si>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</si>
  <si>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</si>
  <si>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</si>
  <si>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</si>
  <si>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</si>
  <si>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</si>
  <si>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</si>
  <si>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</si>
  <si>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</si>
  <si>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</si>
  <si>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</si>
  <si>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</si>
  <si>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</si>
  <si>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</si>
  <si>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</si>
  <si>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Avg</t>
  </si>
  <si>
    <t>BOWLER</t>
  </si>
  <si>
    <t>Team Name</t>
  </si>
  <si>
    <t>Single</t>
  </si>
  <si>
    <t>Series</t>
  </si>
  <si>
    <t>MAKE CHECKS PAYABLE TO JOE TAVERNESE</t>
  </si>
  <si>
    <t>Lucky 1</t>
  </si>
  <si>
    <t>Academy 2</t>
  </si>
  <si>
    <t>Academy 1</t>
  </si>
  <si>
    <t>Enter Your Team Name</t>
  </si>
  <si>
    <t>Round 1</t>
  </si>
  <si>
    <t>Link to schedule:</t>
  </si>
  <si>
    <t>20th Century</t>
  </si>
  <si>
    <t>14 Teams</t>
  </si>
  <si>
    <t>POS</t>
  </si>
  <si>
    <t>400's</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</si>
  <si>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</si>
  <si>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</si>
  <si>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</si>
  <si>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</si>
  <si>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</si>
  <si>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</si>
  <si>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</si>
  <si>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</si>
  <si>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</si>
  <si>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</si>
  <si>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</si>
  <si>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</si>
  <si>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</si>
  <si>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</si>
  <si>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</si>
  <si>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</si>
  <si>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</si>
  <si>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</si>
  <si>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</si>
  <si>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</si>
  <si>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</si>
  <si>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</si>
  <si>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</si>
  <si>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</si>
  <si>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</si>
  <si>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</si>
  <si>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</si>
  <si>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</si>
  <si>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</si>
  <si>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</si>
  <si>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</si>
  <si>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</si>
  <si>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</si>
  <si>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</si>
  <si>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</si>
  <si>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</si>
  <si>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file a complaint with the league president.</t>
  </si>
  <si>
    <t>A plaque will be awarded to the sponsor of the 1st place team, as well as the winner of the league's playoffs.</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</si>
  <si>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</si>
  <si>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</si>
  <si>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</si>
  <si>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</si>
  <si>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</si>
  <si>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</si>
  <si>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</si>
  <si>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</si>
  <si>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</si>
  <si>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</si>
  <si>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</si>
  <si>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</si>
  <si>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</si>
  <si>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</si>
  <si>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</si>
  <si>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</si>
  <si>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</si>
  <si>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</si>
  <si>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</si>
  <si>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</si>
  <si>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</si>
  <si>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</si>
  <si>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</si>
  <si>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</si>
  <si>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</si>
  <si>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</si>
  <si>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 via email or phone call, that a triple strike has been hit, by no later than that Monday. If notification is not given, the triple strike will not count.</t>
  </si>
  <si>
    <t>This rule also pertains to regular season.  If a bowler is replaced mid-match/mid string, they are not eligible to come back in and finish the night.</t>
  </si>
  <si>
    <t>may bowl in a playoff match. If a bowler starts a playoff match/string, they must finish the match/string unless an injury occurs. If a bowler is replaced mid-match/mid-string,</t>
  </si>
  <si>
    <t>JEFF WALSH</t>
  </si>
  <si>
    <t>DAVE CHESTERCOVE</t>
  </si>
  <si>
    <t>JOHN STARNER</t>
  </si>
  <si>
    <t>JIM AYOTTE</t>
  </si>
  <si>
    <t>MARK GREGORY</t>
  </si>
  <si>
    <t>CHRIS POWERS</t>
  </si>
  <si>
    <t>RYAN LEHR</t>
  </si>
  <si>
    <t>STEVE LACH</t>
  </si>
  <si>
    <t>MIKE CUCCIA</t>
  </si>
  <si>
    <t>SKIP EASTERBROOKS</t>
  </si>
  <si>
    <t>CRAIG HOLBROOK</t>
  </si>
  <si>
    <t>BOB WHITCOMB</t>
  </si>
  <si>
    <t>BRIAN FOURNIER</t>
  </si>
  <si>
    <t>JUSTIN SCALI</t>
  </si>
  <si>
    <t>RICH LIMONE</t>
  </si>
  <si>
    <t>JAY SHINER</t>
  </si>
  <si>
    <t>MIKE REGAL</t>
  </si>
  <si>
    <t>NICK NORCROSS</t>
  </si>
  <si>
    <t>CHRIS HARRIS</t>
  </si>
  <si>
    <t>MIKE MCGANN</t>
  </si>
  <si>
    <t>KEVIN PAGINGTON</t>
  </si>
  <si>
    <t>BOB BROWN</t>
  </si>
  <si>
    <t>PETER CRAWFORD</t>
  </si>
  <si>
    <t>PAUL D'ANTUONO</t>
  </si>
  <si>
    <t>CHRIS CAPOZZI</t>
  </si>
  <si>
    <t>ED WOODSIDE</t>
  </si>
  <si>
    <t>MIKE MORGAN</t>
  </si>
  <si>
    <t>LARRY DOUCETTE</t>
  </si>
  <si>
    <t>MARK RICCI</t>
  </si>
  <si>
    <t>CHRIS SACCHETTI</t>
  </si>
  <si>
    <t>MARK STRANGIO</t>
  </si>
  <si>
    <t>JOE SMITH</t>
  </si>
  <si>
    <t>NORM PELLETIER</t>
  </si>
  <si>
    <t>JIMMY KEEFE</t>
  </si>
  <si>
    <t>DAVE GODWIN</t>
  </si>
  <si>
    <t>DENNIS NUZZO</t>
  </si>
  <si>
    <t>NICK ZUFFELATO</t>
  </si>
  <si>
    <r>
      <rPr>
        <b/>
        <sz val="10"/>
        <rFont val="Arial"/>
        <family val="2"/>
      </rPr>
      <t xml:space="preserve">Triple Strike Pool: </t>
    </r>
    <r>
      <rPr>
        <sz val="10"/>
        <rFont val="Arial"/>
        <family val="2"/>
      </rPr>
      <t>Dave Mallahan - bowlingman427@yahoo.com - 978.390.5745</t>
    </r>
  </si>
  <si>
    <t>Team 1</t>
  </si>
  <si>
    <t>Team 2</t>
  </si>
  <si>
    <t>Metro 2</t>
  </si>
  <si>
    <t>Team 3</t>
  </si>
  <si>
    <t>Team 4</t>
  </si>
  <si>
    <t>Team 5</t>
  </si>
  <si>
    <t>Team 6</t>
  </si>
  <si>
    <t>Team 7</t>
  </si>
  <si>
    <t>Team 8</t>
  </si>
  <si>
    <t>Team 9</t>
  </si>
  <si>
    <t>Team 10</t>
  </si>
  <si>
    <t>Team 11</t>
  </si>
  <si>
    <t>Team 12</t>
  </si>
  <si>
    <t>Team 13</t>
  </si>
  <si>
    <t>Team 14</t>
  </si>
  <si>
    <t>Ron's Ice Cream</t>
  </si>
  <si>
    <t>Academy 3</t>
  </si>
  <si>
    <t>Metro 1</t>
  </si>
  <si>
    <t>Central</t>
  </si>
  <si>
    <t>Dave Barber (C)</t>
  </si>
  <si>
    <t>Eddie Barber</t>
  </si>
  <si>
    <t>Dave Mallahan (C)</t>
  </si>
  <si>
    <t>Mark Ricci</t>
  </si>
  <si>
    <t>Keith Beaupre</t>
  </si>
  <si>
    <t>Mike Kustak</t>
  </si>
  <si>
    <t>Mark Strangio (C)</t>
  </si>
  <si>
    <t>Joe Smith</t>
  </si>
  <si>
    <t>Tony Pastore</t>
  </si>
  <si>
    <t>Chris Sacchetti</t>
  </si>
  <si>
    <t>Norm Pelletier</t>
  </si>
  <si>
    <t>Jason Doucette</t>
  </si>
  <si>
    <t>Bob Caliri</t>
  </si>
  <si>
    <t>John Thomas</t>
  </si>
  <si>
    <t>Chris Powers (C)</t>
  </si>
  <si>
    <t>Ryan Lehr</t>
  </si>
  <si>
    <t>Steve Lach</t>
  </si>
  <si>
    <t>Dan Chouinard</t>
  </si>
  <si>
    <t>Nick Zuffelato</t>
  </si>
  <si>
    <t>Mike Regal (C)</t>
  </si>
  <si>
    <t>Chris Harris</t>
  </si>
  <si>
    <t>Mike McGann</t>
  </si>
  <si>
    <t>Nick Norcross</t>
  </si>
  <si>
    <t>Jay Covitz</t>
  </si>
  <si>
    <t>Dan Lasko</t>
  </si>
  <si>
    <t>Harry Ward</t>
  </si>
  <si>
    <t>Ed Woodside (C)</t>
  </si>
  <si>
    <t>Mike Morgan</t>
  </si>
  <si>
    <t>Chris Capozzi</t>
  </si>
  <si>
    <t>Mark Smith</t>
  </si>
  <si>
    <t>Brandon Marks</t>
  </si>
  <si>
    <t>John Brown</t>
  </si>
  <si>
    <t>John Zappi (C)</t>
  </si>
  <si>
    <t>Craig Holbrook</t>
  </si>
  <si>
    <t>Bob Whitcomb</t>
  </si>
  <si>
    <t>Mike Cuccia</t>
  </si>
  <si>
    <t>Skip Easterbrooks</t>
  </si>
  <si>
    <t>Sam Dagostino</t>
  </si>
  <si>
    <t>Lou Alberghini</t>
  </si>
  <si>
    <t>Rich Limone (C)</t>
  </si>
  <si>
    <t>Brian Fournier</t>
  </si>
  <si>
    <t>Jay Shiner</t>
  </si>
  <si>
    <t>Justin Scali</t>
  </si>
  <si>
    <t>Jon Hendren</t>
  </si>
  <si>
    <t>Bobby Doherty, Sr.</t>
  </si>
  <si>
    <t>Jimmy Keefe</t>
  </si>
  <si>
    <t>Peter Pereira</t>
  </si>
  <si>
    <t>Kris Winiarz</t>
  </si>
  <si>
    <t>Larry Doucette</t>
  </si>
  <si>
    <t>John Starner (C)</t>
  </si>
  <si>
    <t>Dave Chestercove</t>
  </si>
  <si>
    <t>Jeff Walsh</t>
  </si>
  <si>
    <t>Steve Renaud, Jr.</t>
  </si>
  <si>
    <t>Joe Cennami</t>
  </si>
  <si>
    <t>Scott Meehan</t>
  </si>
  <si>
    <t>Mike Kane</t>
  </si>
  <si>
    <t>Bob Brown (C)</t>
  </si>
  <si>
    <t>Arty Gendreau</t>
  </si>
  <si>
    <t>Paul Pigott</t>
  </si>
  <si>
    <t>Paul D'Antuono</t>
  </si>
  <si>
    <t>Wally Flannery</t>
  </si>
  <si>
    <t>Dennis Nuzzo (C)</t>
  </si>
  <si>
    <t>Rich Cocchi</t>
  </si>
  <si>
    <t>Mike Spinazola</t>
  </si>
  <si>
    <t>Bobby Doherty, Jr.</t>
  </si>
  <si>
    <t>Dave Maattala</t>
  </si>
  <si>
    <t>Ray Dow</t>
  </si>
  <si>
    <t>Matt Faretra</t>
  </si>
  <si>
    <t>Jeremy Seaholm</t>
  </si>
  <si>
    <t>Dave Godwin</t>
  </si>
  <si>
    <t>Mark Gregory</t>
  </si>
  <si>
    <t>Jim Ayotte</t>
  </si>
  <si>
    <t>Dave Dupuis</t>
  </si>
  <si>
    <t>Jon Boudreau</t>
  </si>
  <si>
    <t>Jon McDonald</t>
  </si>
  <si>
    <t>works for both teams. If the teams can’t agree, the league will step in and schedule the match for them.</t>
  </si>
  <si>
    <t>Al Kecyk</t>
  </si>
  <si>
    <t>Men's Pro League Schedule</t>
  </si>
  <si>
    <t>Bill O'Neill</t>
  </si>
  <si>
    <t>Steve Plante</t>
  </si>
  <si>
    <t>Kevin Pagington</t>
  </si>
  <si>
    <t>Total pin fall will determine the winner of all playoff matches. The top 4 teams in the standings will receive a 1st round bye.</t>
  </si>
  <si>
    <t xml:space="preserve">an injured bowler in the 3rd round, the replacement will be eligible to bowl in the playoffs if they bowl 3 weeks. </t>
  </si>
  <si>
    <t>match against Dave's team (Riverwalk 1), otherwise you will be deemed out of the triple strike pool. It is the responsibility of the bowler or that bowler's captain to notify</t>
  </si>
  <si>
    <t>Brian Feist</t>
  </si>
  <si>
    <t>METRO 2</t>
  </si>
  <si>
    <t>RON'S ICE CREAM</t>
  </si>
  <si>
    <t>ACADEMY 3</t>
  </si>
  <si>
    <t>ACADEMY 1</t>
  </si>
  <si>
    <t>ACADEMY 2</t>
  </si>
  <si>
    <t>20TH CENTURY</t>
  </si>
  <si>
    <t>METRO 1</t>
  </si>
  <si>
    <t>CENTRAL</t>
  </si>
  <si>
    <t>JON BOUDREAU</t>
  </si>
  <si>
    <t>SHAWN MCKINLEY</t>
  </si>
  <si>
    <t>SHAWN BAKER</t>
  </si>
  <si>
    <t>DAVE BARBER</t>
  </si>
  <si>
    <t>RICH HALAS</t>
  </si>
  <si>
    <t>MIKE SPINAZOLA</t>
  </si>
  <si>
    <t>DAVE MAATTALA</t>
  </si>
  <si>
    <t>BOBBY DOHERTY, JR.</t>
  </si>
  <si>
    <t>RICH COCCHI</t>
  </si>
  <si>
    <t>TONY PASTORE</t>
  </si>
  <si>
    <t>JON MCDONALD</t>
  </si>
  <si>
    <t>POINTS</t>
  </si>
  <si>
    <t>PINS</t>
  </si>
  <si>
    <t>Total</t>
  </si>
  <si>
    <t>JOE CENNAMI</t>
  </si>
  <si>
    <t>MIKE KANE</t>
  </si>
  <si>
    <t>GEOFF DUNN</t>
  </si>
  <si>
    <t>TJ DEPIETRO</t>
  </si>
  <si>
    <t>WALLY FLANNERY</t>
  </si>
  <si>
    <t>ARTY GENDREAU</t>
  </si>
  <si>
    <t>SEASON HIGHS</t>
  </si>
  <si>
    <t>IN TWO WEEKS…</t>
  </si>
  <si>
    <t>DAVE MALLAHAN</t>
  </si>
  <si>
    <t>JOHN ZAPPI</t>
  </si>
  <si>
    <t>DAN CHOUINARD</t>
  </si>
  <si>
    <t>GMS</t>
  </si>
  <si>
    <t>SER</t>
  </si>
  <si>
    <t>HIGH SINGLE</t>
  </si>
  <si>
    <t>HIGH SERIES</t>
  </si>
  <si>
    <t>400+ SERIES</t>
  </si>
  <si>
    <t>SIN</t>
  </si>
  <si>
    <t>TEAM</t>
  </si>
  <si>
    <t>NEXT WEEK…</t>
  </si>
  <si>
    <t>Roster Moves</t>
  </si>
  <si>
    <t>Chris Sargent</t>
  </si>
  <si>
    <t>Jeff Surette</t>
  </si>
  <si>
    <t>Eric Pelletier</t>
  </si>
  <si>
    <t>DAVE DUPUIS</t>
  </si>
  <si>
    <t>JASON DOUCETTE</t>
  </si>
  <si>
    <t>JEFF SURETTE</t>
  </si>
  <si>
    <t>KEITH BEAUPRE</t>
  </si>
  <si>
    <t>BRANDON MARKS</t>
  </si>
  <si>
    <t>Kevin Davis</t>
  </si>
  <si>
    <t>Mike Erickson</t>
  </si>
  <si>
    <t>DAN LASKO</t>
  </si>
  <si>
    <t>BOBBY DOHERTY, SR.</t>
  </si>
  <si>
    <t>Brian Fuller, Jr.</t>
  </si>
  <si>
    <t>MIKE LEGENDRE</t>
  </si>
  <si>
    <t>Mike Legendre</t>
  </si>
  <si>
    <t>Doug Gauvin</t>
  </si>
  <si>
    <t>JON WINCHELL</t>
  </si>
  <si>
    <t>Jon Winchell</t>
  </si>
  <si>
    <t>John Zappi</t>
  </si>
  <si>
    <t>Mark Strangio</t>
  </si>
  <si>
    <t>John Starner</t>
  </si>
  <si>
    <t>Chris Powers</t>
  </si>
  <si>
    <t>Rich Limone</t>
  </si>
  <si>
    <t>Dave Barber</t>
  </si>
  <si>
    <t>Geoff Dunn</t>
  </si>
  <si>
    <t>Bob Brown</t>
  </si>
  <si>
    <t>Dennis Nuzzo</t>
  </si>
  <si>
    <t>Ed Woodside</t>
  </si>
  <si>
    <t>Rich Halas</t>
  </si>
  <si>
    <t>Mike MacIntosh</t>
  </si>
  <si>
    <t>Steve Poisant</t>
  </si>
  <si>
    <t>CHRIS SARGENT</t>
  </si>
  <si>
    <t>Str</t>
  </si>
  <si>
    <t>Steve Renaud, Sr.</t>
  </si>
  <si>
    <t>Chris Cazevane</t>
  </si>
  <si>
    <t>150+ SINGLES</t>
  </si>
  <si>
    <t>AL KECYK</t>
  </si>
  <si>
    <t>Peter Crawford</t>
  </si>
  <si>
    <t>Frank De Luca</t>
  </si>
  <si>
    <t>Tom DePietro</t>
  </si>
  <si>
    <t>Keith Degiuo</t>
  </si>
  <si>
    <t>Corey Gendreau</t>
  </si>
  <si>
    <t>T.J. DePietro</t>
  </si>
  <si>
    <t>Dan Legge</t>
  </si>
  <si>
    <t>TONY IANNUZZI</t>
  </si>
  <si>
    <t>DAN LEGGE</t>
  </si>
  <si>
    <t>STEVE PLANTE</t>
  </si>
  <si>
    <t>Ryan Walsh</t>
  </si>
  <si>
    <t xml:space="preserve">bowlers who are habitually late. If the bowling center needs to postpone a match, the captains  involved will be given 3 weeks to agree to a date that </t>
  </si>
  <si>
    <t>prizes. No hats allowed.</t>
  </si>
  <si>
    <t xml:space="preserve">If a bowler is replaced mid-string, the score for the string will count towards the bowlers average and high single. Injury exception: If a bowler comes in to replace </t>
  </si>
  <si>
    <t xml:space="preserve">If you wish to enter the league's triple strike pool, you must notify Dave Mallahan prior to the first match of the season, and pay by the date of your team's 1st </t>
  </si>
  <si>
    <t>LEAGUE RULES (UPDATED AS OF 8/13/14)</t>
  </si>
  <si>
    <r>
      <rPr>
        <b/>
        <sz val="10"/>
        <color rgb="FFC00000"/>
        <rFont val="Arial"/>
        <family val="2"/>
      </rPr>
      <t>All bowlers shall pay $40 per week including the bye week</t>
    </r>
    <r>
      <rPr>
        <sz val="10"/>
        <rFont val="Arial"/>
        <family val="2"/>
      </rPr>
      <t>, which includes the cost of bowling. The home team captains will collect all monies to be paid and send</t>
    </r>
  </si>
  <si>
    <r>
      <rPr>
        <b/>
        <sz val="10"/>
        <color rgb="FFC00000"/>
        <rFont val="Arial"/>
        <family val="2"/>
      </rPr>
      <t>Playoffs will be held at season's end at Woburn Bowladrome in Woburn, MA</t>
    </r>
    <r>
      <rPr>
        <sz val="10"/>
        <rFont val="Arial"/>
        <family val="2"/>
      </rPr>
      <t>. 1st round matches will consist of 2 strings. All other rounds will consist of 3-string matches.</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</si>
  <si>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</si>
  <si>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captains to host the playoffs will be Mike Regal, Dave Barber, Dave Mallahan, and Mike MacIntosh. After those captains have hosted</t>
  </si>
  <si>
    <t>into a hat and a new round will be started.</t>
  </si>
  <si>
    <r>
      <t xml:space="preserve">the playoffs, </t>
    </r>
    <r>
      <rPr>
        <b/>
        <sz val="10"/>
        <color rgb="FFC00000"/>
        <rFont val="Arial"/>
        <family val="2"/>
      </rPr>
      <t xml:space="preserve">the next captains in line will be Rich Limone, Chris Powers, John Starner and Mike Legendre. After that, all captains names (home lanes) will go </t>
    </r>
  </si>
  <si>
    <t>Captain</t>
  </si>
  <si>
    <t>Phone #</t>
  </si>
  <si>
    <t>Email</t>
  </si>
  <si>
    <t>617-699-7239</t>
  </si>
  <si>
    <t>mjs@bulfinch.com</t>
  </si>
  <si>
    <t>Woburn 2</t>
  </si>
  <si>
    <t>978-761-6894</t>
  </si>
  <si>
    <t>artypga@gmail.com</t>
  </si>
  <si>
    <t>Malden 2</t>
  </si>
  <si>
    <t>781-520-9256</t>
  </si>
  <si>
    <t>dopey88049@aol.com</t>
  </si>
  <si>
    <t>Woburn 1</t>
  </si>
  <si>
    <t>508-308-9527</t>
  </si>
  <si>
    <t>Mike Regal</t>
  </si>
  <si>
    <t>617-448-6023</t>
  </si>
  <si>
    <t>johnmregal@gmail.com</t>
  </si>
  <si>
    <t>Dave Hodge</t>
  </si>
  <si>
    <t>978-390-5745</t>
  </si>
  <si>
    <t>bowlingman427@yahoo.com</t>
  </si>
  <si>
    <t>617-581-3098</t>
  </si>
  <si>
    <t>zap1215@verizon.net</t>
  </si>
  <si>
    <t>781-953-8460</t>
  </si>
  <si>
    <t>781-439-3411</t>
  </si>
  <si>
    <t>luckystrikedave@yahoo.com</t>
  </si>
  <si>
    <t>781-248-4115</t>
  </si>
  <si>
    <t>cantell24@gmail.com</t>
  </si>
  <si>
    <t>Malden 1</t>
  </si>
  <si>
    <t>617-548-1415</t>
  </si>
  <si>
    <t>rplimone@comcast.net</t>
  </si>
  <si>
    <t>Central Park</t>
  </si>
  <si>
    <t>617-872-2091</t>
  </si>
  <si>
    <t>dwoodside@statestreet.com</t>
  </si>
  <si>
    <t>Riverwalk</t>
  </si>
  <si>
    <t>978-994-3602</t>
  </si>
  <si>
    <t>nubbs1990@gmail.com</t>
  </si>
  <si>
    <t>Norwood</t>
  </si>
  <si>
    <t>781-769-0606</t>
  </si>
  <si>
    <t>mlegendre77@yahoo.com</t>
  </si>
  <si>
    <t>Team #</t>
  </si>
  <si>
    <t>Bye</t>
  </si>
  <si>
    <t>capydog@msn.com</t>
  </si>
  <si>
    <t>Team 16</t>
  </si>
  <si>
    <t>Dan Shultz</t>
  </si>
  <si>
    <t>Wayne Springfiield</t>
  </si>
  <si>
    <t>TJ DePietro (C)</t>
  </si>
  <si>
    <t>Matt Lawless</t>
  </si>
  <si>
    <t>Arty Gendreau (C)</t>
  </si>
  <si>
    <t>Rich Magnarelli</t>
  </si>
  <si>
    <t>Gabe Swindell</t>
  </si>
  <si>
    <t>Chris Beninati</t>
  </si>
  <si>
    <t>Team 15</t>
  </si>
  <si>
    <t>Mike Legendre (C)</t>
  </si>
  <si>
    <t>Rob Pidgeon</t>
  </si>
  <si>
    <t>Andrew Wasnewski</t>
  </si>
  <si>
    <t>Todd Trumpis</t>
  </si>
  <si>
    <t>Matt Rich</t>
  </si>
  <si>
    <t>Tony Ianuzzi</t>
  </si>
  <si>
    <t>Week 17 - Position Match</t>
  </si>
  <si>
    <t>Odd</t>
  </si>
  <si>
    <t>Even</t>
  </si>
  <si>
    <t>*15th bowls against 14th score only</t>
  </si>
  <si>
    <t>2014 - 2015</t>
  </si>
  <si>
    <t>Lucky</t>
  </si>
  <si>
    <t>Week 8 - Position Match</t>
  </si>
  <si>
    <t>Week 25 - Position Match</t>
  </si>
  <si>
    <t>Week 34 - Position Match</t>
  </si>
  <si>
    <t>Joe Stella</t>
  </si>
  <si>
    <t>Bruno Defeo</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</si>
  <si>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</si>
  <si>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</si>
  <si>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color rgb="FFC00000"/>
        <rFont val="Arial"/>
        <family val="2"/>
      </rPr>
      <t>The regular season will begin Friday, September 5th</t>
    </r>
    <r>
      <rPr>
        <sz val="10"/>
        <rFont val="Arial"/>
        <family val="2"/>
      </rPr>
      <t xml:space="preserve">. All matches scheduled to begin at 8:00pm. </t>
    </r>
  </si>
  <si>
    <r>
      <t xml:space="preserve">will result in a $25 fine and a captain's meeting to determine length of suspension. </t>
    </r>
    <r>
      <rPr>
        <b/>
        <sz val="10"/>
        <color rgb="FFC00000"/>
        <rFont val="Arial"/>
        <family val="2"/>
      </rPr>
      <t>Any captain involved in any match on location must call an unsportsmanlike</t>
    </r>
  </si>
  <si>
    <t>http://usbcongress.http.internapcdn.net/usbcongress/bowl/rules/pdfs/leagueSchedule_16Team.pdf</t>
  </si>
  <si>
    <t>End of 1st Half</t>
  </si>
  <si>
    <t>End of Season</t>
  </si>
  <si>
    <t>PLAYOFFS</t>
  </si>
  <si>
    <t>Sunday, May 3rd, 2015</t>
  </si>
  <si>
    <t>Woburn Bowladrome</t>
  </si>
  <si>
    <t>10am</t>
  </si>
  <si>
    <t>*14th &amp; 15th @ 13th</t>
  </si>
  <si>
    <t>Rich Moran</t>
  </si>
  <si>
    <t>Mike Miccichi</t>
  </si>
  <si>
    <t>9/5/14 - Academy 1 dropped Jason Doucette (sub), Academy 3 added Jason Doucette (sub)</t>
  </si>
  <si>
    <t>Chris Boisvert</t>
  </si>
  <si>
    <t>Urbie Kafalas</t>
  </si>
  <si>
    <t>9/7/14 - Lucky added Chris Boisvert (sub) and Urbie Kafalas (sub)</t>
  </si>
  <si>
    <t>LUCKY</t>
  </si>
  <si>
    <t>RIVERWALK</t>
  </si>
  <si>
    <t>MALDEN 1</t>
  </si>
  <si>
    <t>MALDEN 2</t>
  </si>
  <si>
    <t>WOBURN 1</t>
  </si>
  <si>
    <t>WOBURN 2</t>
  </si>
  <si>
    <t>NORWOOD</t>
  </si>
  <si>
    <t>TJ DePietro</t>
  </si>
  <si>
    <t>Won 6 Loss 2</t>
  </si>
  <si>
    <t>Won 2 Loss 6</t>
  </si>
  <si>
    <t>Tony Iannuzzi</t>
  </si>
  <si>
    <t>Won 8 Loss 0</t>
  </si>
  <si>
    <t>Won 0 Loss 8</t>
  </si>
  <si>
    <t>Wayne Springfield</t>
  </si>
  <si>
    <t>Dave Mallahan</t>
  </si>
  <si>
    <t>Chris Cazenave</t>
  </si>
  <si>
    <t>RICH MAGNARELLI</t>
  </si>
  <si>
    <t>MIKE MICCICHI</t>
  </si>
  <si>
    <t>WAYNE SPRINGFIELD</t>
  </si>
  <si>
    <t>ROB PIDGEON</t>
  </si>
  <si>
    <t>ANDREW WASNEWSKI</t>
  </si>
  <si>
    <t>URBIE KAFALAS</t>
  </si>
  <si>
    <t>Malden @ Central</t>
  </si>
  <si>
    <t>Ron's Ice Cream @ Norwood</t>
  </si>
  <si>
    <t>20th Century @ Academy 3</t>
  </si>
  <si>
    <t>Lucky @ Woburn 1</t>
  </si>
  <si>
    <t>Metro 2 @ Academy 2</t>
  </si>
  <si>
    <t>Metro 1 @ Woburn 2</t>
  </si>
  <si>
    <t>Academy 1 @ Bye</t>
  </si>
  <si>
    <t>Malden 2 @ Riverwalk</t>
  </si>
  <si>
    <t>20th Century @ Woburn 1</t>
  </si>
  <si>
    <t>Woburn 2 @ Malden 1</t>
  </si>
  <si>
    <t>Central @ Academy 1</t>
  </si>
  <si>
    <t>Riverwalk @ Bye</t>
  </si>
  <si>
    <t>Norwood @ Malden 2</t>
  </si>
  <si>
    <t>Ron's Ice Cream @ Academy 3</t>
  </si>
  <si>
    <t>Lucky @ Academy 2</t>
  </si>
  <si>
    <t>Metro 2 @ Metro 1</t>
  </si>
  <si>
    <t>*Payouts (in red) increased from previous season</t>
  </si>
  <si>
    <t>John McDonald</t>
  </si>
  <si>
    <t>Won 4 Loss 4</t>
  </si>
  <si>
    <t>Andrew Wasnewsky</t>
  </si>
  <si>
    <t>Matt Grace</t>
  </si>
  <si>
    <t>John Valerio</t>
  </si>
  <si>
    <t>-</t>
  </si>
  <si>
    <t>Woburn 2 @ Ron's Ice Cream</t>
  </si>
  <si>
    <t>Malden 2 @ Metro 2</t>
  </si>
  <si>
    <t>Metro 1 @ Norwood</t>
  </si>
  <si>
    <t>Academy 3 @ Malden 1</t>
  </si>
  <si>
    <t>Central @ 20th Century</t>
  </si>
  <si>
    <t>Riverwalk @ Academy 2</t>
  </si>
  <si>
    <t>Bye @ Lucky</t>
  </si>
  <si>
    <t>Woburn 1 @ Academy 1</t>
  </si>
  <si>
    <t>JOHN VALERIO</t>
  </si>
  <si>
    <t>JAY COVITZ</t>
  </si>
  <si>
    <t>9/12/14 - Woburn 2 added John Valerio (sub)</t>
  </si>
  <si>
    <t>September 19th, 2014</t>
  </si>
  <si>
    <t>September 26th, 2014</t>
  </si>
  <si>
    <t>9/17/14 - Academy 1 dropped Rich Moran (sub)</t>
  </si>
  <si>
    <t>9/17/14 - Academy 3 added Rich Moran (sub)</t>
  </si>
  <si>
    <t>Jim Keefe</t>
  </si>
  <si>
    <t>Mike Miccici</t>
  </si>
  <si>
    <t>Matt Penkul</t>
  </si>
  <si>
    <t>October 3rd, 2014</t>
  </si>
  <si>
    <t>Metro 1 @ Bye</t>
  </si>
  <si>
    <t>20th Century @ Riverwalk</t>
  </si>
  <si>
    <t>Norwood @ Lucky</t>
  </si>
  <si>
    <t>Metro 2 @ Academy 3</t>
  </si>
  <si>
    <t>Woburn 1 @ Woburn 2</t>
  </si>
  <si>
    <t>Academy 2 @ Central</t>
  </si>
  <si>
    <t>Malden 2 @ Malden 1</t>
  </si>
  <si>
    <t>Academy 1 @ Ron's Ice Cream</t>
  </si>
  <si>
    <t>Bobby Bettencourt</t>
  </si>
  <si>
    <t>Brian Pelletier</t>
  </si>
  <si>
    <t>9/19/14 - Metro 1 added Matt Penkul (sub), Bobby Bettencourt (sub), and Brian Pelletier (sub)</t>
  </si>
  <si>
    <t>BOB CALIRI</t>
  </si>
  <si>
    <t>GABE SWINDELL</t>
  </si>
  <si>
    <t>COREY GENDREAU</t>
  </si>
  <si>
    <t>MATT PENKUL</t>
  </si>
  <si>
    <t>KRIS WINIARZ</t>
  </si>
  <si>
    <t>TODD TRUMPIS</t>
  </si>
  <si>
    <t>9/25/14 - Norwood added Dennis Green (sub)</t>
  </si>
  <si>
    <t>October 10th, 2014</t>
  </si>
  <si>
    <t>PETER PEREIRA</t>
  </si>
  <si>
    <t>MATT RICH</t>
  </si>
  <si>
    <t>MATT GRACE</t>
  </si>
  <si>
    <t>9/29/14 - Norwood added Rob Linehan (sub)</t>
  </si>
  <si>
    <t>Dennis Green</t>
  </si>
  <si>
    <t>Rob Linehan</t>
  </si>
  <si>
    <t>Ron's Ice Cream @ Academy 2</t>
  </si>
  <si>
    <t>Metro 2 @ Academy 1</t>
  </si>
  <si>
    <t>Woburn 2 @ Riverwalk</t>
  </si>
  <si>
    <t>20th Century @ Metro 1</t>
  </si>
  <si>
    <t>Lucky @ Malden 1</t>
  </si>
  <si>
    <t>Woburn 1 @ Malden 2</t>
  </si>
  <si>
    <t>Norwood @ Central</t>
  </si>
  <si>
    <t>Bye @ Academy 3</t>
  </si>
  <si>
    <t>October 17th, 2014</t>
  </si>
  <si>
    <t>Jeff Lapierre</t>
  </si>
  <si>
    <t>Norwood @ Metro 2</t>
  </si>
  <si>
    <t>Academy 2 @ Bye</t>
  </si>
  <si>
    <t>Malden 2 @ Metro 1</t>
  </si>
  <si>
    <t>Malden 1 @ Ron's Ice Cream</t>
  </si>
  <si>
    <t>20th Century @ Academy 1</t>
  </si>
  <si>
    <t>Lucky @ Riverwalk</t>
  </si>
  <si>
    <t>Academy 3 @ Woburn 2</t>
  </si>
  <si>
    <t>Central @ Woburn 1</t>
  </si>
  <si>
    <t>Brian Crowell</t>
  </si>
  <si>
    <t>Jonathan Boudreau</t>
  </si>
  <si>
    <t>BRIAN CROWELL</t>
  </si>
  <si>
    <t>CHRIS BOISVERT</t>
  </si>
  <si>
    <t>JEFF LAPIERRE</t>
  </si>
  <si>
    <t>MARK SMITH</t>
  </si>
  <si>
    <t>BRIAN FULLER, JR.</t>
  </si>
  <si>
    <t>DENNIS GREEN</t>
  </si>
  <si>
    <t>ROB LINEHAN</t>
  </si>
  <si>
    <t>10/3/14 - Academy 1 added Brian Crowell (sub)</t>
  </si>
  <si>
    <t>10/3/14 - Central added Jeff Lapierre (sub)</t>
  </si>
  <si>
    <t>October 24th, 2014</t>
  </si>
  <si>
    <t>Position Match</t>
  </si>
  <si>
    <t>Even @ Odd</t>
  </si>
  <si>
    <t>14th &amp; *15th @ 13th</t>
  </si>
  <si>
    <t>Mahky Ricci</t>
  </si>
  <si>
    <t>Dave Godwin (C)</t>
  </si>
  <si>
    <t>978-697-5749</t>
  </si>
  <si>
    <t>iceman111089@yahoo.com</t>
  </si>
  <si>
    <t>10/3/14 - Academy 3 named Dave Godwin new captain</t>
  </si>
  <si>
    <t>October 31st, 2014</t>
  </si>
  <si>
    <t>Woburn 1 @ Metro 1</t>
  </si>
  <si>
    <t>Malden 1 @ Academy 2</t>
  </si>
  <si>
    <t>Ron's Ice Cream @ Central</t>
  </si>
  <si>
    <t>Bye @ Metro 2</t>
  </si>
  <si>
    <t>Academy 1 @ Norwood</t>
  </si>
  <si>
    <t>Malden 2 @ Lucky</t>
  </si>
  <si>
    <t>Riverwalk @ Academy 3</t>
  </si>
  <si>
    <t>20th Century @ Woburn 2</t>
  </si>
  <si>
    <t>Josh Riopelle</t>
  </si>
  <si>
    <t>10/17/14 - Malden 1 moved Frank De Luca to sub roster; moved Tony Iannuzzi to active roster</t>
  </si>
  <si>
    <t>JOHN THOMAS</t>
  </si>
  <si>
    <t>JOSH RIOPELLE</t>
  </si>
  <si>
    <t>Academy 2 @ Lucky</t>
  </si>
  <si>
    <t>October 24th, 2014 (Position Match)</t>
  </si>
  <si>
    <t>Academy 1 @ 20th Century</t>
  </si>
  <si>
    <t>Malden 1 @ Riverwalk</t>
  </si>
  <si>
    <t>Norwood @ Metro 1</t>
  </si>
  <si>
    <t>Malden 2 @ Woburn 2</t>
  </si>
  <si>
    <t>Woburn 1 vs. Malden 2 scores (at Woburn 2)</t>
  </si>
  <si>
    <t>November 7th, 2014</t>
  </si>
  <si>
    <t>WOBURN 1 (vs. MALDEN 2 SCORES)</t>
  </si>
  <si>
    <t>Andrew Wasneski</t>
  </si>
  <si>
    <t>Malden 2 @ Central</t>
  </si>
  <si>
    <t>Norwood @ Academy 3</t>
  </si>
  <si>
    <t>Metro 2 @ 20th Century</t>
  </si>
  <si>
    <t>Academy 1 @ Riverwalk</t>
  </si>
  <si>
    <t>Woburn 2 @ Bye</t>
  </si>
  <si>
    <t>Metro 1 @ Malden 1</t>
  </si>
  <si>
    <t>Academy 2 @ Woburn 1</t>
  </si>
  <si>
    <t>Ron's Ice Cream @ Lucky</t>
  </si>
  <si>
    <t>November 21st, 2014</t>
  </si>
  <si>
    <t>Malden 1 @ Academy 1</t>
  </si>
  <si>
    <t>Lucky @ 20th Century</t>
  </si>
  <si>
    <t>Academy 3 @ Woburn 1</t>
  </si>
  <si>
    <t>Woburn 2 @ Malden 2</t>
  </si>
  <si>
    <t>Riverwalk @ Metro 1</t>
  </si>
  <si>
    <t>Central @ Bye</t>
  </si>
  <si>
    <t>Metro 2 @ Ron's Ice Cream</t>
  </si>
  <si>
    <t>Academy 2 @ Norwood</t>
  </si>
  <si>
    <t>Mike Michichi</t>
  </si>
  <si>
    <t>Brian Bazylinski</t>
  </si>
  <si>
    <t>Keith Deguio</t>
  </si>
  <si>
    <t>PAUL PIGOTT</t>
  </si>
  <si>
    <t>STEVE RENAUD, JR.</t>
  </si>
  <si>
    <t>BRIAN BAZYLINSKI</t>
  </si>
  <si>
    <t>KEITH DEGUIO</t>
  </si>
  <si>
    <t>10/31/14 - Riverwalk added Brian Bazylinski to sub roster</t>
  </si>
  <si>
    <t>RAY DOW</t>
  </si>
  <si>
    <t>November 28th, 2014</t>
  </si>
  <si>
    <t>Erik ?</t>
  </si>
  <si>
    <t>Metro 2 @ Lucky</t>
  </si>
  <si>
    <t>Central @ Woburn 2</t>
  </si>
  <si>
    <t>Bye @ Malden 2</t>
  </si>
  <si>
    <t>Woburn 1 @ Norwood</t>
  </si>
  <si>
    <t>Academy 2 @ Academy 3</t>
  </si>
  <si>
    <t>20th Century @ Ron's Ice Cream</t>
  </si>
  <si>
    <t>Metro 1 @ Academy 1</t>
  </si>
  <si>
    <t>Riverwalk @ Malden 1</t>
  </si>
  <si>
    <t>D</t>
  </si>
  <si>
    <t>MIKE MACINTOSH</t>
  </si>
  <si>
    <t>December 5th, 2014</t>
  </si>
  <si>
    <t>Jay Simoneau</t>
  </si>
  <si>
    <t>TD DePietro</t>
  </si>
  <si>
    <t>RICH MORAN</t>
  </si>
  <si>
    <t>BRIAN FEIST</t>
  </si>
  <si>
    <t>JAY SIMONEAU</t>
  </si>
  <si>
    <t>11/21/14 - Academy 3 dropped Rich Moran (sub)</t>
  </si>
  <si>
    <t>11/21/14 - Academy 1 added Rich Moran (sub)</t>
  </si>
  <si>
    <t>Riverwalk @ Norwood</t>
  </si>
  <si>
    <t>Bye @ Ron's Ice Cream</t>
  </si>
  <si>
    <t>Academy 1 @ Academy 2</t>
  </si>
  <si>
    <t>Central @ Lucky</t>
  </si>
  <si>
    <t>Malden 1 @ Woburn 1</t>
  </si>
  <si>
    <t>Woburn 2 @ Metro 2</t>
  </si>
  <si>
    <t>20th Century @ Malden 2</t>
  </si>
  <si>
    <t>Academy 3 @ Metro 1</t>
  </si>
  <si>
    <t>December 12th, 2014</t>
  </si>
  <si>
    <t>Lucky @ Academy 3</t>
  </si>
  <si>
    <t>Metro 1 @ Central</t>
  </si>
  <si>
    <t>Malden 1 @ Bye</t>
  </si>
  <si>
    <t>Malden 2 @ Academy 1</t>
  </si>
  <si>
    <t>Ron's Ice Cream @ Riverwalk</t>
  </si>
  <si>
    <t>Norwood @ 20th Century</t>
  </si>
  <si>
    <t>Woburn 1 @ Metro 2</t>
  </si>
  <si>
    <t>Woburn 2 @ Academy 2</t>
  </si>
  <si>
    <t>Bobby Dohert, Sr.</t>
  </si>
  <si>
    <t>Mike Kecyk</t>
  </si>
  <si>
    <t>CHRIS CAZENAVE</t>
  </si>
  <si>
    <t>SAM DAGOSTINO</t>
  </si>
  <si>
    <t>MIKE KECYK</t>
  </si>
  <si>
    <t>11/28/14 - Metro 2 added Mike Kecyk (sub); dropped Dan Smith (sub)</t>
  </si>
  <si>
    <t>Jimm Keefe</t>
  </si>
  <si>
    <t>December 19th, 2014</t>
  </si>
  <si>
    <t>Academy 2 @ Malden 2</t>
  </si>
  <si>
    <t>Academy 1 @ Lucky</t>
  </si>
  <si>
    <t>Riverwalk @ Metro 2</t>
  </si>
  <si>
    <t>Norwood @ Woburn 2</t>
  </si>
  <si>
    <t>Academy 3 @ Central</t>
  </si>
  <si>
    <t>Bye @ Woburn 1</t>
  </si>
  <si>
    <t>Ron's Ice Cream @ Metro 1</t>
  </si>
  <si>
    <t>Malden 1 @ 20th Century</t>
  </si>
  <si>
    <t>Billy Bloom</t>
  </si>
  <si>
    <t>BILLY BLOOM</t>
  </si>
  <si>
    <t>December 26th, 2014</t>
  </si>
  <si>
    <t>Bye @ 20th Century</t>
  </si>
  <si>
    <t>Riverwalk @ Woburn 1</t>
  </si>
  <si>
    <t>Lucky @ Woburn 2</t>
  </si>
  <si>
    <t>Metro 1 @ Academy 2</t>
  </si>
  <si>
    <t>Malden 2 @ Ron's Ice Cream</t>
  </si>
  <si>
    <t>Academy 3 @ Academy 1</t>
  </si>
  <si>
    <t>Malden 1 @ Norwood</t>
  </si>
  <si>
    <t>Metro 2 @ Central</t>
  </si>
  <si>
    <t>SCOTT MEEHAN</t>
  </si>
  <si>
    <t>January 2nd, 2015</t>
  </si>
  <si>
    <t>Woburn 2 @ Academy 1</t>
  </si>
  <si>
    <t>Malden 2 @ Academy 3</t>
  </si>
  <si>
    <t>Ron's Ice Cream @ Woburn 1</t>
  </si>
  <si>
    <t>20th Century @ Academy 2</t>
  </si>
  <si>
    <t>Lucky @ Metro 1</t>
  </si>
  <si>
    <t>Malden 1 @ Metro 2</t>
  </si>
  <si>
    <t>Riverwalk @ Central</t>
  </si>
  <si>
    <t>Bye @ Norwood</t>
  </si>
  <si>
    <t>Won 7 Loss 1</t>
  </si>
  <si>
    <t>Won 1 Loss 7</t>
  </si>
  <si>
    <t>John McGunigle</t>
  </si>
  <si>
    <t>Central @ Academy 3</t>
  </si>
  <si>
    <t>Ron's Ice Cream @ 20th Century</t>
  </si>
  <si>
    <t>January 2nd, 2015 (Position Match)</t>
  </si>
  <si>
    <t>MIKE KUSTAK</t>
  </si>
  <si>
    <t>JOHN MCGUNIGLE</t>
  </si>
  <si>
    <t>12/26/14 - Central added John McGunigle (sub)</t>
  </si>
  <si>
    <t>January 9th, 2015 (Home Avg. Counts)</t>
  </si>
  <si>
    <t>Tony Anello</t>
  </si>
  <si>
    <t>TONY ANELLO</t>
  </si>
  <si>
    <t>January 16th, 2015</t>
  </si>
  <si>
    <t>Central @ Malden 1</t>
  </si>
  <si>
    <t>Norwood @ Ron's Ice Cream</t>
  </si>
  <si>
    <t>Academy 3 @ 20th Century</t>
  </si>
  <si>
    <t>Woburn 1 @ Lucky</t>
  </si>
  <si>
    <t>Academy 2 @ Metro 2</t>
  </si>
  <si>
    <t>Woburn 2 @ Metro 1</t>
  </si>
  <si>
    <t>Bye @ Academy 1</t>
  </si>
  <si>
    <t>Riverwalk @ Malden 2</t>
  </si>
  <si>
    <t>1/2/15 - Malden 1 added Tony Anello (sub)</t>
  </si>
  <si>
    <t>January 23rd, 2015</t>
  </si>
  <si>
    <t>Erik T.</t>
  </si>
  <si>
    <t>Woburn 1 @ 20th Century</t>
  </si>
  <si>
    <t>Malden 1 @ Woburn 2</t>
  </si>
  <si>
    <t>Academy 1 @ Central</t>
  </si>
  <si>
    <t>Bye @ Riverwalk</t>
  </si>
  <si>
    <t>Malden 2 @ Norwood</t>
  </si>
  <si>
    <t>Academy 3 @ Ron's Ice Cream</t>
  </si>
  <si>
    <t>Metro 1 @ Metro 2</t>
  </si>
  <si>
    <t>January 30th, 2015</t>
  </si>
  <si>
    <t>Michael Miccichi</t>
  </si>
  <si>
    <t>Bobby Doherty Sr</t>
  </si>
  <si>
    <t>Bobby Doherty Jr</t>
  </si>
  <si>
    <t>Chuck Desrosiers</t>
  </si>
  <si>
    <t>Ryan Tripp</t>
  </si>
  <si>
    <t>Dave Maatala</t>
  </si>
  <si>
    <t>Won 5 Loss 3</t>
  </si>
  <si>
    <t>Won 3 Loss 5</t>
  </si>
  <si>
    <t>Bye @ Metro 1</t>
  </si>
  <si>
    <t>Riverwalk @ 20th Century</t>
  </si>
  <si>
    <t>Lucky @ Norwood</t>
  </si>
  <si>
    <t>Academy 3 @ Metro 2</t>
  </si>
  <si>
    <t>Woburn 2 @ Woburn 1</t>
  </si>
  <si>
    <t>Central @ Academy 2</t>
  </si>
  <si>
    <t>Malden 1 @ Malden 2</t>
  </si>
  <si>
    <t>Ron's Ice Cream @ Academy 1</t>
  </si>
  <si>
    <t>Academy 2 @ Ron's Ice Cream</t>
  </si>
  <si>
    <t>Academy 1 @ Metro 2</t>
  </si>
  <si>
    <t>Riverwalk @ Woburn 2</t>
  </si>
  <si>
    <t>Metro 1 @ 20th Century</t>
  </si>
  <si>
    <t>Malden 1 @ Lucky</t>
  </si>
  <si>
    <t>Malden 2 @ Woburn 1</t>
  </si>
  <si>
    <t>Central @ Norwood</t>
  </si>
  <si>
    <t>Academy 3 @ Bye</t>
  </si>
  <si>
    <t>Ron's Ice Cream @ Woburn 2</t>
  </si>
  <si>
    <t>Metro 2 @ Malden 2</t>
  </si>
  <si>
    <t>Malden 1 @ Academy 3</t>
  </si>
  <si>
    <t>20th Century @ Central</t>
  </si>
  <si>
    <t>Academy 2 @ Riverwalk</t>
  </si>
  <si>
    <t>Lucky @ Bye</t>
  </si>
  <si>
    <t>Academy 1 @ Woburn 1</t>
  </si>
  <si>
    <t>TOM DEPIETRO</t>
  </si>
  <si>
    <t>ERIK T.</t>
  </si>
  <si>
    <t>RYAN TRIPP</t>
  </si>
  <si>
    <t>CHUCK DESROSIERS</t>
  </si>
  <si>
    <t>February 6th, 2015</t>
  </si>
  <si>
    <t>February 13th, 2015</t>
  </si>
  <si>
    <t>February 20th, 2015</t>
  </si>
  <si>
    <t>Metro 2 @ Norwood</t>
  </si>
  <si>
    <t>Bye @ Academy 2</t>
  </si>
  <si>
    <t>Metro 1 @ Malden 2</t>
  </si>
  <si>
    <t>Ron's Ice Cream @ Malden 1</t>
  </si>
  <si>
    <t>Riverwalk @ Lucky</t>
  </si>
  <si>
    <t>Woburn 2 @ Academy 3</t>
  </si>
  <si>
    <t>Woburn 1 @ Central</t>
  </si>
  <si>
    <t>February 27th, 2015</t>
  </si>
  <si>
    <t>10/3/14 - Academy 3 moved Mike MacIntosh (active to sub); moved Dave Dupuis (sub to active)</t>
  </si>
  <si>
    <t>10/23/14 - Norwood moved Matt Grace (active to sub); moved Todd Trumpis (sub to active)</t>
  </si>
  <si>
    <t>Jake Cook</t>
  </si>
  <si>
    <t>John Blais</t>
  </si>
  <si>
    <t>2/19/15 - Norwood dropped Todd Trumpis; moved Matt Grace (sub to active); added Jake Cook (sub); added Dan Gauthier (sub); dropped Rob Linehan (sub)</t>
  </si>
  <si>
    <t>Dan Gauthier</t>
  </si>
  <si>
    <t>March 6th, 2015</t>
  </si>
  <si>
    <t>Metro 1 @ Woburn 1</t>
  </si>
  <si>
    <t>Academy 2 @ Malden 1</t>
  </si>
  <si>
    <t>Central @ Ron's Ice Cream</t>
  </si>
  <si>
    <t>Metro 2 @ Bye</t>
  </si>
  <si>
    <t>Norwood @ Academy 1</t>
  </si>
  <si>
    <t>Lucky @ Malden 2</t>
  </si>
  <si>
    <t>Academy 3 @ Riverwalk</t>
  </si>
  <si>
    <t>Woburn 2 @ 20th Century</t>
  </si>
  <si>
    <t>JOHN BLAIS</t>
  </si>
  <si>
    <t>February 27th, 2015 (Position Match)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</si>
</sst>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_);\(0\)"/>
    <numFmt numFmtId="165" formatCode="0.00_);\(0.00\)"/>
    <numFmt numFmtId="166" formatCode="_(&quot;$&quot;* #,##0_);_(&quot;$&quot;* \(#,##0\);_(&quot;$&quot;* &quot;-&quot;??_);_(@_)"/>
  </numFmts>
  <fonts count="55"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sz val="11"/>
      <name val="Calibri"/>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9"/>
      <name val="Arial"/>
      <family val="2"/>
    </font>
    <font>
      <b/>
      <u/>
      <sz val="10"/>
      <name val="Arial"/>
      <family val="2"/>
    </font>
    <font>
      <sz val="10"/>
      <color indexed="56"/>
      <name val="Arial"/>
      <family val="2"/>
    </font>
    <font>
      <b/>
      <sz val="10"/>
      <color indexed="56"/>
      <name val="Arial"/>
      <family val="2"/>
    </font>
    <font>
      <sz val="11"/>
      <name val="Calibri"/>
      <family val="2"/>
    </font>
    <font>
      <sz val="10"/>
      <color indexed="30"/>
      <name val="Arial"/>
      <family val="2"/>
    </font>
    <font>
      <sz val="8"/>
      <name val="Arial"/>
      <family val="2"/>
    </font>
    <font>
      <sz val="11"/>
      <color indexed="8"/>
      <name val="Calibri"/>
      <family val="2"/>
    </font>
    <font>
      <sz val="11"/>
      <color theme="1"/>
      <name val="Candara"/>
      <family val="2"/>
      <scheme val="minor"/>
    </font>
    <font>
      <u/>
      <sz val="10"/>
      <color theme="10"/>
      <name val="Arial"/>
      <family val="2"/>
    </font>
    <font>
      <sz val="10"/>
      <name val="Arial"/>
      <family val="2"/>
    </font>
    <font>
      <b/>
      <sz val="12"/>
      <name val="Euphemia"/>
      <family val="2"/>
    </font>
    <font>
      <sz val="12"/>
      <name val="Euphemia"/>
      <family val="2"/>
    </font>
    <font>
      <b/>
      <sz val="10"/>
      <name val="Euphemia"/>
      <family val="2"/>
    </font>
    <font>
      <sz val="10"/>
      <name val="Euphemia"/>
      <family val="2"/>
    </font>
    <font>
      <b/>
      <sz val="10"/>
      <color indexed="12"/>
      <name val="Euphemia"/>
      <family val="2"/>
    </font>
    <font>
      <b/>
      <sz val="14"/>
      <name val="Euphemia"/>
      <family val="2"/>
    </font>
    <font>
      <sz val="14"/>
      <name val="Euphemia"/>
      <family val="2"/>
    </font>
    <font>
      <b/>
      <sz val="8"/>
      <name val="Euphemia"/>
      <family val="2"/>
    </font>
    <font>
      <sz val="8"/>
      <name val="Euphemia"/>
      <family val="2"/>
    </font>
    <font>
      <b/>
      <sz val="13"/>
      <color rgb="FF0070C0"/>
      <name val="Euphemia"/>
      <family val="2"/>
    </font>
    <font>
      <b/>
      <sz val="14"/>
      <color rgb="FFFFC000"/>
      <name val="Euphemia"/>
      <family val="2"/>
    </font>
    <font>
      <sz val="12"/>
      <color rgb="FFFFC000"/>
      <name val="Euphemia"/>
      <family val="2"/>
    </font>
    <font>
      <sz val="12"/>
      <color rgb="FF0070C0"/>
      <name val="Euphemia"/>
      <family val="2"/>
    </font>
    <font>
      <b/>
      <sz val="24"/>
      <name val="Euphemia"/>
      <family val="2"/>
    </font>
    <font>
      <u/>
      <sz val="12"/>
      <color indexed="12"/>
      <name val="Euphemia"/>
      <family val="2"/>
    </font>
    <font>
      <b/>
      <u/>
      <sz val="12"/>
      <color rgb="FF0070C0"/>
      <name val="Euphemia"/>
      <family val="2"/>
    </font>
    <font>
      <b/>
      <sz val="14"/>
      <color theme="0"/>
      <name val="Euphemia"/>
      <family val="2"/>
    </font>
    <font>
      <sz val="14"/>
      <color theme="0"/>
      <name val="Euphemia"/>
      <family val="2"/>
    </font>
    <font>
      <b/>
      <sz val="11"/>
      <name val="Euphemia"/>
      <family val="2"/>
    </font>
    <font>
      <sz val="10"/>
      <name val="Arial"/>
      <family val="2"/>
    </font>
    <font>
      <b/>
      <sz val="14"/>
      <color theme="9"/>
      <name val="Euphemia"/>
      <family val="2"/>
    </font>
    <font>
      <b/>
      <sz val="10"/>
      <color rgb="FFC00000"/>
      <name val="Arial"/>
      <family val="2"/>
    </font>
    <font>
      <sz val="12"/>
      <name val="Calibri"/>
      <family val="2"/>
    </font>
    <font>
      <u/>
      <sz val="12"/>
      <color theme="10"/>
      <name val="Calibri"/>
      <family val="2"/>
    </font>
    <font>
      <b/>
      <u/>
      <sz val="12"/>
      <name val="Calibri"/>
      <family val="2"/>
    </font>
    <font>
      <b/>
      <sz val="12"/>
      <color rgb="FFFFC000"/>
      <name val="Euphemia"/>
      <family val="2"/>
    </font>
    <font>
      <b/>
      <sz val="36"/>
      <name val="Euphemia"/>
      <family val="2"/>
    </font>
    <font>
      <b/>
      <i/>
      <sz val="11"/>
      <color rgb="FFC00000"/>
      <name val="Calibri"/>
      <family val="2"/>
    </font>
    <font>
      <b/>
      <sz val="14"/>
      <color theme="4" tint="-0.249977111117893"/>
      <name val="Euphemia"/>
      <family val="2"/>
    </font>
    <font>
      <b/>
      <sz val="14"/>
      <color theme="0" tint="-0.499984740745262"/>
      <name val="Euphemia"/>
      <family val="2"/>
    </font>
  </fonts>
  <fills count="15">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auto="1"/>
        <bgColor indexed="64"/>
      </patternFill>
    </fill>
    <fill>
      <patternFill patternType="solid">
        <fgColor auto="1"/>
        <bgColor theme="0" tint="-0.499984740745262"/>
      </patternFill>
    </fill>
    <fill>
      <patternFill patternType="lightGray">
        <fgColor theme="0" tint="-0.499984740745262"/>
        <bgColor indexed="65"/>
      </patternFill>
    </fill>
    <fill>
      <patternFill patternType="solid">
        <fgColor theme="6" tint="0.59999389629810485"/>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CC99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xf numFmtId="0" fontId="21" fillId="0" borderId="0"/>
    <xf numFmtId="43" fontId="24" fillId="0" borderId="0" applyFont="0" applyFill="0" applyBorder="0" applyAlignment="0" applyProtection="0"/>
    <xf numFmtId="44" fontId="44" fillId="0" borderId="0" applyFont="0" applyFill="0" applyBorder="0" applyAlignment="0" applyProtection="0"/>
  </cellStyleXfs>
  <cellXfs count="447">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xf numFmtId="0" fontId="1" fillId="0" borderId="0" xfId="0" applyFont="1" applyAlignment="1">
      <alignment horizontal="center"/>
    </xf>
    <xf numFmtId="0" fontId="3" fillId="0" borderId="0" xfId="0" applyFont="1"/>
    <xf numFmtId="0" fontId="7" fillId="0" borderId="0" xfId="0" applyFont="1" applyFill="1" applyBorder="1"/>
    <xf numFmtId="0" fontId="8" fillId="0" borderId="0" xfId="0" applyFont="1" applyFill="1" applyBorder="1" applyAlignment="1">
      <alignment horizontal="center" vertical="center"/>
    </xf>
    <xf numFmtId="0" fontId="7" fillId="0" borderId="4" xfId="0" applyFont="1" applyFill="1" applyBorder="1"/>
    <xf numFmtId="0" fontId="11" fillId="0" borderId="0" xfId="0" applyFont="1" applyFill="1" applyBorder="1" applyAlignment="1">
      <alignment horizontal="left"/>
    </xf>
    <xf numFmtId="3" fontId="7" fillId="0" borderId="0" xfId="0" applyNumberFormat="1" applyFont="1" applyFill="1" applyBorder="1"/>
    <xf numFmtId="0" fontId="7" fillId="0" borderId="6" xfId="0" applyFont="1" applyFill="1" applyBorder="1"/>
    <xf numFmtId="0" fontId="10" fillId="0" borderId="0" xfId="0" applyFont="1" applyFill="1" applyBorder="1"/>
    <xf numFmtId="0" fontId="12" fillId="0" borderId="4" xfId="0" applyFont="1" applyFill="1" applyBorder="1" applyAlignment="1">
      <alignment horizontal="center"/>
    </xf>
    <xf numFmtId="0" fontId="12" fillId="0" borderId="0" xfId="0" applyFont="1" applyFill="1" applyBorder="1" applyAlignment="1">
      <alignment horizontal="center"/>
    </xf>
    <xf numFmtId="0" fontId="12" fillId="0" borderId="6" xfId="0" applyFont="1" applyFill="1" applyBorder="1" applyAlignment="1">
      <alignment horizontal="center"/>
    </xf>
    <xf numFmtId="0" fontId="7" fillId="0" borderId="0" xfId="0" applyFont="1" applyFill="1" applyBorder="1" applyAlignment="1">
      <alignment horizontal="left" indent="2"/>
    </xf>
    <xf numFmtId="3" fontId="7" fillId="0" borderId="0" xfId="0" applyNumberFormat="1" applyFont="1" applyFill="1" applyBorder="1" applyAlignment="1">
      <alignment horizontal="right"/>
    </xf>
    <xf numFmtId="0" fontId="11" fillId="0" borderId="4" xfId="0" applyFont="1" applyFill="1" applyBorder="1" applyAlignment="1">
      <alignment horizontal="center"/>
    </xf>
    <xf numFmtId="3" fontId="7" fillId="0" borderId="0" xfId="1" applyNumberFormat="1" applyFont="1" applyFill="1" applyBorder="1" applyAlignment="1">
      <alignment horizontal="center"/>
    </xf>
    <xf numFmtId="0" fontId="11" fillId="0" borderId="0" xfId="0" applyFont="1" applyFill="1" applyBorder="1" applyAlignment="1">
      <alignment horizontal="center"/>
    </xf>
    <xf numFmtId="3" fontId="7" fillId="0" borderId="6" xfId="1" applyNumberFormat="1" applyFont="1" applyFill="1" applyBorder="1" applyAlignment="1">
      <alignment horizontal="center"/>
    </xf>
    <xf numFmtId="0" fontId="11" fillId="0" borderId="0" xfId="0" applyFont="1" applyFill="1" applyBorder="1" applyAlignment="1">
      <alignment horizontal="left" indent="2"/>
    </xf>
    <xf numFmtId="3" fontId="11" fillId="0" borderId="0" xfId="0" applyNumberFormat="1" applyFont="1" applyFill="1" applyBorder="1" applyAlignment="1">
      <alignment horizontal="right"/>
    </xf>
    <xf numFmtId="0" fontId="7" fillId="0" borderId="0" xfId="0" applyFont="1" applyFill="1" applyBorder="1" applyAlignment="1">
      <alignment horizontal="center"/>
    </xf>
    <xf numFmtId="37" fontId="7" fillId="0" borderId="0" xfId="0" applyNumberFormat="1" applyFont="1" applyFill="1" applyBorder="1" applyAlignment="1">
      <alignment horizontal="right"/>
    </xf>
    <xf numFmtId="0" fontId="7" fillId="0" borderId="0" xfId="0" applyFont="1" applyFill="1"/>
    <xf numFmtId="43" fontId="7" fillId="0" borderId="0" xfId="1" applyFont="1" applyFill="1" applyBorder="1" applyAlignment="1">
      <alignment horizontal="center"/>
    </xf>
    <xf numFmtId="37" fontId="11" fillId="0" borderId="0" xfId="0" applyNumberFormat="1" applyFont="1" applyFill="1" applyBorder="1" applyAlignment="1">
      <alignment horizontal="right"/>
    </xf>
    <xf numFmtId="0" fontId="11" fillId="0" borderId="0" xfId="0" applyFont="1" applyFill="1" applyBorder="1"/>
    <xf numFmtId="37" fontId="11" fillId="0" borderId="8" xfId="0" applyNumberFormat="1" applyFont="1" applyFill="1" applyBorder="1" applyAlignment="1">
      <alignment horizontal="right"/>
    </xf>
    <xf numFmtId="0" fontId="11" fillId="0" borderId="5" xfId="0" applyFont="1" applyFill="1" applyBorder="1" applyAlignment="1">
      <alignment horizontal="center"/>
    </xf>
    <xf numFmtId="43" fontId="7" fillId="0" borderId="2" xfId="1" applyFont="1" applyFill="1" applyBorder="1" applyAlignment="1">
      <alignment horizontal="center"/>
    </xf>
    <xf numFmtId="3" fontId="7" fillId="0" borderId="2" xfId="1" applyNumberFormat="1" applyFont="1" applyFill="1" applyBorder="1" applyAlignment="1">
      <alignment horizontal="center"/>
    </xf>
    <xf numFmtId="0" fontId="7" fillId="0" borderId="2" xfId="0" applyFont="1" applyFill="1" applyBorder="1"/>
    <xf numFmtId="0" fontId="7" fillId="0" borderId="2" xfId="0" applyFont="1" applyFill="1" applyBorder="1" applyAlignment="1">
      <alignment horizontal="center"/>
    </xf>
    <xf numFmtId="0" fontId="7" fillId="0" borderId="7" xfId="0" applyFont="1" applyFill="1" applyBorder="1"/>
    <xf numFmtId="0" fontId="7" fillId="0" borderId="0" xfId="0" applyFont="1" applyFill="1" applyAlignment="1">
      <alignment horizontal="center"/>
    </xf>
    <xf numFmtId="43" fontId="7" fillId="0" borderId="0" xfId="1" applyFont="1" applyFill="1" applyAlignment="1">
      <alignment horizontal="center"/>
    </xf>
    <xf numFmtId="3" fontId="7" fillId="0" borderId="0" xfId="1" applyNumberFormat="1" applyFont="1" applyFill="1" applyAlignment="1">
      <alignment horizontal="center"/>
    </xf>
    <xf numFmtId="0" fontId="7" fillId="0" borderId="6" xfId="0" applyFont="1" applyFill="1" applyBorder="1" applyAlignment="1">
      <alignment horizontal="center"/>
    </xf>
    <xf numFmtId="0" fontId="11" fillId="0" borderId="2" xfId="0" applyFont="1" applyFill="1" applyBorder="1" applyAlignment="1">
      <alignment horizontal="center"/>
    </xf>
    <xf numFmtId="0" fontId="7" fillId="0" borderId="7" xfId="0" applyFont="1" applyFill="1" applyBorder="1" applyAlignment="1">
      <alignment horizontal="center"/>
    </xf>
    <xf numFmtId="0" fontId="7" fillId="0" borderId="5" xfId="0" applyFont="1" applyFill="1" applyBorder="1"/>
    <xf numFmtId="0" fontId="7" fillId="0" borderId="0" xfId="0" applyFont="1" applyFill="1" applyAlignment="1">
      <alignment horizontal="left"/>
    </xf>
    <xf numFmtId="43" fontId="7" fillId="0" borderId="0" xfId="1" applyFont="1" applyFill="1" applyBorder="1" applyAlignment="1">
      <alignment horizontal="left"/>
    </xf>
    <xf numFmtId="3" fontId="7" fillId="0" borderId="0" xfId="1" applyNumberFormat="1" applyFont="1" applyFill="1" applyBorder="1" applyAlignment="1">
      <alignment horizontal="left"/>
    </xf>
    <xf numFmtId="0" fontId="0" fillId="0" borderId="0" xfId="0" applyAlignment="1">
      <alignment horizontal="left"/>
    </xf>
    <xf numFmtId="0" fontId="16" fillId="0" borderId="0" xfId="0" applyFont="1"/>
    <xf numFmtId="0" fontId="14" fillId="0" borderId="0" xfId="0" applyFont="1" applyAlignment="1">
      <alignment horizontal="left"/>
    </xf>
    <xf numFmtId="0" fontId="14" fillId="0" borderId="0" xfId="0" applyFont="1" applyAlignment="1">
      <alignment horizontal="center"/>
    </xf>
    <xf numFmtId="0" fontId="17" fillId="0" borderId="0" xfId="0" applyFont="1"/>
    <xf numFmtId="0" fontId="15" fillId="0" borderId="0" xfId="0" applyFont="1" applyAlignment="1">
      <alignment horizontal="center"/>
    </xf>
    <xf numFmtId="0" fontId="1" fillId="0" borderId="0" xfId="0" applyFont="1" applyAlignment="1">
      <alignment horizontal="left"/>
    </xf>
    <xf numFmtId="0" fontId="19" fillId="0" borderId="0" xfId="0" applyFont="1" applyAlignment="1">
      <alignment horizontal="center"/>
    </xf>
    <xf numFmtId="0" fontId="19" fillId="0" borderId="0" xfId="0" applyFont="1"/>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xf>
    <xf numFmtId="0" fontId="26" fillId="0" borderId="0" xfId="0" applyFont="1" applyFill="1" applyBorder="1"/>
    <xf numFmtId="0" fontId="26" fillId="0" borderId="0" xfId="0" applyFont="1" applyFill="1"/>
    <xf numFmtId="0" fontId="26" fillId="0" borderId="0" xfId="0" applyFont="1" applyFill="1" applyAlignment="1">
      <alignment horizontal="center"/>
    </xf>
    <xf numFmtId="0" fontId="28" fillId="0" borderId="0" xfId="0" applyFont="1" applyFill="1" applyBorder="1"/>
    <xf numFmtId="0" fontId="28" fillId="0" borderId="0" xfId="0" applyFont="1" applyFill="1" applyBorder="1" applyAlignment="1">
      <alignment horizontal="center"/>
    </xf>
    <xf numFmtId="0" fontId="28" fillId="0" borderId="0" xfId="0" applyFont="1" applyFill="1" applyAlignment="1">
      <alignment horizontal="center"/>
    </xf>
    <xf numFmtId="0" fontId="28" fillId="0" borderId="0" xfId="0" applyFont="1" applyFill="1"/>
    <xf numFmtId="0" fontId="29" fillId="0" borderId="0" xfId="0" applyFont="1" applyFill="1" applyBorder="1" applyAlignment="1"/>
    <xf numFmtId="0" fontId="30" fillId="0" borderId="0" xfId="0" applyFont="1" applyFill="1" applyBorder="1" applyAlignment="1"/>
    <xf numFmtId="0" fontId="31" fillId="0" borderId="0" xfId="0" applyFont="1" applyFill="1" applyBorder="1"/>
    <xf numFmtId="0" fontId="30"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43" fontId="32" fillId="0" borderId="13" xfId="5" applyNumberFormat="1" applyFont="1" applyFill="1" applyBorder="1" applyAlignment="1">
      <alignment horizontal="center" vertical="center"/>
    </xf>
    <xf numFmtId="0" fontId="32" fillId="0" borderId="0" xfId="0" applyFont="1" applyFill="1" applyAlignment="1">
      <alignment vertical="center"/>
    </xf>
    <xf numFmtId="0" fontId="33" fillId="0" borderId="1" xfId="0" applyFont="1" applyFill="1" applyBorder="1" applyAlignment="1">
      <alignment horizontal="left" vertical="center"/>
    </xf>
    <xf numFmtId="0" fontId="33" fillId="0" borderId="1" xfId="0" applyFont="1" applyFill="1" applyBorder="1" applyAlignment="1">
      <alignment horizontal="center" vertical="center"/>
    </xf>
    <xf numFmtId="43" fontId="32" fillId="0" borderId="3" xfId="5" applyNumberFormat="1" applyFont="1" applyFill="1" applyBorder="1" applyAlignment="1">
      <alignment horizontal="center" vertical="center"/>
    </xf>
    <xf numFmtId="0" fontId="33" fillId="0" borderId="0" xfId="0" applyFont="1" applyFill="1" applyAlignment="1">
      <alignment vertical="center"/>
    </xf>
    <xf numFmtId="0" fontId="33" fillId="0" borderId="1"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43" fontId="33" fillId="0" borderId="0" xfId="5" applyNumberFormat="1" applyFont="1" applyFill="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43" fontId="32" fillId="0" borderId="0" xfId="5" applyNumberFormat="1" applyFont="1" applyFill="1" applyBorder="1" applyAlignment="1">
      <alignment horizontal="center" vertical="center"/>
    </xf>
    <xf numFmtId="0" fontId="32" fillId="0" borderId="0" xfId="0" applyFont="1" applyFill="1" applyAlignment="1">
      <alignment horizontal="center" vertical="center"/>
    </xf>
    <xf numFmtId="0" fontId="32" fillId="4" borderId="1" xfId="0" applyFont="1" applyFill="1" applyBorder="1" applyAlignment="1">
      <alignment vertical="center"/>
    </xf>
    <xf numFmtId="0" fontId="32" fillId="4" borderId="1" xfId="0" applyFont="1" applyFill="1" applyBorder="1" applyAlignment="1">
      <alignment horizontal="center" vertical="center"/>
    </xf>
    <xf numFmtId="0" fontId="32" fillId="4" borderId="9"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9" xfId="0" applyFont="1" applyFill="1" applyBorder="1" applyAlignment="1">
      <alignment horizontal="center" vertical="center"/>
    </xf>
    <xf numFmtId="2" fontId="32" fillId="4" borderId="1" xfId="0" applyNumberFormat="1" applyFont="1" applyFill="1" applyBorder="1" applyAlignment="1">
      <alignment horizontal="center" vertical="center"/>
    </xf>
    <xf numFmtId="164" fontId="32" fillId="4" borderId="1" xfId="5" applyNumberFormat="1" applyFont="1" applyFill="1" applyBorder="1" applyAlignment="1">
      <alignment horizontal="center" vertical="center"/>
    </xf>
    <xf numFmtId="0" fontId="32" fillId="0" borderId="1" xfId="0" applyFont="1" applyFill="1" applyBorder="1" applyAlignment="1">
      <alignment vertical="center"/>
    </xf>
    <xf numFmtId="164" fontId="32" fillId="0" borderId="1" xfId="5" applyNumberFormat="1" applyFont="1" applyFill="1" applyBorder="1" applyAlignment="1">
      <alignment horizontal="center" vertical="center"/>
    </xf>
    <xf numFmtId="0" fontId="33" fillId="0" borderId="0" xfId="0" applyFont="1" applyFill="1" applyBorder="1" applyAlignment="1">
      <alignment horizontal="center" vertical="center"/>
    </xf>
    <xf numFmtId="0" fontId="32" fillId="0" borderId="0" xfId="0" applyFont="1" applyFill="1" applyBorder="1" applyAlignment="1">
      <alignment horizontal="right" vertical="center"/>
    </xf>
    <xf numFmtId="2" fontId="32" fillId="0" borderId="1" xfId="0" applyNumberFormat="1" applyFont="1" applyFill="1" applyBorder="1" applyAlignment="1">
      <alignment horizontal="center" vertical="center"/>
    </xf>
    <xf numFmtId="1" fontId="26" fillId="0" borderId="0" xfId="0" applyNumberFormat="1" applyFont="1" applyFill="1" applyBorder="1" applyAlignment="1">
      <alignment horizontal="center"/>
    </xf>
    <xf numFmtId="165" fontId="26" fillId="0" borderId="0" xfId="0" applyNumberFormat="1" applyFont="1" applyFill="1" applyAlignment="1">
      <alignment horizontal="center"/>
    </xf>
    <xf numFmtId="0" fontId="34" fillId="0" borderId="0" xfId="0" applyFont="1" applyFill="1" applyBorder="1" applyAlignment="1">
      <alignment horizontal="center" vertical="top"/>
    </xf>
    <xf numFmtId="0" fontId="35" fillId="2"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6" fillId="2" borderId="21" xfId="0" applyFont="1" applyFill="1" applyBorder="1" applyAlignment="1">
      <alignment horizontal="center" vertical="center"/>
    </xf>
    <xf numFmtId="0" fontId="36" fillId="2" borderId="22" xfId="0" applyFont="1" applyFill="1" applyBorder="1" applyAlignment="1">
      <alignment horizontal="center" vertical="center"/>
    </xf>
    <xf numFmtId="0" fontId="37" fillId="3" borderId="21" xfId="0" applyFont="1" applyFill="1" applyBorder="1" applyAlignment="1">
      <alignment horizontal="center" vertical="center"/>
    </xf>
    <xf numFmtId="0" fontId="37" fillId="3" borderId="20" xfId="0" applyFont="1" applyFill="1" applyBorder="1" applyAlignment="1">
      <alignment horizontal="center" vertical="center"/>
    </xf>
    <xf numFmtId="0" fontId="26" fillId="0" borderId="20" xfId="0" applyFont="1" applyFill="1" applyBorder="1" applyAlignment="1">
      <alignment horizontal="center"/>
    </xf>
    <xf numFmtId="0" fontId="26" fillId="0" borderId="0" xfId="0" applyFont="1" applyFill="1" applyBorder="1" applyAlignment="1">
      <alignment horizontal="center" vertical="top"/>
    </xf>
    <xf numFmtId="0" fontId="35" fillId="2" borderId="20" xfId="0" applyFont="1" applyFill="1" applyBorder="1" applyAlignment="1">
      <alignment horizontal="center" vertical="center" wrapText="1"/>
    </xf>
    <xf numFmtId="0" fontId="36" fillId="2" borderId="20" xfId="0" applyFont="1" applyFill="1" applyBorder="1" applyAlignment="1">
      <alignment horizontal="center" vertical="center"/>
    </xf>
    <xf numFmtId="0" fontId="36" fillId="2" borderId="23" xfId="0" applyFont="1" applyFill="1" applyBorder="1" applyAlignment="1">
      <alignment horizontal="center" vertical="center"/>
    </xf>
    <xf numFmtId="0" fontId="26" fillId="0" borderId="0" xfId="0" applyFont="1" applyFill="1" applyAlignment="1">
      <alignment horizontal="center"/>
    </xf>
    <xf numFmtId="0" fontId="28" fillId="0" borderId="0" xfId="0" applyFont="1" applyFill="1" applyAlignment="1">
      <alignment horizontal="left"/>
    </xf>
    <xf numFmtId="0" fontId="26" fillId="0" borderId="0" xfId="0" applyFont="1" applyFill="1" applyAlignment="1">
      <alignment vertical="center"/>
    </xf>
    <xf numFmtId="0" fontId="26" fillId="0" borderId="2" xfId="0" applyFont="1" applyFill="1" applyBorder="1" applyAlignment="1">
      <alignment horizontal="center"/>
    </xf>
    <xf numFmtId="0" fontId="37" fillId="0" borderId="0" xfId="0" applyFont="1" applyFill="1" applyBorder="1" applyAlignment="1">
      <alignment horizontal="left" vertical="center"/>
    </xf>
    <xf numFmtId="0" fontId="40" fillId="0" borderId="0" xfId="0" applyFont="1" applyFill="1" applyBorder="1" applyAlignment="1">
      <alignment horizontal="left"/>
    </xf>
    <xf numFmtId="0" fontId="26" fillId="0" borderId="0" xfId="0" applyFont="1" applyFill="1" applyAlignment="1">
      <alignment horizontal="left"/>
    </xf>
    <xf numFmtId="0" fontId="32" fillId="5"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0" fillId="0" borderId="0" xfId="0" applyFont="1" applyFill="1"/>
    <xf numFmtId="0" fontId="31" fillId="0" borderId="0" xfId="0" applyFont="1" applyFill="1"/>
    <xf numFmtId="0" fontId="32" fillId="6" borderId="1" xfId="0" applyFont="1" applyFill="1" applyBorder="1" applyAlignment="1">
      <alignment horizontal="center" vertical="center"/>
    </xf>
    <xf numFmtId="2" fontId="32" fillId="6" borderId="1" xfId="0" applyNumberFormat="1" applyFont="1" applyFill="1" applyBorder="1" applyAlignment="1">
      <alignment horizontal="center" vertical="center"/>
    </xf>
    <xf numFmtId="164" fontId="32" fillId="6" borderId="1" xfId="5" applyNumberFormat="1" applyFont="1" applyFill="1" applyBorder="1" applyAlignment="1">
      <alignment horizontal="center" vertical="center"/>
    </xf>
    <xf numFmtId="0" fontId="32" fillId="6" borderId="1" xfId="0" applyFont="1" applyFill="1" applyBorder="1" applyAlignment="1">
      <alignment vertical="center"/>
    </xf>
    <xf numFmtId="0" fontId="26" fillId="0" borderId="0" xfId="0" applyFont="1" applyFill="1" applyBorder="1" applyAlignment="1">
      <alignment horizontal="left"/>
    </xf>
    <xf numFmtId="0" fontId="26" fillId="0" borderId="0" xfId="0" applyFont="1" applyFill="1" applyAlignment="1">
      <alignment horizontal="left" vertical="center"/>
    </xf>
    <xf numFmtId="165" fontId="26" fillId="0" borderId="0" xfId="0" applyNumberFormat="1" applyFont="1" applyFill="1" applyAlignment="1">
      <alignment horizontal="center" vertical="center"/>
    </xf>
    <xf numFmtId="0" fontId="26" fillId="0" borderId="0" xfId="0" applyFont="1" applyFill="1" applyBorder="1" applyAlignment="1">
      <alignment horizontal="left" vertical="center"/>
    </xf>
    <xf numFmtId="165" fontId="26" fillId="0" borderId="0" xfId="0" applyNumberFormat="1" applyFont="1" applyFill="1" applyAlignment="1">
      <alignment horizontal="left" vertical="center"/>
    </xf>
    <xf numFmtId="165" fontId="26" fillId="0" borderId="0" xfId="0" applyNumberFormat="1" applyFont="1" applyFill="1" applyAlignment="1">
      <alignment horizontal="left"/>
    </xf>
    <xf numFmtId="0" fontId="32" fillId="4" borderId="3" xfId="0" applyFont="1" applyFill="1" applyBorder="1" applyAlignment="1">
      <alignment horizontal="center" vertical="center"/>
    </xf>
    <xf numFmtId="0" fontId="28" fillId="0" borderId="2" xfId="0" applyFont="1" applyFill="1" applyBorder="1" applyAlignment="1">
      <alignment horizontal="center"/>
    </xf>
    <xf numFmtId="0" fontId="43"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27" fillId="0" borderId="0" xfId="0" applyFont="1" applyFill="1" applyAlignment="1"/>
    <xf numFmtId="0" fontId="1" fillId="0" borderId="0" xfId="0" applyFont="1" applyFill="1" applyAlignment="1"/>
    <xf numFmtId="0" fontId="1" fillId="0" borderId="0" xfId="0" applyFont="1" applyFill="1"/>
    <xf numFmtId="0" fontId="32" fillId="6" borderId="3" xfId="0" applyFont="1" applyFill="1" applyBorder="1" applyAlignment="1">
      <alignment horizontal="center" vertical="center"/>
    </xf>
    <xf numFmtId="0" fontId="33" fillId="0" borderId="9" xfId="0" applyFont="1" applyFill="1" applyBorder="1" applyAlignment="1">
      <alignment horizontal="left" vertical="center"/>
    </xf>
    <xf numFmtId="0" fontId="33" fillId="0" borderId="9" xfId="0" applyFont="1" applyFill="1" applyBorder="1" applyAlignment="1">
      <alignment vertical="center"/>
    </xf>
    <xf numFmtId="0" fontId="28" fillId="0" borderId="0" xfId="0" applyFont="1" applyFill="1" applyAlignment="1">
      <alignment horizontal="center"/>
    </xf>
    <xf numFmtId="43" fontId="28" fillId="0" borderId="0" xfId="5" applyFont="1" applyFill="1" applyBorder="1" applyAlignment="1">
      <alignment horizontal="center"/>
    </xf>
    <xf numFmtId="43" fontId="28" fillId="0" borderId="2" xfId="5" applyFont="1" applyFill="1" applyBorder="1" applyAlignment="1">
      <alignment horizontal="center"/>
    </xf>
    <xf numFmtId="43" fontId="28" fillId="0" borderId="0" xfId="5" applyFont="1" applyFill="1" applyAlignment="1">
      <alignment horizontal="center"/>
    </xf>
    <xf numFmtId="0" fontId="28" fillId="0" borderId="0" xfId="0" applyFont="1" applyFill="1" applyAlignment="1">
      <alignment horizontal="center"/>
    </xf>
    <xf numFmtId="166" fontId="26" fillId="0" borderId="0" xfId="6" applyNumberFormat="1" applyFont="1" applyFill="1" applyAlignment="1">
      <alignment horizontal="left" vertical="center"/>
    </xf>
    <xf numFmtId="0" fontId="45" fillId="0" borderId="0" xfId="0" applyFont="1" applyFill="1" applyAlignment="1">
      <alignment horizontal="center"/>
    </xf>
    <xf numFmtId="16" fontId="37" fillId="0" borderId="0" xfId="0" applyNumberFormat="1" applyFont="1" applyFill="1" applyBorder="1" applyAlignment="1">
      <alignment horizontal="left" vertical="center"/>
    </xf>
    <xf numFmtId="0" fontId="28" fillId="0" borderId="0" xfId="0" applyFont="1" applyFill="1" applyAlignment="1">
      <alignment horizontal="center"/>
    </xf>
    <xf numFmtId="0" fontId="25" fillId="0" borderId="0" xfId="0" applyFont="1" applyFill="1"/>
    <xf numFmtId="166" fontId="25" fillId="0" borderId="0" xfId="6" applyNumberFormat="1" applyFont="1" applyFill="1"/>
    <xf numFmtId="0" fontId="46" fillId="0" borderId="0" xfId="0" applyFont="1"/>
    <xf numFmtId="0" fontId="47" fillId="0" borderId="0" xfId="0" applyFont="1"/>
    <xf numFmtId="0" fontId="48" fillId="0" borderId="0" xfId="2" applyFont="1" applyAlignment="1" applyProtection="1"/>
    <xf numFmtId="0" fontId="49" fillId="0" borderId="0" xfId="0" applyFont="1" applyAlignment="1">
      <alignment horizontal="center"/>
    </xf>
    <xf numFmtId="0" fontId="47" fillId="0" borderId="0" xfId="0" applyFont="1" applyAlignment="1">
      <alignment horizontal="center"/>
    </xf>
    <xf numFmtId="0" fontId="49" fillId="0" borderId="0" xfId="0" applyFont="1" applyAlignment="1">
      <alignment horizontal="left"/>
    </xf>
    <xf numFmtId="0" fontId="47" fillId="0" borderId="0" xfId="2" applyFont="1" applyAlignment="1" applyProtection="1"/>
    <xf numFmtId="0" fontId="50" fillId="2" borderId="21" xfId="0" applyFont="1" applyFill="1" applyBorder="1" applyAlignment="1">
      <alignment horizontal="center" vertical="center" wrapText="1"/>
    </xf>
    <xf numFmtId="0" fontId="26" fillId="7" borderId="0" xfId="0" applyFont="1" applyFill="1"/>
    <xf numFmtId="0" fontId="26" fillId="7" borderId="0" xfId="0" applyFont="1" applyFill="1" applyAlignment="1">
      <alignment horizontal="left"/>
    </xf>
    <xf numFmtId="0" fontId="26" fillId="7" borderId="0" xfId="0" applyFont="1" applyFill="1" applyAlignment="1">
      <alignment horizontal="center"/>
    </xf>
    <xf numFmtId="0" fontId="25" fillId="7" borderId="0" xfId="0" applyFont="1" applyFill="1" applyAlignment="1">
      <alignment horizontal="center"/>
    </xf>
    <xf numFmtId="0" fontId="26" fillId="8" borderId="4" xfId="0" applyFont="1" applyFill="1" applyBorder="1" applyAlignment="1">
      <alignment horizontal="center"/>
    </xf>
    <xf numFmtId="0" fontId="26" fillId="8" borderId="0" xfId="0" applyFont="1" applyFill="1" applyBorder="1"/>
    <xf numFmtId="0" fontId="26" fillId="8" borderId="6" xfId="0" applyFont="1" applyFill="1" applyBorder="1" applyAlignment="1">
      <alignment horizontal="center"/>
    </xf>
    <xf numFmtId="0" fontId="26" fillId="7" borderId="0" xfId="0" applyFont="1" applyFill="1" applyAlignment="1">
      <alignment vertical="center"/>
    </xf>
    <xf numFmtId="0" fontId="26" fillId="7" borderId="0" xfId="0" quotePrefix="1" applyFont="1" applyFill="1" applyAlignment="1">
      <alignment vertical="center"/>
    </xf>
    <xf numFmtId="0" fontId="26" fillId="8" borderId="5" xfId="0" applyFont="1" applyFill="1" applyBorder="1" applyAlignment="1">
      <alignment horizontal="center"/>
    </xf>
    <xf numFmtId="0" fontId="26" fillId="8" borderId="2" xfId="0" applyFont="1" applyFill="1" applyBorder="1"/>
    <xf numFmtId="0" fontId="26" fillId="8" borderId="7" xfId="0" applyFont="1" applyFill="1" applyBorder="1" applyAlignment="1">
      <alignment horizontal="center"/>
    </xf>
    <xf numFmtId="0" fontId="39" fillId="7" borderId="0" xfId="2" applyFont="1" applyFill="1" applyAlignment="1" applyProtection="1"/>
    <xf numFmtId="0" fontId="26" fillId="8" borderId="4" xfId="0" applyNumberFormat="1" applyFont="1" applyFill="1" applyBorder="1" applyAlignment="1">
      <alignment horizontal="center"/>
    </xf>
    <xf numFmtId="0" fontId="26" fillId="8" borderId="0" xfId="0" applyNumberFormat="1" applyFont="1" applyFill="1" applyBorder="1"/>
    <xf numFmtId="0" fontId="26" fillId="8" borderId="6" xfId="0" applyNumberFormat="1" applyFont="1" applyFill="1" applyBorder="1" applyAlignment="1">
      <alignment horizontal="center"/>
    </xf>
    <xf numFmtId="0" fontId="26" fillId="7" borderId="0" xfId="0" applyNumberFormat="1" applyFont="1" applyFill="1"/>
    <xf numFmtId="0" fontId="26" fillId="7" borderId="0" xfId="0" quotePrefix="1" applyNumberFormat="1" applyFont="1" applyFill="1" applyAlignment="1">
      <alignment vertical="center"/>
    </xf>
    <xf numFmtId="0" fontId="26" fillId="7" borderId="0" xfId="0" applyNumberFormat="1" applyFont="1" applyFill="1" applyAlignment="1">
      <alignment horizontal="left"/>
    </xf>
    <xf numFmtId="0" fontId="26" fillId="7" borderId="0" xfId="0" applyNumberFormat="1" applyFont="1" applyFill="1" applyAlignment="1">
      <alignment horizontal="center"/>
    </xf>
    <xf numFmtId="0" fontId="25" fillId="7" borderId="0" xfId="0" applyNumberFormat="1" applyFont="1" applyFill="1" applyAlignment="1">
      <alignment horizontal="center"/>
    </xf>
    <xf numFmtId="0" fontId="26" fillId="7" borderId="0" xfId="0" quotePrefix="1" applyNumberFormat="1" applyFont="1" applyFill="1"/>
    <xf numFmtId="0" fontId="26" fillId="8" borderId="4" xfId="0" applyNumberFormat="1" applyFont="1" applyFill="1" applyBorder="1" applyAlignment="1">
      <alignment horizontal="right"/>
    </xf>
    <xf numFmtId="0" fontId="26" fillId="8" borderId="6" xfId="0" applyNumberFormat="1" applyFont="1" applyFill="1" applyBorder="1" applyAlignment="1">
      <alignment horizontal="left"/>
    </xf>
    <xf numFmtId="0" fontId="26" fillId="8" borderId="5" xfId="0" applyNumberFormat="1" applyFont="1" applyFill="1" applyBorder="1" applyAlignment="1">
      <alignment horizontal="center"/>
    </xf>
    <xf numFmtId="0" fontId="26" fillId="8" borderId="2" xfId="0" applyNumberFormat="1" applyFont="1" applyFill="1" applyBorder="1"/>
    <xf numFmtId="0" fontId="26" fillId="8" borderId="7" xfId="0" applyNumberFormat="1" applyFont="1" applyFill="1" applyBorder="1" applyAlignment="1">
      <alignment horizontal="center"/>
    </xf>
    <xf numFmtId="0" fontId="26" fillId="8" borderId="4" xfId="0" applyNumberFormat="1" applyFont="1" applyFill="1" applyBorder="1" applyAlignment="1">
      <alignment horizontal="center"/>
    </xf>
    <xf numFmtId="0" fontId="26" fillId="8" borderId="6" xfId="0" applyNumberFormat="1" applyFont="1" applyFill="1" applyBorder="1" applyAlignment="1">
      <alignment horizontal="center"/>
    </xf>
    <xf numFmtId="0" fontId="26" fillId="8" borderId="0" xfId="0" applyNumberFormat="1" applyFont="1" applyFill="1" applyBorder="1" applyAlignment="1">
      <alignment horizontal="center"/>
    </xf>
    <xf numFmtId="0" fontId="51" fillId="8" borderId="0" xfId="0" applyFont="1" applyFill="1" applyBorder="1" applyAlignment="1">
      <alignment horizontal="center" vertical="center"/>
    </xf>
    <xf numFmtId="0" fontId="26" fillId="7" borderId="0" xfId="0" applyFont="1" applyFill="1" applyBorder="1"/>
    <xf numFmtId="0" fontId="26" fillId="7" borderId="0" xfId="0" applyFont="1" applyFill="1" applyBorder="1" applyAlignment="1">
      <alignment horizontal="left"/>
    </xf>
    <xf numFmtId="0" fontId="26" fillId="7"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6" fillId="0" borderId="0" xfId="0" applyFont="1" applyFill="1" applyBorder="1" applyAlignment="1">
      <alignment horizontal="left"/>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7" fillId="0" borderId="0" xfId="0" applyFont="1" applyFill="1" applyBorder="1" applyAlignment="1"/>
    <xf numFmtId="0" fontId="25" fillId="4" borderId="0" xfId="0" applyFont="1" applyFill="1" applyBorder="1" applyAlignment="1">
      <alignment horizontal="center" vertical="center"/>
    </xf>
    <xf numFmtId="166" fontId="25" fillId="0" borderId="0" xfId="6" applyNumberFormat="1" applyFont="1" applyFill="1" applyAlignment="1">
      <alignment horizontal="left" vertical="center"/>
    </xf>
    <xf numFmtId="166" fontId="25" fillId="0" borderId="0" xfId="6" applyNumberFormat="1" applyFont="1" applyFill="1" applyAlignment="1"/>
    <xf numFmtId="166" fontId="25" fillId="0" borderId="0" xfId="6" applyNumberFormat="1" applyFont="1" applyFill="1" applyBorder="1" applyAlignment="1"/>
    <xf numFmtId="0" fontId="41" fillId="0" borderId="0" xfId="0" applyFont="1" applyFill="1" applyAlignment="1">
      <alignment horizontal="center"/>
    </xf>
    <xf numFmtId="0" fontId="26" fillId="9" borderId="4" xfId="0" applyFont="1" applyFill="1" applyBorder="1" applyAlignment="1">
      <alignment horizontal="center"/>
    </xf>
    <xf numFmtId="0" fontId="26" fillId="9" borderId="0" xfId="0" applyFont="1" applyFill="1" applyBorder="1"/>
    <xf numFmtId="0" fontId="26" fillId="9" borderId="6" xfId="0" applyFont="1" applyFill="1" applyBorder="1" applyAlignment="1">
      <alignment horizontal="center"/>
    </xf>
    <xf numFmtId="0" fontId="27" fillId="10" borderId="1" xfId="0" applyFont="1" applyFill="1" applyBorder="1" applyAlignment="1">
      <alignment horizontal="center"/>
    </xf>
    <xf numFmtId="0" fontId="27" fillId="10" borderId="1" xfId="0" applyFont="1" applyFill="1" applyBorder="1" applyAlignment="1"/>
    <xf numFmtId="0" fontId="28" fillId="10" borderId="24" xfId="0" applyFont="1" applyFill="1" applyBorder="1" applyAlignment="1">
      <alignment horizontal="center"/>
    </xf>
    <xf numFmtId="0" fontId="28" fillId="10" borderId="5" xfId="0" applyFont="1" applyFill="1" applyBorder="1" applyAlignment="1">
      <alignment horizontal="center"/>
    </xf>
    <xf numFmtId="0" fontId="28" fillId="10" borderId="1" xfId="0" applyFont="1" applyFill="1" applyBorder="1" applyAlignment="1">
      <alignment horizontal="center"/>
    </xf>
    <xf numFmtId="0" fontId="28" fillId="10" borderId="9" xfId="0" applyFont="1" applyFill="1" applyBorder="1" applyAlignment="1">
      <alignment horizontal="center"/>
    </xf>
    <xf numFmtId="0" fontId="28" fillId="10" borderId="3" xfId="0" applyFont="1" applyFill="1" applyBorder="1" applyAlignment="1">
      <alignment horizontal="center"/>
    </xf>
    <xf numFmtId="0" fontId="28" fillId="10" borderId="7" xfId="0" applyFont="1" applyFill="1" applyBorder="1" applyAlignment="1">
      <alignment horizontal="center"/>
    </xf>
    <xf numFmtId="43" fontId="28" fillId="10" borderId="24" xfId="5" applyFont="1" applyFill="1" applyBorder="1" applyAlignment="1">
      <alignment horizontal="center"/>
    </xf>
    <xf numFmtId="0" fontId="28" fillId="10" borderId="11" xfId="0" applyFont="1" applyFill="1" applyBorder="1" applyAlignment="1">
      <alignment horizontal="center"/>
    </xf>
    <xf numFmtId="0" fontId="52" fillId="0" borderId="0" xfId="0" applyFont="1" applyFill="1" applyBorder="1" applyAlignment="1">
      <alignment horizontal="center"/>
    </xf>
    <xf numFmtId="3" fontId="52" fillId="0" borderId="0" xfId="1" applyNumberFormat="1" applyFont="1" applyFill="1" applyBorder="1" applyAlignment="1">
      <alignment horizontal="center"/>
    </xf>
    <xf numFmtId="3" fontId="52" fillId="0" borderId="6" xfId="1" applyNumberFormat="1"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6" fillId="0" borderId="0" xfId="0" applyFont="1" applyFill="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8" fillId="11" borderId="24" xfId="0" applyFont="1" applyFill="1" applyBorder="1" applyAlignment="1">
      <alignment horizontal="center"/>
    </xf>
    <xf numFmtId="0" fontId="28" fillId="11" borderId="1" xfId="0" applyFont="1" applyFill="1" applyBorder="1" applyAlignment="1">
      <alignment horizontal="center"/>
    </xf>
    <xf numFmtId="0" fontId="28" fillId="11" borderId="9" xfId="0" applyFont="1" applyFill="1" applyBorder="1" applyAlignment="1">
      <alignment horizontal="center"/>
    </xf>
    <xf numFmtId="0" fontId="28" fillId="11" borderId="3" xfId="0" applyFont="1" applyFill="1" applyBorder="1" applyAlignment="1">
      <alignment horizontal="center"/>
    </xf>
    <xf numFmtId="0" fontId="28" fillId="11" borderId="11"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9" borderId="0" xfId="0" applyNumberFormat="1" applyFont="1" applyFill="1" applyBorder="1"/>
    <xf numFmtId="0" fontId="26" fillId="9" borderId="4" xfId="0" applyNumberFormat="1" applyFont="1" applyFill="1" applyBorder="1" applyAlignment="1">
      <alignment horizontal="right"/>
    </xf>
    <xf numFmtId="0" fontId="26" fillId="9" borderId="6" xfId="0" applyNumberFormat="1" applyFont="1" applyFill="1" applyBorder="1" applyAlignment="1">
      <alignment horizontal="left"/>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53" fillId="4" borderId="0" xfId="0" applyFont="1" applyFill="1" applyBorder="1" applyAlignment="1">
      <alignment horizontal="center" vertical="center"/>
    </xf>
    <xf numFmtId="0" fontId="28" fillId="12" borderId="24" xfId="0" applyFont="1" applyFill="1" applyBorder="1" applyAlignment="1">
      <alignment horizontal="center"/>
    </xf>
    <xf numFmtId="0" fontId="28" fillId="12" borderId="1" xfId="0" applyFont="1" applyFill="1" applyBorder="1" applyAlignment="1">
      <alignment horizontal="center"/>
    </xf>
    <xf numFmtId="0" fontId="28" fillId="12" borderId="3" xfId="0" applyFont="1" applyFill="1" applyBorder="1" applyAlignment="1">
      <alignment horizontal="center"/>
    </xf>
    <xf numFmtId="0" fontId="33" fillId="12" borderId="1" xfId="0" applyFont="1" applyFill="1" applyBorder="1" applyAlignment="1">
      <alignment horizontal="center" vertical="center"/>
    </xf>
    <xf numFmtId="0" fontId="28" fillId="0" borderId="0" xfId="0" applyFont="1" applyFill="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41" fillId="13" borderId="0" xfId="0" applyFont="1" applyFill="1" applyBorder="1" applyAlignment="1">
      <alignment horizontal="left"/>
    </xf>
    <xf numFmtId="0" fontId="41" fillId="13" borderId="0" xfId="0" applyFont="1" applyFill="1" applyBorder="1" applyAlignment="1">
      <alignment horizontal="center"/>
    </xf>
    <xf numFmtId="0" fontId="41" fillId="13" borderId="0" xfId="0" applyFont="1" applyFill="1" applyAlignment="1">
      <alignment horizontal="center"/>
    </xf>
    <xf numFmtId="0" fontId="41" fillId="13" borderId="0" xfId="0" applyFont="1" applyFill="1" applyAlignment="1">
      <alignment horizontal="left" vertical="center"/>
    </xf>
    <xf numFmtId="0" fontId="41" fillId="13" borderId="0" xfId="0" applyFont="1" applyFill="1" applyAlignment="1">
      <alignment horizontal="center" vertical="center"/>
    </xf>
    <xf numFmtId="0" fontId="31" fillId="13" borderId="0" xfId="0" applyFont="1" applyFill="1"/>
    <xf numFmtId="0" fontId="41" fillId="13" borderId="0" xfId="0" applyFont="1" applyFill="1" applyBorder="1"/>
    <xf numFmtId="0" fontId="42" fillId="13" borderId="0" xfId="0" applyFont="1" applyFill="1" applyBorder="1" applyAlignment="1">
      <alignment horizontal="center"/>
    </xf>
    <xf numFmtId="0" fontId="42" fillId="13" borderId="0" xfId="0" applyFont="1" applyFill="1" applyBorder="1"/>
    <xf numFmtId="0" fontId="41" fillId="13" borderId="0" xfId="0" applyFont="1" applyFill="1" applyBorder="1" applyAlignment="1">
      <alignment vertical="center"/>
    </xf>
    <xf numFmtId="0" fontId="42" fillId="13" borderId="0" xfId="0" applyFont="1" applyFill="1" applyBorder="1" applyAlignment="1">
      <alignment horizontal="center" vertical="center"/>
    </xf>
    <xf numFmtId="0" fontId="42" fillId="13" borderId="0" xfId="0" applyFont="1" applyFill="1" applyBorder="1" applyAlignment="1">
      <alignment horizontal="left"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31" fillId="0" borderId="0" xfId="0" applyNumberFormat="1" applyFont="1" applyFill="1" applyBorder="1" applyAlignment="1">
      <alignment horizontal="center" vertical="center"/>
    </xf>
    <xf numFmtId="0" fontId="26" fillId="0" borderId="2"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54" fillId="0" borderId="0" xfId="0" applyFont="1" applyFill="1" applyBorder="1" applyAlignment="1">
      <alignment horizontal="center" vertical="center"/>
    </xf>
    <xf numFmtId="0" fontId="26" fillId="9" borderId="5" xfId="0" applyNumberFormat="1" applyFont="1" applyFill="1" applyBorder="1" applyAlignment="1">
      <alignment horizontal="center"/>
    </xf>
    <xf numFmtId="0" fontId="26" fillId="9" borderId="2" xfId="0" applyNumberFormat="1" applyFont="1" applyFill="1" applyBorder="1"/>
    <xf numFmtId="0" fontId="26" fillId="9" borderId="7" xfId="0" applyNumberFormat="1" applyFont="1" applyFill="1" applyBorder="1" applyAlignment="1">
      <alignment horizontal="center"/>
    </xf>
    <xf numFmtId="0" fontId="28" fillId="0" borderId="0" xfId="0" applyFont="1" applyFill="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6" fillId="9" borderId="5" xfId="0" applyFont="1" applyFill="1" applyBorder="1" applyAlignment="1">
      <alignment horizontal="center"/>
    </xf>
    <xf numFmtId="0" fontId="26" fillId="9" borderId="2" xfId="0" applyFont="1" applyFill="1" applyBorder="1"/>
    <xf numFmtId="0" fontId="26" fillId="9" borderId="7" xfId="0" applyFont="1" applyFill="1" applyBorder="1" applyAlignment="1">
      <alignment horizontal="center"/>
    </xf>
    <xf numFmtId="0" fontId="33" fillId="14"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left"/>
    </xf>
    <xf numFmtId="0" fontId="1" fillId="0" borderId="0" xfId="0" applyFont="1" applyFill="1" applyAlignment="1">
      <alignment horizontal="left"/>
    </xf>
    <xf numFmtId="1" fontId="26" fillId="0" borderId="2" xfId="0" applyNumberFormat="1"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6" fillId="0" borderId="0" xfId="0" applyFont="1" applyFill="1" applyBorder="1" applyAlignment="1">
      <alignment horizontal="left"/>
    </xf>
    <xf numFmtId="0" fontId="26" fillId="0" borderId="2" xfId="0" applyFont="1" applyFill="1" applyBorder="1" applyAlignment="1">
      <alignment horizontal="left"/>
    </xf>
    <xf numFmtId="0" fontId="41" fillId="13" borderId="0"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43" fillId="0"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44" fontId="18" fillId="0" borderId="0" xfId="0" quotePrefix="1" applyNumberFormat="1" applyFont="1" applyAlignment="1">
      <alignment horizontal="left"/>
    </xf>
    <xf numFmtId="43" fontId="7" fillId="0" borderId="0" xfId="1" quotePrefix="1" applyFont="1" applyFill="1" applyAlignment="1">
      <alignment horizontal="left"/>
    </xf>
    <xf numFmtId="43" fontId="52" fillId="0" borderId="0" xfId="1" quotePrefix="1" applyFont="1" applyFill="1" applyAlignment="1">
      <alignment horizontal="left"/>
    </xf>
    <xf numFmtId="0" fontId="13" fillId="0" borderId="12" xfId="0" applyFont="1" applyFill="1" applyBorder="1" applyAlignment="1">
      <alignment horizontal="center"/>
    </xf>
    <xf numFmtId="0" fontId="13" fillId="0" borderId="10" xfId="0" applyFont="1" applyFill="1" applyBorder="1" applyAlignment="1">
      <alignment horizontal="center"/>
    </xf>
    <xf numFmtId="0" fontId="13" fillId="0" borderId="13" xfId="0" applyFont="1" applyFill="1" applyBorder="1" applyAlignment="1">
      <alignment horizontal="center"/>
    </xf>
    <xf numFmtId="14" fontId="25" fillId="8" borderId="4" xfId="0" applyNumberFormat="1" applyFont="1" applyFill="1" applyBorder="1" applyAlignment="1">
      <alignment horizontal="center"/>
    </xf>
    <xf numFmtId="14" fontId="25" fillId="8" borderId="0" xfId="0" applyNumberFormat="1" applyFont="1" applyFill="1" applyBorder="1" applyAlignment="1">
      <alignment horizontal="center"/>
    </xf>
    <xf numFmtId="14" fontId="25" fillId="8" borderId="6" xfId="0" applyNumberFormat="1" applyFont="1" applyFill="1" applyBorder="1" applyAlignment="1">
      <alignment horizontal="center"/>
    </xf>
    <xf numFmtId="0" fontId="26" fillId="8" borderId="4" xfId="0" applyNumberFormat="1" applyFont="1" applyFill="1" applyBorder="1" applyAlignment="1">
      <alignment horizontal="center"/>
    </xf>
    <xf numFmtId="0" fontId="26" fillId="8" borderId="0" xfId="0" applyNumberFormat="1" applyFont="1" applyFill="1" applyBorder="1" applyAlignment="1">
      <alignment horizontal="center"/>
    </xf>
    <xf numFmtId="0" fontId="26" fillId="8" borderId="6" xfId="0" applyNumberFormat="1" applyFont="1" applyFill="1" applyBorder="1" applyAlignment="1">
      <alignment horizontal="center"/>
    </xf>
    <xf numFmtId="0" fontId="25" fillId="8" borderId="12" xfId="0" applyFont="1" applyFill="1" applyBorder="1" applyAlignment="1">
      <alignment horizontal="center"/>
    </xf>
    <xf numFmtId="0" fontId="25" fillId="8" borderId="10" xfId="0" applyFont="1" applyFill="1" applyBorder="1" applyAlignment="1">
      <alignment horizontal="center"/>
    </xf>
    <xf numFmtId="0" fontId="25" fillId="8" borderId="13" xfId="0" applyFont="1" applyFill="1" applyBorder="1" applyAlignment="1">
      <alignment horizontal="center"/>
    </xf>
    <xf numFmtId="14" fontId="26" fillId="8" borderId="4" xfId="0" applyNumberFormat="1" applyFont="1" applyFill="1" applyBorder="1" applyAlignment="1">
      <alignment horizontal="center"/>
    </xf>
    <xf numFmtId="14" fontId="26" fillId="8" borderId="0" xfId="0" applyNumberFormat="1" applyFont="1" applyFill="1" applyBorder="1" applyAlignment="1">
      <alignment horizontal="center"/>
    </xf>
    <xf numFmtId="14" fontId="26" fillId="8" borderId="6" xfId="0" applyNumberFormat="1" applyFont="1" applyFill="1" applyBorder="1" applyAlignment="1">
      <alignment horizontal="center"/>
    </xf>
    <xf numFmtId="0" fontId="25" fillId="7" borderId="14" xfId="0" applyFont="1" applyFill="1" applyBorder="1" applyAlignment="1">
      <alignment horizontal="center"/>
    </xf>
    <xf numFmtId="0" fontId="25" fillId="7" borderId="15" xfId="0" applyFont="1" applyFill="1" applyBorder="1" applyAlignment="1">
      <alignment horizontal="center"/>
    </xf>
    <xf numFmtId="0" fontId="25" fillId="7" borderId="16" xfId="0" applyFont="1" applyFill="1" applyBorder="1" applyAlignment="1">
      <alignment horizontal="center"/>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0" fontId="26" fillId="7" borderId="19" xfId="0" applyFont="1" applyFill="1" applyBorder="1" applyAlignment="1">
      <alignment horizontal="center" vertical="center"/>
    </xf>
    <xf numFmtId="14" fontId="26" fillId="9" borderId="4" xfId="0" applyNumberFormat="1" applyFont="1" applyFill="1" applyBorder="1" applyAlignment="1">
      <alignment horizontal="center"/>
    </xf>
    <xf numFmtId="14" fontId="26" fillId="9" borderId="0" xfId="0" applyNumberFormat="1" applyFont="1" applyFill="1" applyBorder="1" applyAlignment="1">
      <alignment horizontal="center"/>
    </xf>
    <xf numFmtId="14" fontId="26" fillId="9" borderId="6" xfId="0" applyNumberFormat="1" applyFont="1" applyFill="1" applyBorder="1" applyAlignment="1">
      <alignment horizontal="center"/>
    </xf>
    <xf numFmtId="0" fontId="25" fillId="9" borderId="12" xfId="0" applyFont="1" applyFill="1" applyBorder="1" applyAlignment="1">
      <alignment horizontal="center"/>
    </xf>
    <xf numFmtId="0" fontId="25" fillId="9" borderId="10" xfId="0" applyFont="1" applyFill="1" applyBorder="1" applyAlignment="1">
      <alignment horizontal="center"/>
    </xf>
    <xf numFmtId="0" fontId="25" fillId="9" borderId="13" xfId="0" applyFont="1" applyFill="1" applyBorder="1" applyAlignment="1">
      <alignment horizontal="center"/>
    </xf>
    <xf numFmtId="0" fontId="26" fillId="9" borderId="4" xfId="0" applyNumberFormat="1" applyFont="1" applyFill="1" applyBorder="1" applyAlignment="1">
      <alignment horizontal="center"/>
    </xf>
    <xf numFmtId="0" fontId="26" fillId="9" borderId="0" xfId="0" applyNumberFormat="1" applyFont="1" applyFill="1" applyBorder="1" applyAlignment="1">
      <alignment horizontal="center"/>
    </xf>
    <xf numFmtId="0" fontId="26" fillId="9" borderId="6" xfId="0" applyNumberFormat="1" applyFont="1" applyFill="1" applyBorder="1" applyAlignment="1">
      <alignment horizontal="center"/>
    </xf>
    <xf numFmtId="0" fontId="38" fillId="7" borderId="0" xfId="0" applyFont="1" applyFill="1" applyBorder="1" applyAlignment="1">
      <alignment horizontal="center" vertical="center"/>
    </xf>
    <xf numFmtId="0" fontId="30" fillId="7" borderId="0" xfId="0" applyFont="1" applyFill="1" applyBorder="1" applyAlignment="1">
      <alignment horizontal="center" vertical="center"/>
    </xf>
    <xf numFmtId="0" fontId="51" fillId="8" borderId="12" xfId="0" applyFont="1" applyFill="1" applyBorder="1" applyAlignment="1">
      <alignment horizontal="center" vertical="center"/>
    </xf>
    <xf numFmtId="0" fontId="51" fillId="8" borderId="10" xfId="0" applyFont="1" applyFill="1" applyBorder="1" applyAlignment="1">
      <alignment horizontal="center" vertical="center"/>
    </xf>
    <xf numFmtId="0" fontId="51" fillId="8" borderId="13" xfId="0" applyFont="1" applyFill="1" applyBorder="1" applyAlignment="1">
      <alignment horizontal="center" vertical="center"/>
    </xf>
    <xf numFmtId="0" fontId="51" fillId="8" borderId="4" xfId="0" applyFont="1" applyFill="1" applyBorder="1" applyAlignment="1">
      <alignment horizontal="center" vertical="center"/>
    </xf>
    <xf numFmtId="0" fontId="51" fillId="8" borderId="0" xfId="0" applyFont="1" applyFill="1" applyBorder="1" applyAlignment="1">
      <alignment horizontal="center" vertical="center"/>
    </xf>
    <xf numFmtId="0" fontId="51" fillId="8" borderId="6" xfId="0" applyFont="1" applyFill="1" applyBorder="1" applyAlignment="1">
      <alignment horizontal="center" vertical="center"/>
    </xf>
    <xf numFmtId="0" fontId="51" fillId="8" borderId="5" xfId="0" applyFont="1" applyFill="1" applyBorder="1" applyAlignment="1">
      <alignment horizontal="center" vertical="center"/>
    </xf>
    <xf numFmtId="0" fontId="51" fillId="8" borderId="2" xfId="0" applyFont="1" applyFill="1" applyBorder="1" applyAlignment="1">
      <alignment horizontal="center" vertical="center"/>
    </xf>
    <xf numFmtId="0" fontId="51" fillId="8" borderId="7" xfId="0" applyFont="1" applyFill="1" applyBorder="1" applyAlignment="1">
      <alignment horizontal="center" vertical="center"/>
    </xf>
    <xf numFmtId="0" fontId="25" fillId="8" borderId="4" xfId="0" applyFont="1" applyFill="1" applyBorder="1" applyAlignment="1">
      <alignment horizontal="center"/>
    </xf>
    <xf numFmtId="0" fontId="25" fillId="8" borderId="0" xfId="0" applyFont="1" applyFill="1" applyBorder="1" applyAlignment="1">
      <alignment horizontal="center"/>
    </xf>
    <xf numFmtId="0" fontId="25" fillId="8" borderId="6" xfId="0" applyFont="1" applyFill="1" applyBorder="1" applyAlignment="1">
      <alignment horizontal="center"/>
    </xf>
  </cellXfs>
  <cellStyles count="7">
    <cellStyle name="Comma" xfId="5" builtinId="3"/>
    <cellStyle name="Comma 2" xfId="1"/>
    <cellStyle name="Currency" xfId="6" builtinId="4"/>
    <cellStyle name="Hyperlink" xfId="2" builtinId="8"/>
    <cellStyle name="Normal" xfId="0" builtinId="0"/>
    <cellStyle name="Normal 2" xfId="3"/>
    <cellStyle name="Normal 3" xfId="4"/>
  </cellStyles>
  <dxfs count="90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13"/>
        </patternFill>
      </fill>
    </dxf>
    <dxf>
      <fill>
        <patternFill>
          <bgColor theme="0" tint="-0.34998626667073579"/>
        </patternFill>
      </fill>
    </dxf>
    <dxf>
      <fill>
        <patternFill>
          <bgColor indexed="13"/>
        </patternFill>
      </fill>
    </dxf>
    <dxf>
      <fill>
        <patternFill>
          <bgColor indexed="13"/>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s>
  <tableStyles count="0" defaultTableStyle="TableStyleMedium9" defaultPivotStyle="PivotStyleLight16"/>
  <colors>
    <mruColors>
      <color rgb="FFCC99FF"/>
      <color rgb="FF1D80D1"/>
      <color rgb="FF800000"/>
      <color rgb="FFFFCC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Berlin">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rosted Glass">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xmlns=""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8" Type="http://schemas.openxmlformats.org/officeDocument/2006/relationships/hyperlink" Target="mailto:zap1215@verizon.net" TargetMode="External"/><Relationship Id="rId13" Type="http://schemas.openxmlformats.org/officeDocument/2006/relationships/hyperlink" Target="mailto:dwoodside@statestreet.com" TargetMode="External"/><Relationship Id="rId3" Type="http://schemas.openxmlformats.org/officeDocument/2006/relationships/hyperlink" Target="mailto:dopey88049@aol.com" TargetMode="External"/><Relationship Id="rId7" Type="http://schemas.openxmlformats.org/officeDocument/2006/relationships/hyperlink" Target="mailto:luckystrikedave@yahoo.com" TargetMode="External"/><Relationship Id="rId12" Type="http://schemas.openxmlformats.org/officeDocument/2006/relationships/hyperlink" Target="mailto:nubbs1990@gmail.com" TargetMode="External"/><Relationship Id="rId2" Type="http://schemas.openxmlformats.org/officeDocument/2006/relationships/hyperlink" Target="mailto:mlegendre77@yahoo.com" TargetMode="External"/><Relationship Id="rId1" Type="http://schemas.openxmlformats.org/officeDocument/2006/relationships/hyperlink" Target="mailto:capydog@msn.com" TargetMode="External"/><Relationship Id="rId6" Type="http://schemas.openxmlformats.org/officeDocument/2006/relationships/hyperlink" Target="mailto:bowlingman427@yahoo.com" TargetMode="External"/><Relationship Id="rId11" Type="http://schemas.openxmlformats.org/officeDocument/2006/relationships/hyperlink" Target="mailto:mjs@bulfinch.com" TargetMode="External"/><Relationship Id="rId5" Type="http://schemas.openxmlformats.org/officeDocument/2006/relationships/hyperlink" Target="mailto:cantell24@gmail.com" TargetMode="External"/><Relationship Id="rId15" Type="http://schemas.openxmlformats.org/officeDocument/2006/relationships/printerSettings" Target="../printerSettings/printerSettings34.bin"/><Relationship Id="rId10" Type="http://schemas.openxmlformats.org/officeDocument/2006/relationships/hyperlink" Target="mailto:rplimone@comcast.net" TargetMode="External"/><Relationship Id="rId4" Type="http://schemas.openxmlformats.org/officeDocument/2006/relationships/hyperlink" Target="mailto:johnmregal@gmail.com" TargetMode="External"/><Relationship Id="rId9" Type="http://schemas.openxmlformats.org/officeDocument/2006/relationships/hyperlink" Target="mailto:artypga@gmail.com" TargetMode="External"/><Relationship Id="rId14" Type="http://schemas.openxmlformats.org/officeDocument/2006/relationships/hyperlink" Target="mailto:iceman111089@yaho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64"/>
  <sheetViews>
    <sheetView showGridLines="0" tabSelected="1" zoomScaleNormal="100" workbookViewId="0">
      <selection activeCell="I28" sqref="I28"/>
    </sheetView>
  </sheetViews>
  <sheetFormatPr defaultRowHeight="18" x14ac:dyDescent="0.35"/>
  <cols>
    <col min="1" max="1" width="7.140625" style="63" customWidth="1"/>
    <col min="2" max="2" width="7.7109375" style="62" customWidth="1"/>
    <col min="3" max="3" width="10.28515625" style="63" customWidth="1"/>
    <col min="4" max="4" width="11.140625" style="124" customWidth="1"/>
    <col min="5" max="5" width="8.5703125" style="124" customWidth="1"/>
    <col min="6" max="6" width="8.85546875" style="62" customWidth="1"/>
    <col min="7" max="7" width="8.85546875" style="63" customWidth="1"/>
    <col min="8" max="8" width="8.7109375" style="63" customWidth="1"/>
    <col min="9" max="9" width="8.85546875" style="62" bestFit="1" customWidth="1"/>
    <col min="10" max="10" width="8.7109375" style="62" customWidth="1"/>
    <col min="11" max="11" width="5.28515625" style="62" customWidth="1"/>
    <col min="12" max="12" width="11" style="62" bestFit="1" customWidth="1"/>
    <col min="13" max="13" width="14.7109375" style="62" customWidth="1"/>
    <col min="14" max="14" width="11.42578125" style="62" customWidth="1"/>
    <col min="15" max="16384" width="9.140625" style="62"/>
  </cols>
  <sheetData>
    <row r="1" spans="1:13" s="132" customFormat="1" ht="22.5" x14ac:dyDescent="0.45">
      <c r="A1" s="296" t="s">
        <v>81</v>
      </c>
      <c r="B1" s="382" t="s">
        <v>331</v>
      </c>
      <c r="C1" s="382"/>
      <c r="D1" s="296"/>
      <c r="E1" s="297" t="s">
        <v>38</v>
      </c>
      <c r="F1" s="297" t="s">
        <v>37</v>
      </c>
      <c r="G1" s="297" t="s">
        <v>330</v>
      </c>
      <c r="H1" s="297" t="s">
        <v>326</v>
      </c>
      <c r="I1" s="297" t="s">
        <v>39</v>
      </c>
      <c r="J1" s="298" t="s">
        <v>312</v>
      </c>
      <c r="K1" s="219"/>
      <c r="L1" s="161"/>
      <c r="M1" s="161"/>
    </row>
    <row r="2" spans="1:13" x14ac:dyDescent="0.35">
      <c r="A2" s="138">
        <v>1</v>
      </c>
      <c r="B2" s="380" t="str">
        <f>Weekly!B3</f>
        <v>LUCKY</v>
      </c>
      <c r="C2" s="380"/>
      <c r="D2" s="380"/>
      <c r="E2" s="60">
        <f>Weekly!AM3</f>
        <v>155</v>
      </c>
      <c r="F2" s="60">
        <f>Weekly!AN3</f>
        <v>37</v>
      </c>
      <c r="G2" s="60">
        <f>Weekly!AQ21</f>
        <v>697</v>
      </c>
      <c r="H2" s="60">
        <f>Weekly!AR21</f>
        <v>1938</v>
      </c>
      <c r="I2" s="104">
        <f>Weekly!AO21</f>
        <v>623.71212121212125</v>
      </c>
      <c r="J2" s="118">
        <f>Weekly!AM21</f>
        <v>41165</v>
      </c>
      <c r="K2" s="118"/>
      <c r="L2" s="217"/>
      <c r="M2" s="165"/>
    </row>
    <row r="3" spans="1:13" x14ac:dyDescent="0.35">
      <c r="A3" s="138">
        <v>2</v>
      </c>
      <c r="B3" s="380" t="str">
        <f>Weekly!B4</f>
        <v>CENTRAL</v>
      </c>
      <c r="C3" s="380"/>
      <c r="D3" s="380"/>
      <c r="E3" s="60">
        <f>Weekly!AM4</f>
        <v>146</v>
      </c>
      <c r="F3" s="60">
        <f>Weekly!AN4</f>
        <v>46</v>
      </c>
      <c r="G3" s="60">
        <f>Weekly!AQ22</f>
        <v>696</v>
      </c>
      <c r="H3" s="60">
        <f>Weekly!AR22</f>
        <v>1855</v>
      </c>
      <c r="I3" s="104">
        <f>Weekly!AO22</f>
        <v>596.52173913043475</v>
      </c>
      <c r="J3" s="118">
        <f>Weekly!AM22</f>
        <v>41160</v>
      </c>
      <c r="K3" s="118"/>
      <c r="L3" s="217"/>
      <c r="M3" s="165"/>
    </row>
    <row r="4" spans="1:13" x14ac:dyDescent="0.35">
      <c r="A4" s="266">
        <v>3</v>
      </c>
      <c r="B4" s="380" t="str">
        <f>Weekly!B5</f>
        <v>ACADEMY 3</v>
      </c>
      <c r="C4" s="380"/>
      <c r="D4" s="380"/>
      <c r="E4" s="60">
        <f>Weekly!AM5</f>
        <v>145</v>
      </c>
      <c r="F4" s="60">
        <f>Weekly!AN5</f>
        <v>47</v>
      </c>
      <c r="G4" s="60">
        <f>Weekly!AQ23</f>
        <v>684</v>
      </c>
      <c r="H4" s="60">
        <f>Weekly!AR23</f>
        <v>1971</v>
      </c>
      <c r="I4" s="104">
        <f>Weekly!AO23</f>
        <v>607.34848484848487</v>
      </c>
      <c r="J4" s="118">
        <f>Weekly!AM23</f>
        <v>40085</v>
      </c>
      <c r="K4" s="118"/>
      <c r="L4" s="217"/>
      <c r="M4" s="165"/>
    </row>
    <row r="5" spans="1:13" x14ac:dyDescent="0.35">
      <c r="A5" s="318">
        <v>4</v>
      </c>
      <c r="B5" s="381" t="str">
        <f>Weekly!B6</f>
        <v>ACADEMY 2</v>
      </c>
      <c r="C5" s="381"/>
      <c r="D5" s="381"/>
      <c r="E5" s="121">
        <f>Weekly!AM6</f>
        <v>142</v>
      </c>
      <c r="F5" s="121">
        <f>Weekly!AN6</f>
        <v>50</v>
      </c>
      <c r="G5" s="121">
        <f>Weekly!AQ24</f>
        <v>644</v>
      </c>
      <c r="H5" s="121">
        <f>Weekly!AR24</f>
        <v>1857</v>
      </c>
      <c r="I5" s="371">
        <f>Weekly!AO24</f>
        <v>611.71212121212125</v>
      </c>
      <c r="J5" s="121">
        <f>Weekly!AM24</f>
        <v>40373</v>
      </c>
      <c r="K5" s="60"/>
      <c r="L5" s="218"/>
      <c r="M5" s="164"/>
    </row>
    <row r="6" spans="1:13" x14ac:dyDescent="0.35">
      <c r="A6" s="266">
        <v>5</v>
      </c>
      <c r="B6" s="380" t="str">
        <f>Weekly!B7</f>
        <v>20TH CENTURY</v>
      </c>
      <c r="C6" s="380"/>
      <c r="D6" s="380"/>
      <c r="E6" s="60">
        <f>Weekly!AM7</f>
        <v>124</v>
      </c>
      <c r="F6" s="60">
        <f>Weekly!AN7</f>
        <v>68</v>
      </c>
      <c r="G6" s="60">
        <f>Weekly!AQ25</f>
        <v>684</v>
      </c>
      <c r="H6" s="60">
        <f>Weekly!AR25</f>
        <v>1890</v>
      </c>
      <c r="I6" s="104">
        <f>Weekly!AO25</f>
        <v>590.72463768115938</v>
      </c>
      <c r="J6" s="118">
        <f>Weekly!AM25</f>
        <v>40760</v>
      </c>
      <c r="K6" s="118"/>
      <c r="L6" s="217"/>
      <c r="M6" s="164"/>
    </row>
    <row r="7" spans="1:13" x14ac:dyDescent="0.35">
      <c r="A7" s="266">
        <v>6</v>
      </c>
      <c r="B7" s="380" t="str">
        <f>Weekly!B8</f>
        <v>ACADEMY 1</v>
      </c>
      <c r="C7" s="380"/>
      <c r="D7" s="380"/>
      <c r="E7" s="60">
        <f>Weekly!AM8</f>
        <v>115</v>
      </c>
      <c r="F7" s="60">
        <f>Weekly!AN8</f>
        <v>77</v>
      </c>
      <c r="G7" s="60">
        <f>Weekly!AQ26</f>
        <v>644</v>
      </c>
      <c r="H7" s="60">
        <f>Weekly!AR26</f>
        <v>1804</v>
      </c>
      <c r="I7" s="104">
        <f>Weekly!AO26</f>
        <v>583.62121212121212</v>
      </c>
      <c r="J7" s="118">
        <f>Weekly!AM26</f>
        <v>38519</v>
      </c>
      <c r="K7" s="118"/>
      <c r="L7" s="217"/>
      <c r="M7" s="165"/>
    </row>
    <row r="8" spans="1:13" x14ac:dyDescent="0.35">
      <c r="A8" s="138">
        <v>7</v>
      </c>
      <c r="B8" s="380" t="str">
        <f>Weekly!B9</f>
        <v>RON'S ICE CREAM</v>
      </c>
      <c r="C8" s="380"/>
      <c r="D8" s="380"/>
      <c r="E8" s="60">
        <f>Weekly!AM9</f>
        <v>105</v>
      </c>
      <c r="F8" s="60">
        <f>Weekly!AN9</f>
        <v>87</v>
      </c>
      <c r="G8" s="60">
        <f>Weekly!AQ27</f>
        <v>688</v>
      </c>
      <c r="H8" s="60">
        <f>Weekly!AR27</f>
        <v>1934</v>
      </c>
      <c r="I8" s="104">
        <f>Weekly!AO27</f>
        <v>594.50724637681162</v>
      </c>
      <c r="J8" s="118">
        <f>Weekly!AM27</f>
        <v>41021</v>
      </c>
      <c r="K8" s="118"/>
      <c r="L8" s="217"/>
      <c r="M8" s="164"/>
    </row>
    <row r="9" spans="1:13" x14ac:dyDescent="0.35">
      <c r="A9" s="138">
        <v>8</v>
      </c>
      <c r="B9" s="380" t="str">
        <f>Weekly!B10</f>
        <v>MALDEN 1</v>
      </c>
      <c r="C9" s="380"/>
      <c r="D9" s="380"/>
      <c r="E9" s="60">
        <f>Weekly!AM10</f>
        <v>103</v>
      </c>
      <c r="F9" s="60">
        <f>Weekly!AN10</f>
        <v>89</v>
      </c>
      <c r="G9" s="60">
        <f>Weekly!AQ28</f>
        <v>676</v>
      </c>
      <c r="H9" s="60">
        <f>Weekly!AR28</f>
        <v>1856</v>
      </c>
      <c r="I9" s="104">
        <f>Weekly!AO28</f>
        <v>588.40579710144925</v>
      </c>
      <c r="J9" s="118">
        <f>Weekly!AM28</f>
        <v>40600</v>
      </c>
      <c r="K9" s="118"/>
      <c r="L9" s="217"/>
      <c r="M9" s="165"/>
    </row>
    <row r="10" spans="1:13" x14ac:dyDescent="0.35">
      <c r="A10" s="138">
        <v>9</v>
      </c>
      <c r="B10" s="380" t="str">
        <f>Weekly!B11</f>
        <v>METRO 2</v>
      </c>
      <c r="C10" s="380"/>
      <c r="D10" s="380"/>
      <c r="E10" s="60">
        <f>Weekly!AM11</f>
        <v>100</v>
      </c>
      <c r="F10" s="60">
        <f>Weekly!AN11</f>
        <v>92</v>
      </c>
      <c r="G10" s="60">
        <f>Weekly!AQ29</f>
        <v>655</v>
      </c>
      <c r="H10" s="60">
        <f>Weekly!AR29</f>
        <v>1836</v>
      </c>
      <c r="I10" s="104">
        <f>Weekly!AO29</f>
        <v>583.18840579710138</v>
      </c>
      <c r="J10" s="118">
        <f>Weekly!AM29</f>
        <v>40240</v>
      </c>
      <c r="K10" s="118"/>
      <c r="L10" s="217"/>
      <c r="M10" s="165"/>
    </row>
    <row r="11" spans="1:13" x14ac:dyDescent="0.35">
      <c r="A11" s="138">
        <v>10</v>
      </c>
      <c r="B11" s="380" t="str">
        <f>Weekly!B12</f>
        <v>RIVERWALK</v>
      </c>
      <c r="C11" s="380"/>
      <c r="D11" s="380"/>
      <c r="E11" s="60">
        <f>Weekly!AM12</f>
        <v>94</v>
      </c>
      <c r="F11" s="60">
        <f>Weekly!AN12</f>
        <v>98</v>
      </c>
      <c r="G11" s="60">
        <f>Weekly!AQ30</f>
        <v>667</v>
      </c>
      <c r="H11" s="60">
        <f>Weekly!AR30</f>
        <v>1934</v>
      </c>
      <c r="I11" s="104">
        <f>Weekly!AO30</f>
        <v>583.21212121212125</v>
      </c>
      <c r="J11" s="118">
        <f>Weekly!AM30</f>
        <v>38492</v>
      </c>
      <c r="K11" s="118"/>
      <c r="L11" s="217"/>
      <c r="M11" s="165"/>
    </row>
    <row r="12" spans="1:13" x14ac:dyDescent="0.35">
      <c r="A12" s="138">
        <v>11</v>
      </c>
      <c r="B12" s="380" t="str">
        <f>Weekly!B13</f>
        <v>METRO 1</v>
      </c>
      <c r="C12" s="380"/>
      <c r="D12" s="380"/>
      <c r="E12" s="60">
        <f>Weekly!AM13</f>
        <v>87</v>
      </c>
      <c r="F12" s="60">
        <f>Weekly!AN13</f>
        <v>105</v>
      </c>
      <c r="G12" s="60">
        <f>Weekly!AQ31</f>
        <v>647</v>
      </c>
      <c r="H12" s="60">
        <f>Weekly!AR31</f>
        <v>1804</v>
      </c>
      <c r="I12" s="104">
        <f>Weekly!AO31</f>
        <v>588.59090909090912</v>
      </c>
      <c r="J12" s="118">
        <f>Weekly!AM31</f>
        <v>38847</v>
      </c>
      <c r="K12" s="118"/>
      <c r="L12" s="217"/>
      <c r="M12" s="165"/>
    </row>
    <row r="13" spans="1:13" x14ac:dyDescent="0.35">
      <c r="A13" s="318">
        <v>12</v>
      </c>
      <c r="B13" s="381" t="str">
        <f>Weekly!B14</f>
        <v>NORWOOD</v>
      </c>
      <c r="C13" s="381"/>
      <c r="D13" s="381"/>
      <c r="E13" s="121">
        <f>Weekly!AM14</f>
        <v>73</v>
      </c>
      <c r="F13" s="121">
        <f>Weekly!AN14</f>
        <v>119</v>
      </c>
      <c r="G13" s="121">
        <f>Weekly!AQ32</f>
        <v>626</v>
      </c>
      <c r="H13" s="121">
        <f>Weekly!AR32</f>
        <v>1741</v>
      </c>
      <c r="I13" s="371">
        <f>Weekly!AO32</f>
        <v>552.95454545454538</v>
      </c>
      <c r="J13" s="121">
        <f>Weekly!AM32</f>
        <v>36495</v>
      </c>
      <c r="K13" s="60"/>
      <c r="L13" s="218"/>
      <c r="M13" s="165"/>
    </row>
    <row r="14" spans="1:13" x14ac:dyDescent="0.35">
      <c r="A14" s="138">
        <v>13</v>
      </c>
      <c r="B14" s="380" t="str">
        <f>Weekly!B15</f>
        <v>WOBURN 2</v>
      </c>
      <c r="C14" s="380"/>
      <c r="D14" s="380"/>
      <c r="E14" s="60">
        <f>Weekly!AM15</f>
        <v>61</v>
      </c>
      <c r="F14" s="60">
        <f>Weekly!AN15</f>
        <v>131</v>
      </c>
      <c r="G14" s="60">
        <f>Weekly!AQ33</f>
        <v>629</v>
      </c>
      <c r="H14" s="60">
        <f>Weekly!AR33</f>
        <v>1733</v>
      </c>
      <c r="I14" s="104">
        <f>Weekly!AO33</f>
        <v>562.62318840579712</v>
      </c>
      <c r="J14" s="118">
        <f>Weekly!AM33</f>
        <v>38821</v>
      </c>
      <c r="K14" s="118"/>
      <c r="L14" s="217"/>
      <c r="M14" s="165"/>
    </row>
    <row r="15" spans="1:13" x14ac:dyDescent="0.35">
      <c r="A15" s="138">
        <v>14</v>
      </c>
      <c r="B15" s="380" t="str">
        <f>Weekly!B16</f>
        <v>MALDEN 2</v>
      </c>
      <c r="C15" s="380"/>
      <c r="D15" s="380"/>
      <c r="E15" s="60">
        <f>Weekly!AM16</f>
        <v>44</v>
      </c>
      <c r="F15" s="60">
        <f>Weekly!AN16</f>
        <v>148</v>
      </c>
      <c r="G15" s="60">
        <f>Weekly!AQ34</f>
        <v>621</v>
      </c>
      <c r="H15" s="60">
        <f>Weekly!AR34</f>
        <v>1790</v>
      </c>
      <c r="I15" s="104">
        <f>Weekly!AO34</f>
        <v>550.36231884057975</v>
      </c>
      <c r="J15" s="118">
        <f>Weekly!AM34</f>
        <v>37975</v>
      </c>
      <c r="K15" s="118"/>
      <c r="L15" s="217"/>
      <c r="M15" s="165"/>
    </row>
    <row r="16" spans="1:13" x14ac:dyDescent="0.35">
      <c r="A16" s="210">
        <v>15</v>
      </c>
      <c r="B16" s="380" t="str">
        <f>Weekly!B17</f>
        <v>WOBURN 1</v>
      </c>
      <c r="C16" s="380"/>
      <c r="D16" s="380"/>
      <c r="E16" s="60">
        <f>Weekly!AM17</f>
        <v>34</v>
      </c>
      <c r="F16" s="60">
        <f>Weekly!AN17</f>
        <v>158</v>
      </c>
      <c r="G16" s="60">
        <f>Weekly!AQ35</f>
        <v>639</v>
      </c>
      <c r="H16" s="60">
        <f>Weekly!AR35</f>
        <v>1787</v>
      </c>
      <c r="I16" s="104">
        <f>Weekly!AO35</f>
        <v>553.40579710144925</v>
      </c>
      <c r="J16" s="118">
        <f>Weekly!AM35</f>
        <v>38185</v>
      </c>
      <c r="K16" s="118"/>
      <c r="L16" s="217"/>
      <c r="M16" s="165"/>
    </row>
    <row r="17" spans="1:14" x14ac:dyDescent="0.35">
      <c r="A17" s="210"/>
      <c r="B17" s="380"/>
      <c r="C17" s="380"/>
      <c r="D17" s="210"/>
      <c r="E17" s="60"/>
      <c r="F17" s="60"/>
      <c r="G17" s="60"/>
      <c r="H17" s="60"/>
      <c r="I17" s="104"/>
      <c r="J17" s="118"/>
      <c r="K17" s="118"/>
    </row>
    <row r="18" spans="1:14" s="133" customFormat="1" ht="22.5" x14ac:dyDescent="0.45">
      <c r="A18" s="299" t="s">
        <v>68</v>
      </c>
      <c r="B18" s="299"/>
      <c r="C18" s="299"/>
      <c r="D18" s="299" t="s">
        <v>39</v>
      </c>
      <c r="E18" s="299"/>
      <c r="F18" s="299" t="s">
        <v>68</v>
      </c>
      <c r="G18" s="299"/>
      <c r="H18" s="299"/>
      <c r="I18" s="300" t="s">
        <v>39</v>
      </c>
      <c r="J18" s="301"/>
      <c r="L18" s="302" t="s">
        <v>328</v>
      </c>
      <c r="M18" s="303"/>
      <c r="N18" s="304"/>
    </row>
    <row r="19" spans="1:14" s="120" customFormat="1" ht="20.25" customHeight="1" x14ac:dyDescent="0.2">
      <c r="A19" s="139" t="str">
        <f>AwayAvgs!A2</f>
        <v>Jon McDonald</v>
      </c>
      <c r="B19" s="139"/>
      <c r="C19" s="139"/>
      <c r="D19" s="142">
        <f>AwayAvgs!AN2</f>
        <v>127.06060606060606</v>
      </c>
      <c r="E19" s="160"/>
      <c r="F19" s="139" t="str">
        <f>AwayAvgs!A39</f>
        <v>Tony Pastore</v>
      </c>
      <c r="I19" s="140">
        <f>AwayAvgs!AN39</f>
        <v>117.08333333333333</v>
      </c>
      <c r="L19" s="139" t="str">
        <f>'Ind Highs'!A3</f>
        <v>Dave Chestercove</v>
      </c>
      <c r="M19" s="139"/>
      <c r="N19" s="240">
        <f>'Ind Highs'!B3</f>
        <v>470</v>
      </c>
    </row>
    <row r="20" spans="1:14" s="120" customFormat="1" ht="20.25" customHeight="1" x14ac:dyDescent="0.2">
      <c r="A20" s="139" t="str">
        <f>AwayAvgs!A3</f>
        <v>Bob Whitcomb</v>
      </c>
      <c r="B20" s="139"/>
      <c r="C20" s="139"/>
      <c r="D20" s="142">
        <f>AwayAvgs!AN3</f>
        <v>126.56666666666666</v>
      </c>
      <c r="E20" s="216"/>
      <c r="F20" s="139" t="str">
        <f>AwayAvgs!A40</f>
        <v>Rich Halas</v>
      </c>
      <c r="G20" s="139"/>
      <c r="H20" s="139"/>
      <c r="I20" s="140">
        <f>AwayAvgs!AN40</f>
        <v>116.6</v>
      </c>
      <c r="L20" s="139" t="str">
        <f>'Ind Highs'!A4</f>
        <v>Jeff Surette</v>
      </c>
      <c r="M20" s="139"/>
      <c r="N20" s="240">
        <f>'Ind Highs'!B4</f>
        <v>460</v>
      </c>
    </row>
    <row r="21" spans="1:14" s="120" customFormat="1" ht="20.25" customHeight="1" x14ac:dyDescent="0.2">
      <c r="A21" s="139" t="str">
        <f>AwayAvgs!A4</f>
        <v>Dave Barber</v>
      </c>
      <c r="B21" s="139"/>
      <c r="C21" s="139"/>
      <c r="D21" s="142">
        <f>AwayAvgs!AN4</f>
        <v>125.7</v>
      </c>
      <c r="E21" s="216"/>
      <c r="F21" s="139" t="str">
        <f>AwayAvgs!A41</f>
        <v>Dave Mallahan</v>
      </c>
      <c r="I21" s="140">
        <f>AwayAvgs!AN41</f>
        <v>116.39393939393939</v>
      </c>
      <c r="L21" s="139" t="str">
        <f>'Ind Highs'!A5</f>
        <v>Steve Lach</v>
      </c>
      <c r="M21" s="139"/>
      <c r="N21" s="240">
        <f>'Ind Highs'!B5</f>
        <v>460</v>
      </c>
    </row>
    <row r="22" spans="1:14" s="120" customFormat="1" ht="20.25" customHeight="1" x14ac:dyDescent="0.2">
      <c r="A22" s="139" t="str">
        <f>AwayAvgs!A5</f>
        <v>Chris Sargent</v>
      </c>
      <c r="B22" s="139"/>
      <c r="C22" s="139"/>
      <c r="D22" s="142">
        <f>AwayAvgs!AN5</f>
        <v>125.66666666666667</v>
      </c>
      <c r="E22" s="216"/>
      <c r="F22" s="139" t="str">
        <f>AwayAvgs!A42</f>
        <v>Mike Legendre</v>
      </c>
      <c r="G22" s="139"/>
      <c r="H22" s="139"/>
      <c r="I22" s="140">
        <f>AwayAvgs!AN42</f>
        <v>116.37037037037037</v>
      </c>
      <c r="L22" s="139" t="str">
        <f>'Ind Highs'!A6</f>
        <v>Chris Powers</v>
      </c>
      <c r="M22" s="139"/>
      <c r="N22" s="240">
        <f>'Ind Highs'!B6</f>
        <v>452</v>
      </c>
    </row>
    <row r="23" spans="1:14" s="120" customFormat="1" ht="20.25" customHeight="1" x14ac:dyDescent="0.2">
      <c r="A23" s="139" t="str">
        <f>AwayAvgs!A6</f>
        <v>Jon Boudreau</v>
      </c>
      <c r="B23" s="139"/>
      <c r="C23" s="139"/>
      <c r="D23" s="142">
        <f>AwayAvgs!AN6</f>
        <v>125.13333333333334</v>
      </c>
      <c r="E23" s="216"/>
      <c r="F23" s="139" t="str">
        <f>AwayAvgs!A43</f>
        <v>Rich Limone</v>
      </c>
      <c r="I23" s="140">
        <f>AwayAvgs!AN43</f>
        <v>116.13888888888889</v>
      </c>
      <c r="L23" s="139" t="str">
        <f>'Ind Highs'!A7</f>
        <v>Mark Strangio</v>
      </c>
      <c r="M23" s="139"/>
      <c r="N23" s="240">
        <f>'Ind Highs'!B7</f>
        <v>448</v>
      </c>
    </row>
    <row r="24" spans="1:14" s="120" customFormat="1" ht="20.25" customHeight="1" x14ac:dyDescent="0.2">
      <c r="A24" s="139" t="str">
        <f>AwayAvgs!A7</f>
        <v>Dave Godwin</v>
      </c>
      <c r="B24" s="139"/>
      <c r="C24" s="139"/>
      <c r="D24" s="142">
        <f>AwayAvgs!AN7</f>
        <v>124.57575757575758</v>
      </c>
      <c r="E24" s="216"/>
      <c r="F24" s="139" t="str">
        <f>AwayAvgs!A44</f>
        <v>TJ DePietro</v>
      </c>
      <c r="G24" s="139"/>
      <c r="H24" s="139"/>
      <c r="I24" s="140">
        <f>AwayAvgs!AN44</f>
        <v>115.66666666666667</v>
      </c>
      <c r="L24" s="139" t="str">
        <f>'Ind Highs'!A8</f>
        <v>Dave Barber</v>
      </c>
      <c r="M24" s="139"/>
      <c r="N24" s="240">
        <f>'Ind Highs'!B8</f>
        <v>445</v>
      </c>
    </row>
    <row r="25" spans="1:14" s="120" customFormat="1" ht="20.25" customHeight="1" x14ac:dyDescent="0.2">
      <c r="A25" s="139" t="str">
        <f>AwayAvgs!A8</f>
        <v>Peter Crawford</v>
      </c>
      <c r="B25" s="139"/>
      <c r="C25" s="139"/>
      <c r="D25" s="142">
        <f>AwayAvgs!AN8</f>
        <v>124.37037037037037</v>
      </c>
      <c r="E25" s="142"/>
      <c r="F25" s="139" t="str">
        <f>AwayAvgs!A45</f>
        <v>Jay Shiner</v>
      </c>
      <c r="I25" s="140">
        <f>AwayAvgs!AN45</f>
        <v>115.53846153846153</v>
      </c>
      <c r="L25" s="139" t="str">
        <f>'Ind Highs'!A9</f>
        <v>Tony Iannuzzi</v>
      </c>
      <c r="M25" s="139"/>
      <c r="N25" s="240">
        <f>'Ind Highs'!B9</f>
        <v>443</v>
      </c>
    </row>
    <row r="26" spans="1:14" s="120" customFormat="1" ht="20.25" customHeight="1" x14ac:dyDescent="0.2">
      <c r="A26" s="139" t="str">
        <f>AwayAvgs!A9</f>
        <v>Mark Gregory</v>
      </c>
      <c r="B26" s="139"/>
      <c r="C26" s="139"/>
      <c r="D26" s="142">
        <f>AwayAvgs!AN9</f>
        <v>124.03703703703704</v>
      </c>
      <c r="E26" s="142"/>
      <c r="F26" s="139" t="str">
        <f>AwayAvgs!A46</f>
        <v>Mike Regal</v>
      </c>
      <c r="G26" s="139"/>
      <c r="H26" s="139"/>
      <c r="I26" s="140">
        <f>AwayAvgs!AN46</f>
        <v>114.66666666666667</v>
      </c>
      <c r="L26" s="139" t="str">
        <f>'Ind Highs'!A10</f>
        <v>Chris Sargent</v>
      </c>
      <c r="M26" s="139"/>
      <c r="N26" s="240">
        <f>'Ind Highs'!B10</f>
        <v>440</v>
      </c>
    </row>
    <row r="27" spans="1:14" s="120" customFormat="1" ht="20.25" customHeight="1" x14ac:dyDescent="0.2">
      <c r="A27" s="139" t="str">
        <f>AwayAvgs!A10</f>
        <v>Dave Dupuis</v>
      </c>
      <c r="B27" s="139"/>
      <c r="C27" s="139"/>
      <c r="D27" s="142">
        <f>AwayAvgs!AN10</f>
        <v>123.93939393939394</v>
      </c>
      <c r="E27" s="142"/>
      <c r="F27" s="139" t="str">
        <f>AwayAvgs!A47</f>
        <v>Dan Chouinard</v>
      </c>
      <c r="I27" s="140">
        <f>AwayAvgs!AN47</f>
        <v>114.57575757575758</v>
      </c>
      <c r="L27" s="139"/>
      <c r="M27" s="139"/>
      <c r="N27" s="240"/>
    </row>
    <row r="28" spans="1:14" s="120" customFormat="1" ht="20.25" customHeight="1" x14ac:dyDescent="0.2">
      <c r="A28" s="139" t="str">
        <f>AwayAvgs!A11</f>
        <v>Nick Norcross</v>
      </c>
      <c r="B28" s="139"/>
      <c r="C28" s="139"/>
      <c r="D28" s="142">
        <f>AwayAvgs!AN11</f>
        <v>123.83333333333333</v>
      </c>
      <c r="E28" s="142"/>
      <c r="F28" s="139" t="str">
        <f>AwayAvgs!A48</f>
        <v>Jimmy Keefe</v>
      </c>
      <c r="G28" s="139"/>
      <c r="H28" s="139"/>
      <c r="I28" s="140">
        <f>AwayAvgs!AN48</f>
        <v>114.44444444444444</v>
      </c>
      <c r="L28" s="139"/>
      <c r="N28" s="139"/>
    </row>
    <row r="29" spans="1:14" s="120" customFormat="1" ht="20.25" customHeight="1" x14ac:dyDescent="0.2">
      <c r="A29" s="139" t="str">
        <f>AwayAvgs!A12</f>
        <v>Joe Smith</v>
      </c>
      <c r="B29" s="139"/>
      <c r="C29" s="139"/>
      <c r="D29" s="142">
        <f>AwayAvgs!AN12</f>
        <v>123.8</v>
      </c>
      <c r="E29" s="142"/>
      <c r="F29" s="139" t="str">
        <f>AwayAvgs!A49</f>
        <v>Arty Gendreau</v>
      </c>
      <c r="I29" s="140">
        <f>AwayAvgs!AN49</f>
        <v>114.07407407407408</v>
      </c>
      <c r="L29" s="305" t="s">
        <v>327</v>
      </c>
      <c r="M29" s="306"/>
      <c r="N29" s="307"/>
    </row>
    <row r="30" spans="1:14" s="120" customFormat="1" ht="20.25" customHeight="1" x14ac:dyDescent="0.2">
      <c r="A30" s="139" t="str">
        <f>AwayAvgs!A13</f>
        <v>Jeff Surette</v>
      </c>
      <c r="B30" s="139"/>
      <c r="C30" s="139"/>
      <c r="D30" s="142">
        <f>AwayAvgs!AN13</f>
        <v>123.26666666666667</v>
      </c>
      <c r="E30" s="142"/>
      <c r="F30" s="139" t="str">
        <f>AwayAvgs!A50</f>
        <v>Mike Miccichi</v>
      </c>
      <c r="G30" s="139"/>
      <c r="H30" s="139"/>
      <c r="I30" s="140">
        <f>AwayAvgs!AN50</f>
        <v>114.03030303030303</v>
      </c>
      <c r="L30" s="141" t="str">
        <f>'Ind Highs'!G3</f>
        <v>Mark Strangio</v>
      </c>
      <c r="M30" s="141"/>
      <c r="N30" s="240">
        <f>'Ind Highs'!H3</f>
        <v>183</v>
      </c>
    </row>
    <row r="31" spans="1:14" s="120" customFormat="1" ht="20.25" customHeight="1" x14ac:dyDescent="0.2">
      <c r="A31" s="139" t="str">
        <f>AwayAvgs!A14</f>
        <v>Shawn Baker</v>
      </c>
      <c r="B31" s="139"/>
      <c r="C31" s="139"/>
      <c r="D31" s="142">
        <f>AwayAvgs!AN14</f>
        <v>122.8</v>
      </c>
      <c r="E31" s="142"/>
      <c r="F31" s="139" t="str">
        <f>AwayAvgs!A51</f>
        <v>Kevin Pagington</v>
      </c>
      <c r="I31" s="140">
        <f>AwayAvgs!AN51</f>
        <v>113.87878787878788</v>
      </c>
      <c r="L31" s="141" t="str">
        <f>'Ind Highs'!G4</f>
        <v>Brandon Marks</v>
      </c>
      <c r="M31" s="141"/>
      <c r="N31" s="240">
        <f>'Ind Highs'!H4</f>
        <v>182</v>
      </c>
    </row>
    <row r="32" spans="1:14" s="120" customFormat="1" ht="20.25" customHeight="1" x14ac:dyDescent="0.2">
      <c r="A32" s="139" t="str">
        <f>AwayAvgs!A15</f>
        <v>Mark Ricci</v>
      </c>
      <c r="B32" s="139"/>
      <c r="C32" s="139"/>
      <c r="D32" s="142">
        <f>AwayAvgs!AN15</f>
        <v>122.69230769230769</v>
      </c>
      <c r="E32" s="142"/>
      <c r="F32" s="139" t="str">
        <f>AwayAvgs!A52</f>
        <v>Andrew Wasnewski</v>
      </c>
      <c r="G32" s="139"/>
      <c r="H32" s="139"/>
      <c r="I32" s="140">
        <f>AwayAvgs!AN52</f>
        <v>113.75</v>
      </c>
      <c r="L32" s="141" t="str">
        <f>'Ind Highs'!G5</f>
        <v>Dave Chestercove</v>
      </c>
      <c r="M32" s="141"/>
      <c r="N32" s="240">
        <f>'Ind Highs'!H5</f>
        <v>180</v>
      </c>
    </row>
    <row r="33" spans="1:16" s="120" customFormat="1" ht="20.25" customHeight="1" x14ac:dyDescent="0.2">
      <c r="A33" s="139" t="str">
        <f>AwayAvgs!A16</f>
        <v>Mike McGann</v>
      </c>
      <c r="B33" s="139"/>
      <c r="C33" s="139"/>
      <c r="D33" s="142">
        <f>AwayAvgs!AN16</f>
        <v>122.45454545454545</v>
      </c>
      <c r="E33" s="142"/>
      <c r="F33" s="139" t="str">
        <f>AwayAvgs!A53</f>
        <v>Joe Cennami</v>
      </c>
      <c r="I33" s="140">
        <f>AwayAvgs!AN53</f>
        <v>113.66666666666667</v>
      </c>
      <c r="L33" s="141" t="str">
        <f>'Ind Highs'!G6</f>
        <v>Jon McDonald</v>
      </c>
      <c r="M33" s="141"/>
      <c r="N33" s="240">
        <f>'Ind Highs'!H6</f>
        <v>176</v>
      </c>
    </row>
    <row r="34" spans="1:16" s="120" customFormat="1" ht="20.25" customHeight="1" x14ac:dyDescent="0.2">
      <c r="A34" s="139" t="str">
        <f>AwayAvgs!A17</f>
        <v>Dan Lasko</v>
      </c>
      <c r="B34" s="139"/>
      <c r="C34" s="139"/>
      <c r="D34" s="142">
        <f>AwayAvgs!AN17</f>
        <v>121.56666666666666</v>
      </c>
      <c r="E34" s="142"/>
      <c r="F34" s="139" t="str">
        <f>AwayAvgs!A54</f>
        <v>Steve Plante</v>
      </c>
      <c r="G34" s="139"/>
      <c r="H34" s="139"/>
      <c r="I34" s="140">
        <f>AwayAvgs!AN54</f>
        <v>113.55555555555556</v>
      </c>
      <c r="L34" s="141" t="str">
        <f>'Ind Highs'!G7</f>
        <v>Steve Lach</v>
      </c>
      <c r="M34" s="141"/>
      <c r="N34" s="240">
        <f>'Ind Highs'!H7</f>
        <v>174</v>
      </c>
    </row>
    <row r="35" spans="1:16" s="120" customFormat="1" ht="20.25" customHeight="1" x14ac:dyDescent="0.2">
      <c r="A35" s="139" t="str">
        <f>AwayAvgs!A18</f>
        <v>Shawn McKinley</v>
      </c>
      <c r="B35" s="139"/>
      <c r="C35" s="139"/>
      <c r="D35" s="142">
        <f>AwayAvgs!AN18</f>
        <v>121.48148148148148</v>
      </c>
      <c r="E35" s="142"/>
      <c r="F35" s="139" t="str">
        <f>AwayAvgs!A55</f>
        <v>Rob Pidgeon</v>
      </c>
      <c r="I35" s="140">
        <f>AwayAvgs!AN55</f>
        <v>112.75</v>
      </c>
      <c r="L35" s="141" t="str">
        <f>'Ind Highs'!G8</f>
        <v>Mike McGann</v>
      </c>
      <c r="M35" s="141"/>
      <c r="N35" s="240">
        <f>'Ind Highs'!H8</f>
        <v>170</v>
      </c>
    </row>
    <row r="36" spans="1:16" s="120" customFormat="1" ht="20.25" customHeight="1" x14ac:dyDescent="0.2">
      <c r="A36" s="139" t="str">
        <f>AwayAvgs!A19</f>
        <v>Craig Holbrook</v>
      </c>
      <c r="B36" s="139"/>
      <c r="C36" s="139"/>
      <c r="D36" s="142">
        <f>AwayAvgs!AN19</f>
        <v>121.12121212121212</v>
      </c>
      <c r="E36" s="142"/>
      <c r="F36" s="139" t="str">
        <f>AwayAvgs!A56</f>
        <v>Paul D'Antuono</v>
      </c>
      <c r="G36" s="139"/>
      <c r="H36" s="139"/>
      <c r="I36" s="140">
        <f>AwayAvgs!AN56</f>
        <v>112.6</v>
      </c>
      <c r="L36" s="141" t="str">
        <f>'Ind Highs'!G9</f>
        <v>Tony Iannuzzi</v>
      </c>
      <c r="M36" s="141"/>
      <c r="N36" s="240">
        <f>'Ind Highs'!H9</f>
        <v>169</v>
      </c>
    </row>
    <row r="37" spans="1:16" s="120" customFormat="1" ht="20.25" customHeight="1" x14ac:dyDescent="0.2">
      <c r="A37" s="139" t="str">
        <f>AwayAvgs!A20</f>
        <v>Brian Fournier</v>
      </c>
      <c r="B37" s="139"/>
      <c r="C37" s="139"/>
      <c r="D37" s="142">
        <f>AwayAvgs!AN20</f>
        <v>121.1025641025641</v>
      </c>
      <c r="E37" s="142"/>
      <c r="F37" s="139" t="str">
        <f>AwayAvgs!A57</f>
        <v>Chris Cazenave</v>
      </c>
      <c r="I37" s="140">
        <f>AwayAvgs!AN57</f>
        <v>112.53333333333333</v>
      </c>
      <c r="L37" s="141" t="str">
        <f>'Ind Highs'!G10</f>
        <v>Jim Ayotte</v>
      </c>
      <c r="M37" s="141"/>
      <c r="N37" s="240">
        <f>'Ind Highs'!H10</f>
        <v>168</v>
      </c>
    </row>
    <row r="38" spans="1:16" s="120" customFormat="1" ht="20.25" customHeight="1" x14ac:dyDescent="0.2">
      <c r="A38" s="139" t="str">
        <f>AwayAvgs!A21</f>
        <v>Dave Chestercove</v>
      </c>
      <c r="B38" s="139"/>
      <c r="C38" s="139"/>
      <c r="D38" s="142">
        <f>AwayAvgs!AN21</f>
        <v>120.46666666666667</v>
      </c>
      <c r="E38" s="142"/>
      <c r="F38" s="139" t="str">
        <f>AwayAvgs!A58</f>
        <v>Dan Legge</v>
      </c>
      <c r="G38" s="139"/>
      <c r="H38" s="139"/>
      <c r="I38" s="140">
        <f>AwayAvgs!AN58</f>
        <v>112.5</v>
      </c>
      <c r="L38" s="141"/>
      <c r="M38" s="141"/>
      <c r="N38" s="139"/>
    </row>
    <row r="39" spans="1:16" s="120" customFormat="1" ht="20.25" customHeight="1" x14ac:dyDescent="0.2">
      <c r="A39" s="139" t="str">
        <f>AwayAvgs!A22</f>
        <v>Jim Ayotte</v>
      </c>
      <c r="B39" s="139"/>
      <c r="C39" s="139"/>
      <c r="D39" s="142">
        <f>AwayAvgs!AN22</f>
        <v>120.42424242424242</v>
      </c>
      <c r="E39" s="142"/>
      <c r="F39" s="139" t="str">
        <f>AwayAvgs!A59</f>
        <v>Bobby Doherty, Sr.</v>
      </c>
      <c r="I39" s="140">
        <f>AwayAvgs!AN59</f>
        <v>112.41025641025641</v>
      </c>
    </row>
    <row r="40" spans="1:16" s="120" customFormat="1" ht="20.25" customHeight="1" x14ac:dyDescent="0.2">
      <c r="A40" s="139" t="str">
        <f>AwayAvgs!A23</f>
        <v>Mark Strangio</v>
      </c>
      <c r="B40" s="139"/>
      <c r="C40" s="139"/>
      <c r="D40" s="142">
        <f>AwayAvgs!AN23</f>
        <v>119.88888888888889</v>
      </c>
      <c r="E40" s="142"/>
      <c r="F40" s="139" t="str">
        <f>AwayAvgs!A60</f>
        <v>Rich Cocchi</v>
      </c>
      <c r="G40" s="139"/>
      <c r="H40" s="139"/>
      <c r="I40" s="140">
        <f>AwayAvgs!AN60</f>
        <v>112.36666666666666</v>
      </c>
    </row>
    <row r="41" spans="1:16" s="120" customFormat="1" ht="20.25" customHeight="1" x14ac:dyDescent="0.2">
      <c r="A41" s="139" t="str">
        <f>AwayAvgs!A24</f>
        <v>Mike Morgan</v>
      </c>
      <c r="B41" s="139"/>
      <c r="C41" s="139"/>
      <c r="D41" s="142">
        <f>AwayAvgs!AN24</f>
        <v>119.76666666666667</v>
      </c>
      <c r="E41" s="142"/>
      <c r="F41" s="139" t="str">
        <f>AwayAvgs!A61</f>
        <v>Dennis Nuzzo</v>
      </c>
      <c r="I41" s="140">
        <f>AwayAvgs!AN61</f>
        <v>112.30555555555556</v>
      </c>
    </row>
    <row r="42" spans="1:16" s="120" customFormat="1" ht="20.25" customHeight="1" x14ac:dyDescent="0.2">
      <c r="A42" s="139" t="str">
        <f>AwayAvgs!A25</f>
        <v>Nick Zuffelato</v>
      </c>
      <c r="B42" s="139"/>
      <c r="C42" s="139"/>
      <c r="D42" s="142">
        <f>AwayAvgs!AN25</f>
        <v>119.51515151515152</v>
      </c>
      <c r="E42" s="142"/>
      <c r="F42" s="139" t="str">
        <f>AwayAvgs!A62</f>
        <v>Wally Flannery</v>
      </c>
      <c r="G42" s="139"/>
      <c r="H42" s="139"/>
      <c r="I42" s="140">
        <f>AwayAvgs!AN62</f>
        <v>111.43333333333334</v>
      </c>
    </row>
    <row r="43" spans="1:16" s="120" customFormat="1" ht="20.25" customHeight="1" x14ac:dyDescent="0.2">
      <c r="A43" s="139" t="str">
        <f>AwayAvgs!A26</f>
        <v>Chris Harris</v>
      </c>
      <c r="B43" s="139"/>
      <c r="C43" s="139"/>
      <c r="D43" s="142">
        <f>AwayAvgs!AN26</f>
        <v>119.36111111111111</v>
      </c>
      <c r="E43" s="142"/>
      <c r="F43" s="139" t="str">
        <f>AwayAvgs!A63</f>
        <v>Mike Kane</v>
      </c>
      <c r="I43" s="140">
        <f>AwayAvgs!AN63</f>
        <v>111.30555555555556</v>
      </c>
    </row>
    <row r="44" spans="1:16" s="120" customFormat="1" ht="20.25" customHeight="1" x14ac:dyDescent="0.2">
      <c r="A44" s="139" t="str">
        <f>AwayAvgs!A27</f>
        <v>Jeff Walsh</v>
      </c>
      <c r="B44" s="139"/>
      <c r="C44" s="139"/>
      <c r="D44" s="142">
        <f>AwayAvgs!AN27</f>
        <v>119.30769230769231</v>
      </c>
      <c r="E44" s="142"/>
      <c r="F44" s="139" t="str">
        <f>AwayAvgs!A64</f>
        <v>Tony Iannuzzi</v>
      </c>
      <c r="G44" s="139"/>
      <c r="H44" s="139"/>
      <c r="I44" s="140">
        <f>AwayAvgs!AN64</f>
        <v>111.3030303030303</v>
      </c>
    </row>
    <row r="45" spans="1:16" s="120" customFormat="1" ht="20.25" customHeight="1" x14ac:dyDescent="0.2">
      <c r="A45" s="139" t="str">
        <f>AwayAvgs!A28</f>
        <v>Al Kecyk</v>
      </c>
      <c r="B45" s="139"/>
      <c r="C45" s="139"/>
      <c r="D45" s="142">
        <f>AwayAvgs!AN28</f>
        <v>119.22222222222223</v>
      </c>
      <c r="E45" s="142"/>
      <c r="F45" s="139" t="str">
        <f>AwayAvgs!A65</f>
        <v>Mike Cuccia</v>
      </c>
      <c r="G45" s="139"/>
      <c r="H45" s="139"/>
      <c r="I45" s="140">
        <f>AwayAvgs!AN65</f>
        <v>111.3</v>
      </c>
    </row>
    <row r="46" spans="1:16" s="120" customFormat="1" ht="20.25" customHeight="1" x14ac:dyDescent="0.2">
      <c r="A46" s="139" t="str">
        <f>AwayAvgs!A29</f>
        <v>Skip Easterbrooks</v>
      </c>
      <c r="B46" s="139"/>
      <c r="C46" s="139"/>
      <c r="D46" s="142">
        <f>AwayAvgs!AN29</f>
        <v>119</v>
      </c>
      <c r="E46" s="142"/>
      <c r="F46" s="139" t="str">
        <f>AwayAvgs!A66</f>
        <v>Larry Doucette</v>
      </c>
      <c r="I46" s="140">
        <f>AwayAvgs!AN66</f>
        <v>111.29166666666667</v>
      </c>
    </row>
    <row r="47" spans="1:16" s="120" customFormat="1" ht="20.25" customHeight="1" x14ac:dyDescent="0.35">
      <c r="A47" s="139" t="str">
        <f>AwayAvgs!A30</f>
        <v>Ed Woodside</v>
      </c>
      <c r="B47" s="139"/>
      <c r="C47" s="139"/>
      <c r="D47" s="142">
        <f>AwayAvgs!AN30</f>
        <v>118.7</v>
      </c>
      <c r="E47" s="142"/>
      <c r="F47" s="139" t="str">
        <f>AwayAvgs!A67</f>
        <v>Rich Magnarelli</v>
      </c>
      <c r="G47" s="139"/>
      <c r="H47" s="139"/>
      <c r="I47" s="140">
        <f>AwayAvgs!AN67</f>
        <v>110.33333333333333</v>
      </c>
      <c r="J47" s="62"/>
    </row>
    <row r="48" spans="1:16" s="120" customFormat="1" ht="20.25" customHeight="1" x14ac:dyDescent="0.35">
      <c r="A48" s="139" t="str">
        <f>AwayAvgs!A31</f>
        <v>John Starner</v>
      </c>
      <c r="B48" s="139"/>
      <c r="C48" s="139"/>
      <c r="D48" s="142">
        <f>AwayAvgs!AN31</f>
        <v>118.51282051282051</v>
      </c>
      <c r="E48" s="142"/>
      <c r="F48" s="139" t="str">
        <f>AwayAvgs!A68</f>
        <v>Bobby Doherty, Jr.</v>
      </c>
      <c r="G48" s="139"/>
      <c r="H48" s="139"/>
      <c r="I48" s="140">
        <f>AwayAvgs!AN68</f>
        <v>110.16666666666667</v>
      </c>
      <c r="J48" s="62"/>
      <c r="P48" s="62"/>
    </row>
    <row r="49" spans="1:17" s="120" customFormat="1" ht="20.25" customHeight="1" x14ac:dyDescent="0.35">
      <c r="A49" s="139" t="str">
        <f>AwayAvgs!A32</f>
        <v>Chris Capozzi</v>
      </c>
      <c r="B49" s="139"/>
      <c r="C49" s="139"/>
      <c r="D49" s="142">
        <f>AwayAvgs!AN32</f>
        <v>118.3</v>
      </c>
      <c r="E49" s="142"/>
      <c r="F49" s="139" t="str">
        <f>AwayAvgs!A69</f>
        <v>Ryan Lehr</v>
      </c>
      <c r="I49" s="140">
        <f>AwayAvgs!AN69</f>
        <v>109.81818181818181</v>
      </c>
      <c r="J49" s="62"/>
      <c r="O49" s="62"/>
      <c r="P49" s="62"/>
    </row>
    <row r="50" spans="1:17" s="120" customFormat="1" ht="20.25" customHeight="1" x14ac:dyDescent="0.35">
      <c r="A50" s="139" t="str">
        <f>AwayAvgs!A33</f>
        <v>Chris Sacchetti</v>
      </c>
      <c r="B50" s="139"/>
      <c r="C50" s="139"/>
      <c r="D50" s="142">
        <f>AwayAvgs!AN33</f>
        <v>118.29166666666667</v>
      </c>
      <c r="E50" s="142"/>
      <c r="F50" s="139" t="str">
        <f>AwayAvgs!A70</f>
        <v>Justin Scali</v>
      </c>
      <c r="G50" s="139"/>
      <c r="H50" s="139"/>
      <c r="I50" s="140">
        <f>AwayAvgs!AN70</f>
        <v>109.42424242424242</v>
      </c>
      <c r="J50" s="62"/>
      <c r="O50" s="62"/>
      <c r="P50" s="62"/>
    </row>
    <row r="51" spans="1:17" s="120" customFormat="1" ht="20.25" customHeight="1" x14ac:dyDescent="0.35">
      <c r="A51" s="139" t="str">
        <f>AwayAvgs!A34</f>
        <v>Steve Lach</v>
      </c>
      <c r="B51" s="139"/>
      <c r="C51" s="139"/>
      <c r="D51" s="142">
        <f>AwayAvgs!AN34</f>
        <v>118.03333333333333</v>
      </c>
      <c r="E51" s="142"/>
      <c r="F51" s="139" t="str">
        <f>AwayAvgs!A71</f>
        <v>Dave Maattala</v>
      </c>
      <c r="G51" s="139"/>
      <c r="H51" s="139"/>
      <c r="I51" s="140">
        <f>AwayAvgs!AN71</f>
        <v>109.09090909090909</v>
      </c>
      <c r="J51" s="62"/>
      <c r="L51" s="62"/>
      <c r="M51" s="62"/>
      <c r="N51" s="62"/>
      <c r="O51" s="62"/>
      <c r="P51" s="62"/>
    </row>
    <row r="52" spans="1:17" ht="20.25" customHeight="1" x14ac:dyDescent="0.35">
      <c r="A52" s="139" t="str">
        <f>AwayAvgs!A35</f>
        <v>Brandon Marks</v>
      </c>
      <c r="B52" s="139"/>
      <c r="C52" s="139"/>
      <c r="D52" s="142">
        <f>AwayAvgs!AN35</f>
        <v>117.96969696969697</v>
      </c>
      <c r="E52" s="142"/>
      <c r="F52" s="139" t="str">
        <f>AwayAvgs!A72</f>
        <v>Geoff Dunn</v>
      </c>
      <c r="G52" s="120"/>
      <c r="H52" s="120"/>
      <c r="I52" s="140">
        <f>AwayAvgs!AN72</f>
        <v>108.16666666666667</v>
      </c>
      <c r="Q52" s="120"/>
    </row>
    <row r="53" spans="1:17" ht="20.25" customHeight="1" x14ac:dyDescent="0.35">
      <c r="A53" s="139" t="str">
        <f>AwayAvgs!A36</f>
        <v>Jon Winchell</v>
      </c>
      <c r="B53" s="139"/>
      <c r="C53" s="139"/>
      <c r="D53" s="142">
        <f>AwayAvgs!AN36</f>
        <v>117.60606060606061</v>
      </c>
      <c r="F53" s="139" t="str">
        <f>AwayAvgs!A73</f>
        <v>Chris Powers</v>
      </c>
      <c r="G53" s="139"/>
      <c r="H53" s="139"/>
      <c r="I53" s="140">
        <f>AwayAvgs!AN73</f>
        <v>106.14814814814815</v>
      </c>
      <c r="J53" s="105"/>
      <c r="Q53" s="120"/>
    </row>
    <row r="54" spans="1:17" ht="20.25" customHeight="1" x14ac:dyDescent="0.35">
      <c r="A54" s="139" t="str">
        <f>AwayAvgs!A37</f>
        <v>John Zappi</v>
      </c>
      <c r="B54" s="139"/>
      <c r="C54" s="139"/>
      <c r="D54" s="142">
        <f>AwayAvgs!AN37</f>
        <v>117.33333333333333</v>
      </c>
      <c r="E54" s="143"/>
      <c r="F54" s="139" t="str">
        <f>AwayAvgs!A74</f>
        <v>Mike Spinazola</v>
      </c>
      <c r="G54" s="120"/>
      <c r="H54" s="120"/>
      <c r="I54" s="140">
        <f>AwayAvgs!AN74</f>
        <v>104.87878787878788</v>
      </c>
      <c r="J54" s="105"/>
    </row>
    <row r="55" spans="1:17" ht="20.25" customHeight="1" x14ac:dyDescent="0.35">
      <c r="A55" s="139" t="str">
        <f>AwayAvgs!A38</f>
        <v>Keith Beaupre</v>
      </c>
      <c r="B55" s="139"/>
      <c r="C55" s="139"/>
      <c r="D55" s="142">
        <f>AwayAvgs!AN38</f>
        <v>117.22222222222223</v>
      </c>
      <c r="F55" s="139" t="str">
        <f>AwayAvgs!A75</f>
        <v>Bob Brown</v>
      </c>
      <c r="G55" s="120"/>
      <c r="H55" s="120"/>
      <c r="I55" s="140">
        <f>AwayAvgs!AN75</f>
        <v>100.92857142857143</v>
      </c>
      <c r="J55" s="105"/>
    </row>
    <row r="56" spans="1:17" ht="20.25" customHeight="1" x14ac:dyDescent="0.35">
      <c r="J56" s="105"/>
    </row>
    <row r="57" spans="1:17" ht="20.25" customHeight="1" x14ac:dyDescent="0.35">
      <c r="J57" s="105"/>
      <c r="K57" s="105"/>
    </row>
    <row r="58" spans="1:17" x14ac:dyDescent="0.35">
      <c r="J58" s="105"/>
      <c r="K58" s="105"/>
    </row>
    <row r="59" spans="1:17" x14ac:dyDescent="0.35">
      <c r="J59" s="105"/>
      <c r="K59" s="105"/>
    </row>
    <row r="60" spans="1:17" x14ac:dyDescent="0.35">
      <c r="K60" s="105"/>
    </row>
    <row r="61" spans="1:17" x14ac:dyDescent="0.35">
      <c r="K61" s="105"/>
    </row>
    <row r="62" spans="1:17" x14ac:dyDescent="0.35">
      <c r="K62" s="105"/>
    </row>
    <row r="63" spans="1:17" x14ac:dyDescent="0.35">
      <c r="K63" s="105"/>
    </row>
    <row r="64" spans="1:17" x14ac:dyDescent="0.35">
      <c r="K64" s="105"/>
    </row>
  </sheetData>
  <mergeCells count="17">
    <mergeCell ref="B17:C17"/>
    <mergeCell ref="B2:D2"/>
    <mergeCell ref="B16:D16"/>
    <mergeCell ref="B15:D15"/>
    <mergeCell ref="B14:D14"/>
    <mergeCell ref="B13:D13"/>
    <mergeCell ref="B12:D12"/>
    <mergeCell ref="B11:D11"/>
    <mergeCell ref="B10:D10"/>
    <mergeCell ref="B9:D9"/>
    <mergeCell ref="B8:D8"/>
    <mergeCell ref="B7:D7"/>
    <mergeCell ref="B6:D6"/>
    <mergeCell ref="B5:D5"/>
    <mergeCell ref="B4:D4"/>
    <mergeCell ref="B1:C1"/>
    <mergeCell ref="B3:D3"/>
  </mergeCells>
  <phoneticPr fontId="20" type="noConversion"/>
  <printOptions horizontalCentered="1" verticalCentered="1"/>
  <pageMargins left="0.5" right="0.5" top="1" bottom="0.83" header="0.3" footer="0.23"/>
  <pageSetup scale="62" orientation="portrait" r:id="rId1"/>
  <headerFooter>
    <oddHeader>&amp;C&amp;"Euphemia,Bold"&amp;14MEN'S FRIDAY PRO LEAGUE&amp;"Segoe UI,Bold"&amp;12&amp;K000000
&amp;"Euphemia,Bold"&amp;14February 20th, 2015
Week 24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299</v>
      </c>
      <c r="B1" s="386"/>
      <c r="C1" s="386"/>
      <c r="D1" s="386"/>
      <c r="E1" s="386"/>
      <c r="F1" s="352"/>
      <c r="G1" s="386" t="s">
        <v>481</v>
      </c>
      <c r="H1" s="386"/>
      <c r="I1" s="386"/>
      <c r="J1" s="386"/>
      <c r="K1" s="386"/>
    </row>
    <row r="2" spans="1:11" s="70" customFormat="1" ht="22.5" x14ac:dyDescent="0.45">
      <c r="A2" s="72" t="s">
        <v>361</v>
      </c>
      <c r="B2" s="349">
        <v>124</v>
      </c>
      <c r="C2" s="349">
        <v>124</v>
      </c>
      <c r="D2" s="349">
        <v>117</v>
      </c>
      <c r="E2" s="350">
        <f t="shared" ref="E2:E7" si="0">SUM(B2:D2)</f>
        <v>365</v>
      </c>
      <c r="F2" s="73"/>
      <c r="G2" s="72" t="s">
        <v>356</v>
      </c>
      <c r="H2" s="349">
        <v>135</v>
      </c>
      <c r="I2" s="349">
        <v>94</v>
      </c>
      <c r="J2" s="349">
        <v>136</v>
      </c>
      <c r="K2" s="350">
        <f t="shared" ref="K2:K7" si="1">SUM(H2:J2)</f>
        <v>365</v>
      </c>
    </row>
    <row r="3" spans="1:11" s="70" customFormat="1" ht="22.5" x14ac:dyDescent="0.45">
      <c r="A3" s="72" t="s">
        <v>235</v>
      </c>
      <c r="B3" s="349">
        <v>111</v>
      </c>
      <c r="C3" s="349">
        <v>125</v>
      </c>
      <c r="D3" s="349">
        <v>127</v>
      </c>
      <c r="E3" s="350">
        <f t="shared" si="0"/>
        <v>363</v>
      </c>
      <c r="F3" s="73"/>
      <c r="G3" s="72" t="s">
        <v>251</v>
      </c>
      <c r="H3" s="349">
        <v>118</v>
      </c>
      <c r="I3" s="349">
        <v>114</v>
      </c>
      <c r="J3" s="349">
        <v>108</v>
      </c>
      <c r="K3" s="350">
        <f t="shared" si="1"/>
        <v>340</v>
      </c>
    </row>
    <row r="4" spans="1:11" s="70" customFormat="1" ht="22.5" x14ac:dyDescent="0.45">
      <c r="A4" s="72" t="s">
        <v>362</v>
      </c>
      <c r="B4" s="349">
        <v>107</v>
      </c>
      <c r="C4" s="349">
        <v>145</v>
      </c>
      <c r="D4" s="349">
        <v>106</v>
      </c>
      <c r="E4" s="350">
        <f t="shared" si="0"/>
        <v>358</v>
      </c>
      <c r="F4" s="73"/>
      <c r="G4" s="72" t="s">
        <v>489</v>
      </c>
      <c r="H4" s="349">
        <v>110</v>
      </c>
      <c r="I4" s="349">
        <v>99</v>
      </c>
      <c r="J4" s="349">
        <v>114</v>
      </c>
      <c r="K4" s="350">
        <f t="shared" si="1"/>
        <v>323</v>
      </c>
    </row>
    <row r="5" spans="1:11" s="70" customFormat="1" ht="22.5" x14ac:dyDescent="0.45">
      <c r="A5" s="72" t="s">
        <v>234</v>
      </c>
      <c r="B5" s="349">
        <v>109</v>
      </c>
      <c r="C5" s="349">
        <v>82</v>
      </c>
      <c r="D5" s="349">
        <v>111</v>
      </c>
      <c r="E5" s="350">
        <f t="shared" si="0"/>
        <v>302</v>
      </c>
      <c r="F5" s="73"/>
      <c r="G5" s="72" t="s">
        <v>248</v>
      </c>
      <c r="H5" s="349">
        <v>137</v>
      </c>
      <c r="I5" s="349">
        <v>106</v>
      </c>
      <c r="J5" s="349">
        <v>122</v>
      </c>
      <c r="K5" s="350">
        <f t="shared" si="1"/>
        <v>365</v>
      </c>
    </row>
    <row r="6" spans="1:11" s="70" customFormat="1" ht="22.5" x14ac:dyDescent="0.45">
      <c r="A6" s="72" t="s">
        <v>334</v>
      </c>
      <c r="B6" s="349">
        <v>146</v>
      </c>
      <c r="C6" s="349">
        <v>115</v>
      </c>
      <c r="D6" s="349">
        <v>138</v>
      </c>
      <c r="E6" s="350">
        <f t="shared" si="0"/>
        <v>399</v>
      </c>
      <c r="F6" s="73"/>
      <c r="G6" s="72" t="s">
        <v>247</v>
      </c>
      <c r="H6" s="349">
        <v>121</v>
      </c>
      <c r="I6" s="349">
        <v>132</v>
      </c>
      <c r="J6" s="349">
        <v>105</v>
      </c>
      <c r="K6" s="350">
        <f t="shared" si="1"/>
        <v>358</v>
      </c>
    </row>
    <row r="7" spans="1:11" s="350" customFormat="1" ht="22.5" x14ac:dyDescent="0.2">
      <c r="A7" s="131" t="s">
        <v>487</v>
      </c>
      <c r="B7" s="350">
        <f>SUM(B2:B6)</f>
        <v>597</v>
      </c>
      <c r="C7" s="350">
        <f>SUM(C2:C6)</f>
        <v>591</v>
      </c>
      <c r="D7" s="350">
        <f>SUM(D2:D6)</f>
        <v>599</v>
      </c>
      <c r="E7" s="350">
        <f t="shared" si="0"/>
        <v>1787</v>
      </c>
      <c r="G7" s="131" t="s">
        <v>488</v>
      </c>
      <c r="H7" s="350">
        <f>SUM(H2:H6)</f>
        <v>621</v>
      </c>
      <c r="I7" s="350">
        <f>SUM(I2:I6)</f>
        <v>545</v>
      </c>
      <c r="J7" s="350">
        <f>SUM(J2:J6)</f>
        <v>585</v>
      </c>
      <c r="K7" s="350">
        <f t="shared" si="1"/>
        <v>1751</v>
      </c>
    </row>
    <row r="8" spans="1:11" s="71" customFormat="1" ht="22.5" x14ac:dyDescent="0.2">
      <c r="A8" s="385" t="s">
        <v>485</v>
      </c>
      <c r="B8" s="385"/>
      <c r="C8" s="385"/>
      <c r="D8" s="385"/>
      <c r="E8" s="385"/>
      <c r="F8" s="350"/>
      <c r="G8" s="385" t="s">
        <v>293</v>
      </c>
      <c r="H8" s="385"/>
      <c r="I8" s="385"/>
      <c r="J8" s="385"/>
      <c r="K8" s="385"/>
    </row>
    <row r="9" spans="1:11" s="70" customFormat="1" ht="22.5" x14ac:dyDescent="0.45">
      <c r="A9" s="74" t="s">
        <v>521</v>
      </c>
      <c r="B9" s="75">
        <v>91</v>
      </c>
      <c r="C9" s="75">
        <v>106</v>
      </c>
      <c r="D9" s="75">
        <v>146</v>
      </c>
      <c r="E9" s="351">
        <f t="shared" ref="E9:E14" si="2">SUM(B9:D9)</f>
        <v>343</v>
      </c>
      <c r="F9" s="73"/>
      <c r="G9" s="74" t="s">
        <v>229</v>
      </c>
      <c r="H9" s="75">
        <v>106</v>
      </c>
      <c r="I9" s="75">
        <v>119</v>
      </c>
      <c r="J9" s="75">
        <v>104</v>
      </c>
      <c r="K9" s="351">
        <f t="shared" ref="K9:K14" si="3">SUM(H9:J9)</f>
        <v>329</v>
      </c>
    </row>
    <row r="10" spans="1:11" s="70" customFormat="1" ht="22.5" x14ac:dyDescent="0.45">
      <c r="A10" s="74" t="s">
        <v>445</v>
      </c>
      <c r="B10" s="75">
        <v>101</v>
      </c>
      <c r="C10" s="75">
        <v>95</v>
      </c>
      <c r="D10" s="75">
        <v>144</v>
      </c>
      <c r="E10" s="351">
        <f t="shared" si="2"/>
        <v>340</v>
      </c>
      <c r="F10" s="73"/>
      <c r="G10" s="74" t="s">
        <v>406</v>
      </c>
      <c r="H10" s="75">
        <v>111</v>
      </c>
      <c r="I10" s="75">
        <v>99</v>
      </c>
      <c r="J10" s="75">
        <v>114</v>
      </c>
      <c r="K10" s="351">
        <f t="shared" si="3"/>
        <v>324</v>
      </c>
    </row>
    <row r="11" spans="1:11" s="70" customFormat="1" ht="22.5" x14ac:dyDescent="0.45">
      <c r="A11" s="74" t="s">
        <v>377</v>
      </c>
      <c r="B11" s="75">
        <v>115</v>
      </c>
      <c r="C11" s="75">
        <v>104</v>
      </c>
      <c r="D11" s="75">
        <v>100</v>
      </c>
      <c r="E11" s="351">
        <f t="shared" si="2"/>
        <v>319</v>
      </c>
      <c r="F11" s="73"/>
      <c r="G11" s="74" t="s">
        <v>228</v>
      </c>
      <c r="H11" s="75">
        <v>118</v>
      </c>
      <c r="I11" s="75">
        <v>119</v>
      </c>
      <c r="J11" s="75">
        <v>157</v>
      </c>
      <c r="K11" s="351">
        <f t="shared" si="3"/>
        <v>394</v>
      </c>
    </row>
    <row r="12" spans="1:11" s="70" customFormat="1" ht="22.5" x14ac:dyDescent="0.45">
      <c r="A12" s="74" t="s">
        <v>348</v>
      </c>
      <c r="B12" s="75">
        <v>141</v>
      </c>
      <c r="C12" s="75">
        <v>92</v>
      </c>
      <c r="D12" s="75">
        <v>120</v>
      </c>
      <c r="E12" s="351">
        <f t="shared" si="2"/>
        <v>353</v>
      </c>
      <c r="F12" s="73"/>
      <c r="G12" s="74" t="s">
        <v>227</v>
      </c>
      <c r="H12" s="75">
        <v>95</v>
      </c>
      <c r="I12" s="75">
        <v>131</v>
      </c>
      <c r="J12" s="75">
        <v>137</v>
      </c>
      <c r="K12" s="351">
        <f t="shared" si="3"/>
        <v>363</v>
      </c>
    </row>
    <row r="13" spans="1:11" s="70" customFormat="1" ht="22.5" x14ac:dyDescent="0.45">
      <c r="A13" s="74" t="s">
        <v>446</v>
      </c>
      <c r="B13" s="75">
        <v>108</v>
      </c>
      <c r="C13" s="75">
        <v>124</v>
      </c>
      <c r="D13" s="75">
        <v>95</v>
      </c>
      <c r="E13" s="351">
        <f t="shared" si="2"/>
        <v>327</v>
      </c>
      <c r="F13" s="73"/>
      <c r="G13" s="74" t="s">
        <v>231</v>
      </c>
      <c r="H13" s="75">
        <v>140</v>
      </c>
      <c r="I13" s="75">
        <v>105</v>
      </c>
      <c r="J13" s="75">
        <v>153</v>
      </c>
      <c r="K13" s="351">
        <f t="shared" si="3"/>
        <v>398</v>
      </c>
    </row>
    <row r="14" spans="1:11" s="350" customFormat="1" ht="22.5" x14ac:dyDescent="0.2">
      <c r="A14" s="215" t="s">
        <v>491</v>
      </c>
      <c r="B14" s="351">
        <f>SUM(B9:B13)</f>
        <v>556</v>
      </c>
      <c r="C14" s="351">
        <f>SUM(C9:C13)</f>
        <v>521</v>
      </c>
      <c r="D14" s="351">
        <f>SUM(D9:D13)</f>
        <v>605</v>
      </c>
      <c r="E14" s="351">
        <f t="shared" si="2"/>
        <v>1682</v>
      </c>
      <c r="G14" s="215" t="s">
        <v>490</v>
      </c>
      <c r="H14" s="351">
        <f>SUM(H9:H13)</f>
        <v>570</v>
      </c>
      <c r="I14" s="351">
        <f>SUM(I9:I13)</f>
        <v>573</v>
      </c>
      <c r="J14" s="351">
        <f>SUM(J9:J13)</f>
        <v>665</v>
      </c>
      <c r="K14" s="351">
        <f t="shared" si="3"/>
        <v>1808</v>
      </c>
    </row>
    <row r="15" spans="1:11" s="71" customFormat="1" ht="22.5" x14ac:dyDescent="0.2">
      <c r="A15" s="384" t="s">
        <v>294</v>
      </c>
      <c r="B15" s="384"/>
      <c r="C15" s="384"/>
      <c r="D15" s="384"/>
      <c r="E15" s="384"/>
      <c r="F15" s="350"/>
      <c r="G15" s="384" t="s">
        <v>297</v>
      </c>
      <c r="H15" s="384"/>
      <c r="I15" s="384"/>
      <c r="J15" s="384"/>
      <c r="K15" s="384"/>
    </row>
    <row r="16" spans="1:11" s="70" customFormat="1" ht="22.5" x14ac:dyDescent="0.45">
      <c r="A16" s="72" t="s">
        <v>277</v>
      </c>
      <c r="B16" s="349">
        <v>126</v>
      </c>
      <c r="C16" s="349">
        <v>101</v>
      </c>
      <c r="D16" s="349">
        <v>116</v>
      </c>
      <c r="E16" s="350">
        <f t="shared" ref="E16:E21" si="4">SUM(B16:D16)</f>
        <v>343</v>
      </c>
      <c r="F16" s="73"/>
      <c r="G16" s="72" t="s">
        <v>242</v>
      </c>
      <c r="H16" s="349">
        <v>110</v>
      </c>
      <c r="I16" s="349">
        <v>112</v>
      </c>
      <c r="J16" s="349">
        <v>105</v>
      </c>
      <c r="K16" s="350">
        <f t="shared" ref="K16:K20" si="5">SUM(H16:J16)</f>
        <v>327</v>
      </c>
    </row>
    <row r="17" spans="1:11" s="70" customFormat="1" ht="22.5" x14ac:dyDescent="0.45">
      <c r="A17" s="72" t="s">
        <v>279</v>
      </c>
      <c r="B17" s="349">
        <v>136</v>
      </c>
      <c r="C17" s="349">
        <v>118</v>
      </c>
      <c r="D17" s="349">
        <v>106</v>
      </c>
      <c r="E17" s="350">
        <f t="shared" si="4"/>
        <v>360</v>
      </c>
      <c r="F17" s="73"/>
      <c r="G17" s="72" t="s">
        <v>243</v>
      </c>
      <c r="H17" s="349">
        <v>138</v>
      </c>
      <c r="I17" s="349">
        <v>107</v>
      </c>
      <c r="J17" s="349">
        <v>115</v>
      </c>
      <c r="K17" s="350">
        <f t="shared" si="5"/>
        <v>360</v>
      </c>
    </row>
    <row r="18" spans="1:11" s="70" customFormat="1" ht="22.5" x14ac:dyDescent="0.45">
      <c r="A18" s="72" t="s">
        <v>214</v>
      </c>
      <c r="B18" s="349">
        <v>135</v>
      </c>
      <c r="C18" s="349">
        <v>131</v>
      </c>
      <c r="D18" s="349">
        <v>95</v>
      </c>
      <c r="E18" s="350">
        <f t="shared" si="4"/>
        <v>361</v>
      </c>
      <c r="F18" s="73"/>
      <c r="G18" s="72" t="s">
        <v>352</v>
      </c>
      <c r="H18" s="349">
        <v>152</v>
      </c>
      <c r="I18" s="349">
        <v>99</v>
      </c>
      <c r="J18" s="349">
        <v>95</v>
      </c>
      <c r="K18" s="350">
        <f t="shared" si="5"/>
        <v>346</v>
      </c>
    </row>
    <row r="19" spans="1:11" s="70" customFormat="1" ht="22.5" x14ac:dyDescent="0.45">
      <c r="A19" s="72" t="s">
        <v>278</v>
      </c>
      <c r="B19" s="349">
        <v>127</v>
      </c>
      <c r="C19" s="349">
        <v>95</v>
      </c>
      <c r="D19" s="349">
        <v>124</v>
      </c>
      <c r="E19" s="350">
        <f t="shared" si="4"/>
        <v>346</v>
      </c>
      <c r="F19" s="73"/>
      <c r="G19" s="72" t="s">
        <v>240</v>
      </c>
      <c r="H19" s="349">
        <v>98</v>
      </c>
      <c r="I19" s="349">
        <v>123</v>
      </c>
      <c r="J19" s="349">
        <v>109</v>
      </c>
      <c r="K19" s="350">
        <f t="shared" si="5"/>
        <v>330</v>
      </c>
    </row>
    <row r="20" spans="1:11" s="70" customFormat="1" ht="22.5" x14ac:dyDescent="0.45">
      <c r="A20" s="72" t="s">
        <v>276</v>
      </c>
      <c r="B20" s="349">
        <v>101</v>
      </c>
      <c r="C20" s="349">
        <v>116</v>
      </c>
      <c r="D20" s="349">
        <v>137</v>
      </c>
      <c r="E20" s="350">
        <f t="shared" si="4"/>
        <v>354</v>
      </c>
      <c r="F20" s="73"/>
      <c r="G20" s="72" t="s">
        <v>241</v>
      </c>
      <c r="H20" s="349">
        <v>105</v>
      </c>
      <c r="I20" s="349">
        <v>121</v>
      </c>
      <c r="J20" s="349">
        <v>116</v>
      </c>
      <c r="K20" s="350">
        <f t="shared" si="5"/>
        <v>342</v>
      </c>
    </row>
    <row r="21" spans="1:11" s="350" customFormat="1" ht="22.5" x14ac:dyDescent="0.2">
      <c r="A21" s="131" t="s">
        <v>487</v>
      </c>
      <c r="B21" s="350">
        <f>SUM(B16:B20)</f>
        <v>625</v>
      </c>
      <c r="C21" s="350">
        <f>SUM(C16:C20)</f>
        <v>561</v>
      </c>
      <c r="D21" s="350">
        <f>SUM(D16:D20)</f>
        <v>578</v>
      </c>
      <c r="E21" s="350">
        <f t="shared" si="4"/>
        <v>1764</v>
      </c>
      <c r="G21" s="131" t="s">
        <v>488</v>
      </c>
      <c r="H21" s="350">
        <f>SUM(H16:H20)</f>
        <v>603</v>
      </c>
      <c r="I21" s="350">
        <f>SUM(I16:I20)</f>
        <v>562</v>
      </c>
      <c r="J21" s="350">
        <f>SUM(J16:J20)</f>
        <v>540</v>
      </c>
      <c r="K21" s="350">
        <f>SUM(K16:K20)</f>
        <v>1705</v>
      </c>
    </row>
    <row r="22" spans="1:11" s="71" customFormat="1" ht="22.5" x14ac:dyDescent="0.2">
      <c r="A22" s="385" t="s">
        <v>483</v>
      </c>
      <c r="B22" s="385"/>
      <c r="C22" s="385"/>
      <c r="D22" s="385"/>
      <c r="E22" s="385"/>
      <c r="F22" s="350"/>
      <c r="G22" s="385" t="s">
        <v>479</v>
      </c>
      <c r="H22" s="385"/>
      <c r="I22" s="385"/>
      <c r="J22" s="385"/>
      <c r="K22" s="385"/>
    </row>
    <row r="23" spans="1:11" s="70" customFormat="1" ht="22.5" x14ac:dyDescent="0.45">
      <c r="A23" s="74" t="s">
        <v>358</v>
      </c>
      <c r="B23" s="75">
        <v>133</v>
      </c>
      <c r="C23" s="75">
        <v>88</v>
      </c>
      <c r="D23" s="75">
        <v>108</v>
      </c>
      <c r="E23" s="351">
        <f t="shared" ref="E23:E28" si="6">SUM(B23:D23)</f>
        <v>329</v>
      </c>
      <c r="F23" s="73"/>
      <c r="G23" s="74" t="s">
        <v>280</v>
      </c>
      <c r="H23" s="75">
        <v>122</v>
      </c>
      <c r="I23" s="75">
        <v>109</v>
      </c>
      <c r="J23" s="75">
        <v>128</v>
      </c>
      <c r="K23" s="351">
        <f t="shared" ref="K23:K28" si="7">SUM(H23:J23)</f>
        <v>359</v>
      </c>
    </row>
    <row r="24" spans="1:11" s="70" customFormat="1" ht="22.5" x14ac:dyDescent="0.45">
      <c r="A24" s="74" t="s">
        <v>615</v>
      </c>
      <c r="B24" s="75">
        <v>100</v>
      </c>
      <c r="C24" s="75">
        <v>113</v>
      </c>
      <c r="D24" s="75">
        <v>115</v>
      </c>
      <c r="E24" s="351">
        <f t="shared" si="6"/>
        <v>328</v>
      </c>
      <c r="F24" s="73"/>
      <c r="G24" s="74" t="s">
        <v>41</v>
      </c>
      <c r="H24" s="75">
        <v>115</v>
      </c>
      <c r="I24" s="75">
        <v>122</v>
      </c>
      <c r="J24" s="75">
        <v>118</v>
      </c>
      <c r="K24" s="351">
        <f t="shared" si="7"/>
        <v>355</v>
      </c>
    </row>
    <row r="25" spans="1:11" s="70" customFormat="1" ht="22.5" x14ac:dyDescent="0.45">
      <c r="A25" s="74" t="s">
        <v>266</v>
      </c>
      <c r="B25" s="75">
        <v>131</v>
      </c>
      <c r="C25" s="75">
        <v>107</v>
      </c>
      <c r="D25" s="75">
        <v>102</v>
      </c>
      <c r="E25" s="351">
        <f t="shared" si="6"/>
        <v>340</v>
      </c>
      <c r="F25" s="73"/>
      <c r="G25" s="74" t="s">
        <v>40</v>
      </c>
      <c r="H25" s="75">
        <v>102</v>
      </c>
      <c r="I25" s="75">
        <v>126</v>
      </c>
      <c r="J25" s="75">
        <v>117</v>
      </c>
      <c r="K25" s="351">
        <f t="shared" si="7"/>
        <v>345</v>
      </c>
    </row>
    <row r="26" spans="1:11" s="70" customFormat="1" ht="22.5" x14ac:dyDescent="0.45">
      <c r="A26" s="74" t="s">
        <v>249</v>
      </c>
      <c r="B26" s="75">
        <v>126</v>
      </c>
      <c r="C26" s="75">
        <v>107</v>
      </c>
      <c r="D26" s="75">
        <v>105</v>
      </c>
      <c r="E26" s="351">
        <f t="shared" si="6"/>
        <v>338</v>
      </c>
      <c r="F26" s="73"/>
      <c r="G26" s="74" t="s">
        <v>357</v>
      </c>
      <c r="H26" s="75">
        <v>127</v>
      </c>
      <c r="I26" s="75">
        <v>106</v>
      </c>
      <c r="J26" s="75">
        <v>142</v>
      </c>
      <c r="K26" s="351">
        <f t="shared" si="7"/>
        <v>375</v>
      </c>
    </row>
    <row r="27" spans="1:11" s="70" customFormat="1" ht="22.5" x14ac:dyDescent="0.45">
      <c r="A27" s="74" t="s">
        <v>761</v>
      </c>
      <c r="B27" s="75">
        <v>149</v>
      </c>
      <c r="C27" s="75">
        <v>108</v>
      </c>
      <c r="D27" s="75">
        <v>117</v>
      </c>
      <c r="E27" s="351">
        <f t="shared" si="6"/>
        <v>374</v>
      </c>
      <c r="F27" s="73"/>
      <c r="G27" s="74" t="s">
        <v>335</v>
      </c>
      <c r="H27" s="75">
        <v>126</v>
      </c>
      <c r="I27" s="75">
        <v>139</v>
      </c>
      <c r="J27" s="75">
        <v>118</v>
      </c>
      <c r="K27" s="351">
        <f t="shared" si="7"/>
        <v>383</v>
      </c>
    </row>
    <row r="28" spans="1:11" s="350" customFormat="1" ht="22.5" x14ac:dyDescent="0.2">
      <c r="A28" s="215" t="s">
        <v>488</v>
      </c>
      <c r="B28" s="351">
        <f>SUM(B23:B27)</f>
        <v>639</v>
      </c>
      <c r="C28" s="351">
        <f>SUM(C23:C27)</f>
        <v>523</v>
      </c>
      <c r="D28" s="351">
        <f>SUM(D23:D27)</f>
        <v>547</v>
      </c>
      <c r="E28" s="351">
        <f t="shared" si="6"/>
        <v>1709</v>
      </c>
      <c r="G28" s="215" t="s">
        <v>487</v>
      </c>
      <c r="H28" s="351">
        <f>SUM(H23:H27)</f>
        <v>592</v>
      </c>
      <c r="I28" s="351">
        <f>SUM(I23:I27)</f>
        <v>602</v>
      </c>
      <c r="J28" s="351">
        <f>SUM(J23:J27)</f>
        <v>623</v>
      </c>
      <c r="K28" s="351">
        <f t="shared" si="7"/>
        <v>1817</v>
      </c>
    </row>
    <row r="29" spans="1:11" s="71" customFormat="1" ht="22.5" x14ac:dyDescent="0.2">
      <c r="A29" s="384" t="s">
        <v>296</v>
      </c>
      <c r="B29" s="384"/>
      <c r="C29" s="384"/>
      <c r="D29" s="384"/>
      <c r="E29" s="384"/>
      <c r="F29" s="350"/>
      <c r="G29" s="384" t="s">
        <v>292</v>
      </c>
      <c r="H29" s="384"/>
      <c r="I29" s="384"/>
      <c r="J29" s="384"/>
      <c r="K29" s="384"/>
    </row>
    <row r="30" spans="1:11" s="70" customFormat="1" ht="22.5" x14ac:dyDescent="0.45">
      <c r="A30" s="72" t="s">
        <v>257</v>
      </c>
      <c r="B30" s="349">
        <v>103</v>
      </c>
      <c r="C30" s="349">
        <v>123</v>
      </c>
      <c r="D30" s="349">
        <v>109</v>
      </c>
      <c r="E30" s="350">
        <f t="shared" ref="E30:E35" si="8">SUM(B30:D30)</f>
        <v>335</v>
      </c>
      <c r="F30" s="73"/>
      <c r="G30" s="72" t="s">
        <v>287</v>
      </c>
      <c r="H30" s="317">
        <v>110</v>
      </c>
      <c r="I30" s="349">
        <v>134</v>
      </c>
      <c r="J30" s="349">
        <v>115</v>
      </c>
      <c r="K30" s="350">
        <f t="shared" ref="K30:K35" si="9">SUM(H30:J30)</f>
        <v>359</v>
      </c>
    </row>
    <row r="31" spans="1:11" s="70" customFormat="1" ht="22.5" x14ac:dyDescent="0.45">
      <c r="A31" s="72" t="s">
        <v>493</v>
      </c>
      <c r="B31" s="349">
        <v>114</v>
      </c>
      <c r="C31" s="349">
        <v>109</v>
      </c>
      <c r="D31" s="349">
        <v>95</v>
      </c>
      <c r="E31" s="350">
        <f t="shared" si="8"/>
        <v>318</v>
      </c>
      <c r="F31" s="73"/>
      <c r="G31" s="72" t="s">
        <v>262</v>
      </c>
      <c r="H31" s="349">
        <v>91</v>
      </c>
      <c r="I31" s="349">
        <v>123</v>
      </c>
      <c r="J31" s="349">
        <v>100</v>
      </c>
      <c r="K31" s="350">
        <f t="shared" si="9"/>
        <v>314</v>
      </c>
    </row>
    <row r="32" spans="1:11" s="70" customFormat="1" ht="22.5" x14ac:dyDescent="0.45">
      <c r="A32" s="72" t="s">
        <v>237</v>
      </c>
      <c r="B32" s="349">
        <v>113</v>
      </c>
      <c r="C32" s="349">
        <v>113</v>
      </c>
      <c r="D32" s="349">
        <v>139</v>
      </c>
      <c r="E32" s="350">
        <f t="shared" si="8"/>
        <v>365</v>
      </c>
      <c r="F32" s="73"/>
      <c r="G32" s="72" t="s">
        <v>283</v>
      </c>
      <c r="H32" s="349">
        <v>135</v>
      </c>
      <c r="I32" s="349">
        <v>104</v>
      </c>
      <c r="J32" s="349">
        <v>137</v>
      </c>
      <c r="K32" s="350">
        <f t="shared" si="9"/>
        <v>376</v>
      </c>
    </row>
    <row r="33" spans="1:11" s="70" customFormat="1" ht="22.5" x14ac:dyDescent="0.45">
      <c r="A33" s="72" t="s">
        <v>351</v>
      </c>
      <c r="B33" s="349">
        <v>109</v>
      </c>
      <c r="C33" s="349">
        <v>156</v>
      </c>
      <c r="D33" s="349">
        <v>109</v>
      </c>
      <c r="E33" s="350">
        <f t="shared" si="8"/>
        <v>374</v>
      </c>
      <c r="F33" s="73"/>
      <c r="G33" s="72" t="s">
        <v>211</v>
      </c>
      <c r="H33" s="349">
        <v>121</v>
      </c>
      <c r="I33" s="349">
        <v>101</v>
      </c>
      <c r="J33" s="349">
        <v>94</v>
      </c>
      <c r="K33" s="350">
        <f t="shared" si="9"/>
        <v>316</v>
      </c>
    </row>
    <row r="34" spans="1:11" s="70" customFormat="1" ht="22.5" x14ac:dyDescent="0.45">
      <c r="A34" s="72" t="s">
        <v>281</v>
      </c>
      <c r="B34" s="349">
        <v>130</v>
      </c>
      <c r="C34" s="349">
        <v>119</v>
      </c>
      <c r="D34" s="349">
        <v>124</v>
      </c>
      <c r="E34" s="350">
        <f t="shared" si="8"/>
        <v>373</v>
      </c>
      <c r="F34" s="73"/>
      <c r="G34" s="72" t="s">
        <v>486</v>
      </c>
      <c r="H34" s="349">
        <v>119</v>
      </c>
      <c r="I34" s="349">
        <v>151</v>
      </c>
      <c r="J34" s="349">
        <v>117</v>
      </c>
      <c r="K34" s="350">
        <f t="shared" si="9"/>
        <v>387</v>
      </c>
    </row>
    <row r="35" spans="1:11" s="350" customFormat="1" ht="22.5" x14ac:dyDescent="0.2">
      <c r="A35" s="131" t="s">
        <v>487</v>
      </c>
      <c r="B35" s="350">
        <f>SUM(B30:B34)</f>
        <v>569</v>
      </c>
      <c r="C35" s="350">
        <f>SUM(C30:C34)</f>
        <v>620</v>
      </c>
      <c r="D35" s="350">
        <f>SUM(D30:D34)</f>
        <v>576</v>
      </c>
      <c r="E35" s="350">
        <f t="shared" si="8"/>
        <v>1765</v>
      </c>
      <c r="G35" s="131" t="s">
        <v>488</v>
      </c>
      <c r="H35" s="350">
        <f>SUM(H30:H34)</f>
        <v>576</v>
      </c>
      <c r="I35" s="350">
        <f>SUM(I30:I34)</f>
        <v>613</v>
      </c>
      <c r="J35" s="350">
        <f>SUM(J30:J34)</f>
        <v>563</v>
      </c>
      <c r="K35" s="350">
        <f t="shared" si="9"/>
        <v>1752</v>
      </c>
    </row>
    <row r="36" spans="1:11" s="71" customFormat="1" ht="22.5" x14ac:dyDescent="0.2">
      <c r="A36" s="385" t="s">
        <v>484</v>
      </c>
      <c r="B36" s="385"/>
      <c r="C36" s="385"/>
      <c r="D36" s="385"/>
      <c r="E36" s="385"/>
      <c r="F36" s="350"/>
      <c r="G36" s="385" t="s">
        <v>298</v>
      </c>
      <c r="H36" s="385"/>
      <c r="I36" s="385"/>
      <c r="J36" s="385"/>
      <c r="K36" s="385"/>
    </row>
    <row r="37" spans="1:11" s="70" customFormat="1" ht="22.5" x14ac:dyDescent="0.45">
      <c r="A37" s="74" t="s">
        <v>260</v>
      </c>
      <c r="B37" s="75">
        <v>112</v>
      </c>
      <c r="C37" s="75">
        <v>102</v>
      </c>
      <c r="D37" s="75">
        <v>126</v>
      </c>
      <c r="E37" s="351">
        <f t="shared" ref="E37:E42" si="10">SUM(B37:D37)</f>
        <v>340</v>
      </c>
      <c r="F37" s="73"/>
      <c r="G37" s="74" t="s">
        <v>222</v>
      </c>
      <c r="H37" s="75">
        <v>124</v>
      </c>
      <c r="I37" s="75">
        <v>105</v>
      </c>
      <c r="J37" s="75">
        <v>98</v>
      </c>
      <c r="K37" s="351">
        <f t="shared" ref="K37:K41" si="11">SUM(H37:J37)</f>
        <v>327</v>
      </c>
    </row>
    <row r="38" spans="1:11" s="70" customFormat="1" ht="22.5" x14ac:dyDescent="0.45">
      <c r="A38" s="74" t="s">
        <v>440</v>
      </c>
      <c r="B38" s="75">
        <v>100</v>
      </c>
      <c r="C38" s="75">
        <v>113</v>
      </c>
      <c r="D38" s="75">
        <v>117</v>
      </c>
      <c r="E38" s="351">
        <f t="shared" si="10"/>
        <v>330</v>
      </c>
      <c r="F38" s="73"/>
      <c r="G38" s="74" t="s">
        <v>225</v>
      </c>
      <c r="H38" s="75">
        <v>132</v>
      </c>
      <c r="I38" s="75">
        <v>113</v>
      </c>
      <c r="J38" s="75">
        <v>123</v>
      </c>
      <c r="K38" s="351">
        <f t="shared" si="11"/>
        <v>368</v>
      </c>
    </row>
    <row r="39" spans="1:11" s="70" customFormat="1" ht="22.5" x14ac:dyDescent="0.45">
      <c r="A39" s="74" t="s">
        <v>267</v>
      </c>
      <c r="B39" s="75">
        <v>108</v>
      </c>
      <c r="C39" s="75">
        <v>104</v>
      </c>
      <c r="D39" s="75">
        <v>98</v>
      </c>
      <c r="E39" s="351">
        <f t="shared" si="10"/>
        <v>310</v>
      </c>
      <c r="F39" s="73"/>
      <c r="G39" s="74" t="s">
        <v>224</v>
      </c>
      <c r="H39" s="75">
        <v>119</v>
      </c>
      <c r="I39" s="75">
        <v>122</v>
      </c>
      <c r="J39" s="75">
        <v>117</v>
      </c>
      <c r="K39" s="351">
        <f t="shared" si="11"/>
        <v>358</v>
      </c>
    </row>
    <row r="40" spans="1:11" s="70" customFormat="1" ht="22.5" x14ac:dyDescent="0.45">
      <c r="A40" s="74" t="s">
        <v>494</v>
      </c>
      <c r="B40" s="75">
        <v>117</v>
      </c>
      <c r="C40" s="75">
        <v>134</v>
      </c>
      <c r="D40" s="75">
        <v>142</v>
      </c>
      <c r="E40" s="351">
        <f t="shared" si="10"/>
        <v>393</v>
      </c>
      <c r="F40" s="73"/>
      <c r="G40" s="74" t="s">
        <v>223</v>
      </c>
      <c r="H40" s="75">
        <v>111</v>
      </c>
      <c r="I40" s="75">
        <v>97</v>
      </c>
      <c r="J40" s="75">
        <v>110</v>
      </c>
      <c r="K40" s="351">
        <f t="shared" si="11"/>
        <v>318</v>
      </c>
    </row>
    <row r="41" spans="1:11" s="70" customFormat="1" ht="22.5" x14ac:dyDescent="0.45">
      <c r="A41" s="74" t="s">
        <v>264</v>
      </c>
      <c r="B41" s="75">
        <v>123</v>
      </c>
      <c r="C41" s="75">
        <v>103</v>
      </c>
      <c r="D41" s="75">
        <v>124</v>
      </c>
      <c r="E41" s="351">
        <f t="shared" si="10"/>
        <v>350</v>
      </c>
      <c r="F41" s="73"/>
      <c r="G41" s="74" t="s">
        <v>355</v>
      </c>
      <c r="H41" s="75">
        <v>123</v>
      </c>
      <c r="I41" s="75">
        <v>133</v>
      </c>
      <c r="J41" s="75">
        <v>94</v>
      </c>
      <c r="K41" s="351">
        <f t="shared" si="11"/>
        <v>350</v>
      </c>
    </row>
    <row r="42" spans="1:11" s="350" customFormat="1" ht="22.5" x14ac:dyDescent="0.2">
      <c r="A42" s="215" t="s">
        <v>519</v>
      </c>
      <c r="B42" s="351">
        <f>SUM(B37:B41)</f>
        <v>560</v>
      </c>
      <c r="C42" s="351">
        <f>SUM(C37:C41)</f>
        <v>556</v>
      </c>
      <c r="D42" s="351">
        <f>SUM(D37:D41)</f>
        <v>607</v>
      </c>
      <c r="E42" s="351">
        <f t="shared" si="10"/>
        <v>1723</v>
      </c>
      <c r="G42" s="215" t="s">
        <v>519</v>
      </c>
      <c r="H42" s="351">
        <f>SUM(H37:H41)</f>
        <v>609</v>
      </c>
      <c r="I42" s="351">
        <f>SUM(I37:I41)</f>
        <v>570</v>
      </c>
      <c r="J42" s="351">
        <f>SUM(J37:J41)</f>
        <v>542</v>
      </c>
      <c r="K42" s="351">
        <f>SUM(K37:K41)</f>
        <v>1721</v>
      </c>
    </row>
    <row r="43" spans="1:11" s="69" customFormat="1" ht="22.5" x14ac:dyDescent="0.45">
      <c r="A43" s="384" t="s">
        <v>480</v>
      </c>
      <c r="B43" s="384"/>
      <c r="C43" s="384"/>
      <c r="D43" s="384"/>
      <c r="E43" s="384"/>
      <c r="F43" s="350"/>
      <c r="G43" s="384" t="s">
        <v>482</v>
      </c>
      <c r="H43" s="384"/>
      <c r="I43" s="384"/>
      <c r="J43" s="384"/>
      <c r="K43" s="384"/>
    </row>
    <row r="44" spans="1:11" s="70" customFormat="1" ht="22.5" x14ac:dyDescent="0.45">
      <c r="A44" s="72" t="s">
        <v>210</v>
      </c>
      <c r="B44" s="349">
        <v>102</v>
      </c>
      <c r="C44" s="349">
        <v>102</v>
      </c>
      <c r="D44" s="349">
        <v>98</v>
      </c>
      <c r="E44" s="350">
        <f t="shared" ref="E44:E49" si="12">SUM(B44:D44)</f>
        <v>302</v>
      </c>
      <c r="F44" s="73"/>
      <c r="G44" s="72" t="s">
        <v>360</v>
      </c>
      <c r="H44" s="349">
        <v>105</v>
      </c>
      <c r="I44" s="349">
        <v>107</v>
      </c>
      <c r="J44" s="349">
        <v>91</v>
      </c>
      <c r="K44" s="350">
        <f>SUM(H44:J44)</f>
        <v>303</v>
      </c>
    </row>
    <row r="45" spans="1:11" s="70" customFormat="1" ht="22.5" x14ac:dyDescent="0.45">
      <c r="A45" s="72" t="s">
        <v>286</v>
      </c>
      <c r="B45" s="349">
        <v>113</v>
      </c>
      <c r="C45" s="349">
        <v>118</v>
      </c>
      <c r="D45" s="349">
        <v>108</v>
      </c>
      <c r="E45" s="350">
        <f t="shared" si="12"/>
        <v>339</v>
      </c>
      <c r="F45" s="73"/>
      <c r="G45" s="72" t="s">
        <v>272</v>
      </c>
      <c r="H45" s="349">
        <v>107</v>
      </c>
      <c r="I45" s="349">
        <v>102</v>
      </c>
      <c r="J45" s="349">
        <v>112</v>
      </c>
      <c r="K45" s="350">
        <f>SUM(H45:J45)</f>
        <v>321</v>
      </c>
    </row>
    <row r="46" spans="1:11" s="70" customFormat="1" ht="22.5" x14ac:dyDescent="0.45">
      <c r="A46" s="72" t="s">
        <v>258</v>
      </c>
      <c r="B46" s="349">
        <v>123</v>
      </c>
      <c r="C46" s="349">
        <v>99</v>
      </c>
      <c r="D46" s="349">
        <v>105</v>
      </c>
      <c r="E46" s="350">
        <f>SUM(B46:D46)</f>
        <v>327</v>
      </c>
      <c r="F46" s="73"/>
      <c r="G46" s="72" t="s">
        <v>271</v>
      </c>
      <c r="H46" s="349">
        <v>100</v>
      </c>
      <c r="I46" s="349">
        <v>108</v>
      </c>
      <c r="J46" s="349">
        <v>91</v>
      </c>
      <c r="K46" s="350">
        <f t="shared" ref="K46:K48" si="13">SUM(H46:J46)</f>
        <v>299</v>
      </c>
    </row>
    <row r="47" spans="1:11" s="70" customFormat="1" ht="22.5" x14ac:dyDescent="0.45">
      <c r="A47" s="72" t="s">
        <v>371</v>
      </c>
      <c r="B47" s="349">
        <v>142</v>
      </c>
      <c r="C47" s="349">
        <v>113</v>
      </c>
      <c r="D47" s="349">
        <v>118</v>
      </c>
      <c r="E47" s="350">
        <f>SUM(B47:D47)</f>
        <v>373</v>
      </c>
      <c r="F47" s="73"/>
      <c r="G47" s="72" t="s">
        <v>270</v>
      </c>
      <c r="H47" s="349">
        <v>112</v>
      </c>
      <c r="I47" s="349">
        <v>90</v>
      </c>
      <c r="J47" s="349">
        <v>128</v>
      </c>
      <c r="K47" s="350">
        <f t="shared" si="13"/>
        <v>330</v>
      </c>
    </row>
    <row r="48" spans="1:11" s="70" customFormat="1" ht="22.5" x14ac:dyDescent="0.45">
      <c r="A48" s="72" t="s">
        <v>354</v>
      </c>
      <c r="B48" s="349">
        <v>124</v>
      </c>
      <c r="C48" s="349">
        <v>132</v>
      </c>
      <c r="D48" s="349">
        <v>115</v>
      </c>
      <c r="E48" s="350">
        <f>SUM(B48:D48)</f>
        <v>371</v>
      </c>
      <c r="F48" s="73"/>
      <c r="G48" s="72" t="s">
        <v>269</v>
      </c>
      <c r="H48" s="349">
        <v>114</v>
      </c>
      <c r="I48" s="349">
        <v>117</v>
      </c>
      <c r="J48" s="349">
        <v>121</v>
      </c>
      <c r="K48" s="350">
        <f t="shared" si="13"/>
        <v>352</v>
      </c>
    </row>
    <row r="49" spans="1:11" s="350" customFormat="1" ht="22.5" x14ac:dyDescent="0.2">
      <c r="A49" s="131" t="s">
        <v>490</v>
      </c>
      <c r="B49" s="350">
        <f>SUM(B44:B48)</f>
        <v>604</v>
      </c>
      <c r="C49" s="350">
        <f>SUM(C44:C48)</f>
        <v>564</v>
      </c>
      <c r="D49" s="350">
        <f>SUM(D44:D48)</f>
        <v>544</v>
      </c>
      <c r="E49" s="350">
        <f t="shared" si="12"/>
        <v>1712</v>
      </c>
      <c r="G49" s="131" t="s">
        <v>491</v>
      </c>
      <c r="H49" s="350">
        <f>SUM(H44:H48)</f>
        <v>538</v>
      </c>
      <c r="I49" s="350">
        <f>SUM(I44:I48)</f>
        <v>524</v>
      </c>
      <c r="J49" s="350">
        <f>SUM(J44:J48)</f>
        <v>543</v>
      </c>
      <c r="K49" s="350">
        <f>SUM(K44:K48)</f>
        <v>1605</v>
      </c>
    </row>
    <row r="51" spans="1:11" ht="22.5" x14ac:dyDescent="0.35">
      <c r="A51" s="384" t="s">
        <v>332</v>
      </c>
      <c r="B51" s="384"/>
      <c r="C51" s="384"/>
      <c r="D51" s="384"/>
      <c r="E51" s="384"/>
      <c r="G51" s="384" t="s">
        <v>321</v>
      </c>
      <c r="H51" s="384"/>
      <c r="I51" s="384"/>
      <c r="J51" s="384"/>
      <c r="K51" s="384"/>
    </row>
    <row r="52" spans="1:11" ht="22.5" x14ac:dyDescent="0.35">
      <c r="A52" s="384" t="s">
        <v>751</v>
      </c>
      <c r="B52" s="384"/>
      <c r="C52" s="384"/>
      <c r="D52" s="384"/>
      <c r="E52" s="384"/>
      <c r="G52" s="384" t="s">
        <v>760</v>
      </c>
      <c r="H52" s="384"/>
      <c r="I52" s="384"/>
      <c r="J52" s="384"/>
      <c r="K52" s="384"/>
    </row>
    <row r="53" spans="1:11" ht="22.5" x14ac:dyDescent="0.45">
      <c r="A53" s="383" t="s">
        <v>753</v>
      </c>
      <c r="B53" s="383"/>
      <c r="C53" s="383"/>
      <c r="D53" s="383"/>
      <c r="E53" s="383"/>
      <c r="F53" s="70"/>
      <c r="G53" s="383" t="s">
        <v>785</v>
      </c>
      <c r="H53" s="383"/>
      <c r="I53" s="383"/>
      <c r="J53" s="383"/>
      <c r="K53" s="383"/>
    </row>
    <row r="54" spans="1:11" ht="22.5" x14ac:dyDescent="0.45">
      <c r="A54" s="383" t="s">
        <v>754</v>
      </c>
      <c r="B54" s="383"/>
      <c r="C54" s="383"/>
      <c r="D54" s="383"/>
      <c r="E54" s="383"/>
      <c r="F54" s="70"/>
      <c r="G54" s="383" t="s">
        <v>786</v>
      </c>
      <c r="H54" s="383"/>
      <c r="I54" s="383"/>
      <c r="J54" s="383"/>
      <c r="K54" s="383"/>
    </row>
    <row r="55" spans="1:11" ht="22.5" x14ac:dyDescent="0.45">
      <c r="A55" s="383" t="s">
        <v>755</v>
      </c>
      <c r="B55" s="383"/>
      <c r="C55" s="383"/>
      <c r="D55" s="383"/>
      <c r="E55" s="383"/>
      <c r="F55" s="70"/>
      <c r="G55" s="383" t="s">
        <v>623</v>
      </c>
      <c r="H55" s="383"/>
      <c r="I55" s="383"/>
      <c r="J55" s="383"/>
      <c r="K55" s="383"/>
    </row>
    <row r="56" spans="1:11" ht="22.5" x14ac:dyDescent="0.45">
      <c r="A56" s="383" t="s">
        <v>756</v>
      </c>
      <c r="B56" s="383"/>
      <c r="C56" s="383"/>
      <c r="D56" s="383"/>
      <c r="E56" s="383"/>
      <c r="F56" s="70"/>
      <c r="G56" s="383" t="s">
        <v>787</v>
      </c>
      <c r="H56" s="383"/>
      <c r="I56" s="383"/>
      <c r="J56" s="383"/>
      <c r="K56" s="383"/>
    </row>
    <row r="57" spans="1:11" ht="22.5" x14ac:dyDescent="0.45">
      <c r="A57" s="383" t="s">
        <v>757</v>
      </c>
      <c r="B57" s="383"/>
      <c r="C57" s="383"/>
      <c r="D57" s="383"/>
      <c r="E57" s="383"/>
      <c r="F57" s="70"/>
      <c r="G57" s="383" t="s">
        <v>788</v>
      </c>
      <c r="H57" s="383"/>
      <c r="I57" s="383"/>
      <c r="J57" s="383"/>
      <c r="K57" s="383"/>
    </row>
    <row r="58" spans="1:11" ht="22.5" x14ac:dyDescent="0.45">
      <c r="A58" s="383" t="s">
        <v>758</v>
      </c>
      <c r="B58" s="383"/>
      <c r="C58" s="383"/>
      <c r="D58" s="383"/>
      <c r="E58" s="383"/>
      <c r="F58" s="70"/>
      <c r="G58" s="383" t="s">
        <v>789</v>
      </c>
      <c r="H58" s="383"/>
      <c r="I58" s="383"/>
      <c r="J58" s="383"/>
      <c r="K58" s="383"/>
    </row>
    <row r="59" spans="1:11" ht="22.5" x14ac:dyDescent="0.45">
      <c r="A59" s="383" t="s">
        <v>619</v>
      </c>
      <c r="B59" s="383"/>
      <c r="C59" s="383"/>
      <c r="D59" s="383"/>
      <c r="E59" s="383"/>
      <c r="F59" s="70"/>
      <c r="G59" s="383" t="s">
        <v>790</v>
      </c>
      <c r="H59" s="383"/>
      <c r="I59" s="383"/>
      <c r="J59" s="383"/>
      <c r="K59" s="383"/>
    </row>
    <row r="60" spans="1:11" ht="22.5" x14ac:dyDescent="0.45">
      <c r="A60" s="383" t="s">
        <v>759</v>
      </c>
      <c r="B60" s="383"/>
      <c r="C60" s="383"/>
      <c r="D60" s="383"/>
      <c r="E60" s="383"/>
      <c r="F60" s="70"/>
      <c r="G60" s="383" t="s">
        <v>791</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49"/>
      <c r="C62" s="349"/>
      <c r="D62" s="349"/>
      <c r="E62" s="350"/>
      <c r="F62" s="70"/>
      <c r="G62" s="72"/>
      <c r="H62" s="349"/>
      <c r="I62" s="349"/>
      <c r="J62" s="349"/>
      <c r="K62" s="350"/>
    </row>
    <row r="63" spans="1:11" ht="22.5" x14ac:dyDescent="0.45">
      <c r="A63" s="72"/>
      <c r="B63" s="349"/>
      <c r="C63" s="349"/>
      <c r="D63" s="349"/>
      <c r="E63" s="350"/>
      <c r="F63" s="70"/>
      <c r="G63" s="72"/>
      <c r="H63" s="349"/>
      <c r="I63" s="349"/>
      <c r="J63" s="349"/>
      <c r="K63" s="350"/>
    </row>
    <row r="64" spans="1:11" ht="22.5" x14ac:dyDescent="0.45">
      <c r="A64" s="72"/>
      <c r="B64" s="349"/>
      <c r="C64" s="349"/>
      <c r="D64" s="349"/>
      <c r="E64" s="350"/>
      <c r="F64" s="70"/>
      <c r="G64" s="72"/>
      <c r="H64" s="349"/>
      <c r="I64" s="349"/>
      <c r="J64" s="349"/>
      <c r="K64" s="350"/>
    </row>
    <row r="65" spans="1:11" x14ac:dyDescent="0.35">
      <c r="A65" s="61"/>
      <c r="B65" s="61"/>
      <c r="C65" s="61"/>
      <c r="D65" s="61"/>
      <c r="E65" s="61"/>
      <c r="G65" s="61"/>
      <c r="H65" s="61"/>
      <c r="I65" s="61"/>
      <c r="J65" s="61"/>
      <c r="K65" s="61"/>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654" priority="33" rank="1"/>
  </conditionalFormatting>
  <conditionalFormatting sqref="C7 I7">
    <cfRule type="top10" dxfId="653" priority="32" rank="1"/>
  </conditionalFormatting>
  <conditionalFormatting sqref="D7 J7">
    <cfRule type="top10" dxfId="652" priority="31" stopIfTrue="1" rank="1"/>
  </conditionalFormatting>
  <conditionalFormatting sqref="E7 K7">
    <cfRule type="top10" dxfId="651" priority="30" rank="1"/>
  </conditionalFormatting>
  <conditionalFormatting sqref="B14 H14">
    <cfRule type="top10" dxfId="650" priority="29" rank="1"/>
  </conditionalFormatting>
  <conditionalFormatting sqref="C14 I14">
    <cfRule type="top10" dxfId="649" priority="27" rank="1"/>
    <cfRule type="top10" priority="28" rank="1"/>
  </conditionalFormatting>
  <conditionalFormatting sqref="J14 D14">
    <cfRule type="top10" dxfId="648" priority="26" rank="1"/>
  </conditionalFormatting>
  <conditionalFormatting sqref="K14 E14">
    <cfRule type="top10" dxfId="647" priority="25" rank="1"/>
  </conditionalFormatting>
  <conditionalFormatting sqref="B21 H21:K21">
    <cfRule type="top10" dxfId="646" priority="24" rank="1"/>
  </conditionalFormatting>
  <conditionalFormatting sqref="C21">
    <cfRule type="top10" dxfId="645" priority="23" rank="1"/>
  </conditionalFormatting>
  <conditionalFormatting sqref="D21">
    <cfRule type="top10" dxfId="644" priority="22" rank="1"/>
  </conditionalFormatting>
  <conditionalFormatting sqref="E21">
    <cfRule type="top10" dxfId="643" priority="21" rank="1"/>
  </conditionalFormatting>
  <conditionalFormatting sqref="B28 H28">
    <cfRule type="top10" dxfId="642" priority="20" rank="1"/>
  </conditionalFormatting>
  <conditionalFormatting sqref="C28 I28">
    <cfRule type="top10" dxfId="641" priority="19" rank="1"/>
  </conditionalFormatting>
  <conditionalFormatting sqref="D28 J28">
    <cfRule type="top10" dxfId="640" priority="18" rank="1"/>
  </conditionalFormatting>
  <conditionalFormatting sqref="E28 K28">
    <cfRule type="top10" dxfId="639" priority="17" rank="1"/>
  </conditionalFormatting>
  <conditionalFormatting sqref="H35 B35">
    <cfRule type="top10" dxfId="638" priority="16" rank="1"/>
  </conditionalFormatting>
  <conditionalFormatting sqref="C35 I35">
    <cfRule type="top10" dxfId="637" priority="15" rank="1"/>
  </conditionalFormatting>
  <conditionalFormatting sqref="D35 J35">
    <cfRule type="top10" dxfId="636" priority="14" rank="1"/>
  </conditionalFormatting>
  <conditionalFormatting sqref="K35 E35">
    <cfRule type="top10" dxfId="635" priority="13" rank="1"/>
  </conditionalFormatting>
  <conditionalFormatting sqref="B42 H42">
    <cfRule type="top10" dxfId="634" priority="12" rank="1"/>
  </conditionalFormatting>
  <conditionalFormatting sqref="C42 I42">
    <cfRule type="top10" dxfId="633" priority="11" rank="1"/>
  </conditionalFormatting>
  <conditionalFormatting sqref="D42 J42">
    <cfRule type="top10" dxfId="632" priority="10" rank="1"/>
  </conditionalFormatting>
  <conditionalFormatting sqref="E42 K42">
    <cfRule type="top10" dxfId="631" priority="9" rank="1"/>
  </conditionalFormatting>
  <conditionalFormatting sqref="B49 H49">
    <cfRule type="top10" dxfId="630" priority="8" rank="1"/>
  </conditionalFormatting>
  <conditionalFormatting sqref="C49 I49">
    <cfRule type="top10" dxfId="629" priority="7" rank="1"/>
  </conditionalFormatting>
  <conditionalFormatting sqref="D49 J49">
    <cfRule type="top10" dxfId="628" priority="6" rank="1"/>
  </conditionalFormatting>
  <conditionalFormatting sqref="E49 K49">
    <cfRule type="top10" dxfId="627" priority="5" rank="1"/>
  </conditionalFormatting>
  <conditionalFormatting sqref="E2:E6 K2:K6 E9:E13 E16:E20 E23:E27 E30:E34 K30:K34 K23:K27 E37:E41 K9:K13 K37:K41 E44:E48 K44:K48 K16:K20">
    <cfRule type="cellIs" dxfId="626" priority="4" operator="greaterThan">
      <formula>399</formula>
    </cfRule>
  </conditionalFormatting>
  <conditionalFormatting sqref="B2:D6 H2:J6 H9:J13 B9:D13 B16:D20 H16:J20 B23:D27 H23:J27 H30:J34 B30:D34 B37:D41 H37:J41 H44:J48 B44:D48">
    <cfRule type="cellIs" dxfId="625"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19&amp;"Arial,Regular"&amp;10
&amp;"Euphemia,Regular"&amp;12JANUARY 16, 2015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484</v>
      </c>
      <c r="B1" s="386"/>
      <c r="C1" s="386"/>
      <c r="D1" s="386"/>
      <c r="E1" s="386"/>
      <c r="F1" s="345"/>
      <c r="G1" s="386" t="s">
        <v>295</v>
      </c>
      <c r="H1" s="386"/>
      <c r="I1" s="386"/>
      <c r="J1" s="386"/>
      <c r="K1" s="386"/>
    </row>
    <row r="2" spans="1:11" s="70" customFormat="1" ht="22.5" x14ac:dyDescent="0.45">
      <c r="A2" s="72" t="s">
        <v>260</v>
      </c>
      <c r="B2" s="348">
        <v>131</v>
      </c>
      <c r="C2" s="348">
        <v>94</v>
      </c>
      <c r="D2" s="348">
        <v>106</v>
      </c>
      <c r="E2" s="347">
        <f t="shared" ref="E2:E7" si="0">SUM(B2:D2)</f>
        <v>331</v>
      </c>
      <c r="F2" s="73"/>
      <c r="G2" s="72" t="s">
        <v>473</v>
      </c>
      <c r="H2" s="348">
        <v>134</v>
      </c>
      <c r="I2" s="348">
        <v>114</v>
      </c>
      <c r="J2" s="348">
        <v>114</v>
      </c>
      <c r="K2" s="347">
        <f t="shared" ref="K2:K7" si="1">SUM(H2:J2)</f>
        <v>362</v>
      </c>
    </row>
    <row r="3" spans="1:11" s="70" customFormat="1" ht="22.5" x14ac:dyDescent="0.45">
      <c r="A3" s="72" t="s">
        <v>440</v>
      </c>
      <c r="B3" s="348">
        <v>105</v>
      </c>
      <c r="C3" s="348">
        <v>128</v>
      </c>
      <c r="D3" s="348">
        <v>104</v>
      </c>
      <c r="E3" s="347">
        <f t="shared" si="0"/>
        <v>337</v>
      </c>
      <c r="F3" s="73"/>
      <c r="G3" s="72" t="s">
        <v>255</v>
      </c>
      <c r="H3" s="348">
        <v>90</v>
      </c>
      <c r="I3" s="348">
        <v>107</v>
      </c>
      <c r="J3" s="348">
        <v>110</v>
      </c>
      <c r="K3" s="347">
        <f t="shared" si="1"/>
        <v>307</v>
      </c>
    </row>
    <row r="4" spans="1:11" s="70" customFormat="1" ht="22.5" x14ac:dyDescent="0.45">
      <c r="A4" s="72" t="s">
        <v>267</v>
      </c>
      <c r="B4" s="348">
        <v>111</v>
      </c>
      <c r="C4" s="348">
        <v>90</v>
      </c>
      <c r="D4" s="348">
        <v>113</v>
      </c>
      <c r="E4" s="347">
        <f t="shared" si="0"/>
        <v>314</v>
      </c>
      <c r="F4" s="73"/>
      <c r="G4" s="72" t="s">
        <v>220</v>
      </c>
      <c r="H4" s="348">
        <v>99</v>
      </c>
      <c r="I4" s="348">
        <v>110</v>
      </c>
      <c r="J4" s="348">
        <v>113</v>
      </c>
      <c r="K4" s="347">
        <f t="shared" si="1"/>
        <v>322</v>
      </c>
    </row>
    <row r="5" spans="1:11" s="70" customFormat="1" ht="22.5" x14ac:dyDescent="0.45">
      <c r="A5" s="72" t="s">
        <v>494</v>
      </c>
      <c r="B5" s="348">
        <v>126</v>
      </c>
      <c r="C5" s="348">
        <v>105</v>
      </c>
      <c r="D5" s="348">
        <v>107</v>
      </c>
      <c r="E5" s="347">
        <f t="shared" si="0"/>
        <v>338</v>
      </c>
      <c r="F5" s="73"/>
      <c r="G5" s="72" t="s">
        <v>353</v>
      </c>
      <c r="H5" s="348">
        <v>118</v>
      </c>
      <c r="I5" s="348">
        <v>147</v>
      </c>
      <c r="J5" s="348">
        <v>183</v>
      </c>
      <c r="K5" s="347">
        <f t="shared" si="1"/>
        <v>448</v>
      </c>
    </row>
    <row r="6" spans="1:11" s="70" customFormat="1" ht="22.5" x14ac:dyDescent="0.45">
      <c r="A6" s="72" t="s">
        <v>264</v>
      </c>
      <c r="B6" s="348">
        <v>96</v>
      </c>
      <c r="C6" s="348">
        <v>101</v>
      </c>
      <c r="D6" s="348">
        <v>106</v>
      </c>
      <c r="E6" s="347">
        <f t="shared" si="0"/>
        <v>303</v>
      </c>
      <c r="F6" s="73"/>
      <c r="G6" s="72" t="s">
        <v>252</v>
      </c>
      <c r="H6" s="348">
        <v>103</v>
      </c>
      <c r="I6" s="348">
        <v>138</v>
      </c>
      <c r="J6" s="348">
        <v>124</v>
      </c>
      <c r="K6" s="347">
        <f t="shared" si="1"/>
        <v>365</v>
      </c>
    </row>
    <row r="7" spans="1:11" s="347" customFormat="1" ht="22.5" x14ac:dyDescent="0.2">
      <c r="A7" s="131" t="s">
        <v>488</v>
      </c>
      <c r="B7" s="347">
        <f>SUM(B2:B6)</f>
        <v>569</v>
      </c>
      <c r="C7" s="347">
        <f>SUM(C2:C6)</f>
        <v>518</v>
      </c>
      <c r="D7" s="347">
        <f>SUM(D2:D6)</f>
        <v>536</v>
      </c>
      <c r="E7" s="347">
        <f t="shared" si="0"/>
        <v>1623</v>
      </c>
      <c r="G7" s="131" t="s">
        <v>487</v>
      </c>
      <c r="H7" s="347">
        <f>SUM(H2:H6)</f>
        <v>544</v>
      </c>
      <c r="I7" s="347">
        <f>SUM(I2:I6)</f>
        <v>616</v>
      </c>
      <c r="J7" s="347">
        <f>SUM(J2:J6)</f>
        <v>644</v>
      </c>
      <c r="K7" s="347">
        <f t="shared" si="1"/>
        <v>1804</v>
      </c>
    </row>
    <row r="8" spans="1:11" s="71" customFormat="1" ht="22.5" x14ac:dyDescent="0.2">
      <c r="A8" s="385" t="s">
        <v>482</v>
      </c>
      <c r="B8" s="385"/>
      <c r="C8" s="385"/>
      <c r="D8" s="385"/>
      <c r="E8" s="385"/>
      <c r="F8" s="347"/>
      <c r="G8" s="385" t="s">
        <v>294</v>
      </c>
      <c r="H8" s="385"/>
      <c r="I8" s="385"/>
      <c r="J8" s="385"/>
      <c r="K8" s="385"/>
    </row>
    <row r="9" spans="1:11" s="70" customFormat="1" ht="22.5" x14ac:dyDescent="0.45">
      <c r="A9" s="74" t="s">
        <v>360</v>
      </c>
      <c r="B9" s="75">
        <v>119</v>
      </c>
      <c r="C9" s="75">
        <v>121</v>
      </c>
      <c r="D9" s="75">
        <v>100</v>
      </c>
      <c r="E9" s="346">
        <f t="shared" ref="E9:E14" si="2">SUM(B9:D9)</f>
        <v>340</v>
      </c>
      <c r="F9" s="73"/>
      <c r="G9" s="74" t="s">
        <v>277</v>
      </c>
      <c r="H9" s="75">
        <v>91</v>
      </c>
      <c r="I9" s="75">
        <v>132</v>
      </c>
      <c r="J9" s="75">
        <v>154</v>
      </c>
      <c r="K9" s="346">
        <f t="shared" ref="K9:K14" si="3">SUM(H9:J9)</f>
        <v>377</v>
      </c>
    </row>
    <row r="10" spans="1:11" s="70" customFormat="1" ht="22.5" x14ac:dyDescent="0.45">
      <c r="A10" s="74" t="s">
        <v>272</v>
      </c>
      <c r="B10" s="75">
        <v>98</v>
      </c>
      <c r="C10" s="75">
        <v>136</v>
      </c>
      <c r="D10" s="75">
        <v>121</v>
      </c>
      <c r="E10" s="346">
        <f t="shared" si="2"/>
        <v>355</v>
      </c>
      <c r="F10" s="73"/>
      <c r="G10" s="74" t="s">
        <v>279</v>
      </c>
      <c r="H10" s="75">
        <v>117</v>
      </c>
      <c r="I10" s="75">
        <v>128</v>
      </c>
      <c r="J10" s="75">
        <v>145</v>
      </c>
      <c r="K10" s="346">
        <f t="shared" si="3"/>
        <v>390</v>
      </c>
    </row>
    <row r="11" spans="1:11" s="70" customFormat="1" ht="22.5" x14ac:dyDescent="0.45">
      <c r="A11" s="74" t="s">
        <v>271</v>
      </c>
      <c r="B11" s="75">
        <v>107</v>
      </c>
      <c r="C11" s="75">
        <v>104</v>
      </c>
      <c r="D11" s="75">
        <v>127</v>
      </c>
      <c r="E11" s="346">
        <f t="shared" si="2"/>
        <v>338</v>
      </c>
      <c r="F11" s="73"/>
      <c r="G11" s="74" t="s">
        <v>214</v>
      </c>
      <c r="H11" s="75">
        <v>113</v>
      </c>
      <c r="I11" s="75">
        <v>134</v>
      </c>
      <c r="J11" s="75">
        <v>121</v>
      </c>
      <c r="K11" s="346">
        <f t="shared" si="3"/>
        <v>368</v>
      </c>
    </row>
    <row r="12" spans="1:11" s="70" customFormat="1" ht="22.5" x14ac:dyDescent="0.45">
      <c r="A12" s="74" t="s">
        <v>270</v>
      </c>
      <c r="B12" s="75">
        <v>91</v>
      </c>
      <c r="C12" s="75">
        <v>98</v>
      </c>
      <c r="D12" s="75">
        <v>90</v>
      </c>
      <c r="E12" s="346">
        <f t="shared" si="2"/>
        <v>279</v>
      </c>
      <c r="F12" s="73"/>
      <c r="G12" s="74" t="s">
        <v>278</v>
      </c>
      <c r="H12" s="75">
        <v>97</v>
      </c>
      <c r="I12" s="75">
        <v>149</v>
      </c>
      <c r="J12" s="75">
        <v>120</v>
      </c>
      <c r="K12" s="346">
        <f t="shared" si="3"/>
        <v>366</v>
      </c>
    </row>
    <row r="13" spans="1:11" s="70" customFormat="1" ht="22.5" x14ac:dyDescent="0.45">
      <c r="A13" s="74" t="s">
        <v>269</v>
      </c>
      <c r="B13" s="75">
        <v>115</v>
      </c>
      <c r="C13" s="75">
        <v>91</v>
      </c>
      <c r="D13" s="75">
        <v>103</v>
      </c>
      <c r="E13" s="346">
        <f t="shared" si="2"/>
        <v>309</v>
      </c>
      <c r="F13" s="73"/>
      <c r="G13" s="74" t="s">
        <v>276</v>
      </c>
      <c r="H13" s="75">
        <v>128</v>
      </c>
      <c r="I13" s="75">
        <v>116</v>
      </c>
      <c r="J13" s="75">
        <v>104</v>
      </c>
      <c r="K13" s="346">
        <f t="shared" si="3"/>
        <v>348</v>
      </c>
    </row>
    <row r="14" spans="1:11" s="347" customFormat="1" ht="22.5" x14ac:dyDescent="0.2">
      <c r="A14" s="215" t="s">
        <v>491</v>
      </c>
      <c r="B14" s="346">
        <f>SUM(B9:B13)</f>
        <v>530</v>
      </c>
      <c r="C14" s="346">
        <f>SUM(C9:C13)</f>
        <v>550</v>
      </c>
      <c r="D14" s="346">
        <f>SUM(D9:D13)</f>
        <v>541</v>
      </c>
      <c r="E14" s="346">
        <f t="shared" si="2"/>
        <v>1621</v>
      </c>
      <c r="G14" s="215" t="s">
        <v>490</v>
      </c>
      <c r="H14" s="346">
        <f>SUM(H9:H13)</f>
        <v>546</v>
      </c>
      <c r="I14" s="346">
        <f>SUM(I9:I13)</f>
        <v>659</v>
      </c>
      <c r="J14" s="346">
        <f>SUM(J9:J13)</f>
        <v>644</v>
      </c>
      <c r="K14" s="346">
        <f t="shared" si="3"/>
        <v>1849</v>
      </c>
    </row>
    <row r="15" spans="1:11" s="71" customFormat="1" ht="22.5" x14ac:dyDescent="0.2">
      <c r="A15" s="384" t="s">
        <v>293</v>
      </c>
      <c r="B15" s="384"/>
      <c r="C15" s="384"/>
      <c r="D15" s="384"/>
      <c r="E15" s="384"/>
      <c r="F15" s="347"/>
      <c r="G15" s="384" t="s">
        <v>483</v>
      </c>
      <c r="H15" s="384"/>
      <c r="I15" s="384"/>
      <c r="J15" s="384"/>
      <c r="K15" s="384"/>
    </row>
    <row r="16" spans="1:11" s="70" customFormat="1" ht="22.5" x14ac:dyDescent="0.45">
      <c r="A16" s="72" t="s">
        <v>229</v>
      </c>
      <c r="B16" s="348">
        <v>114</v>
      </c>
      <c r="C16" s="348">
        <v>126</v>
      </c>
      <c r="D16" s="348">
        <v>145</v>
      </c>
      <c r="E16" s="347">
        <f t="shared" ref="E16:E22" si="4">SUM(B16:D16)</f>
        <v>385</v>
      </c>
      <c r="F16" s="73"/>
      <c r="G16" s="72" t="s">
        <v>358</v>
      </c>
      <c r="H16" s="348">
        <v>128</v>
      </c>
      <c r="I16" s="348">
        <v>108</v>
      </c>
      <c r="J16" s="348">
        <v>104</v>
      </c>
      <c r="K16" s="347">
        <f t="shared" ref="K16:K21" si="5">SUM(H16:J16)</f>
        <v>340</v>
      </c>
    </row>
    <row r="17" spans="1:11" s="70" customFormat="1" ht="22.5" x14ac:dyDescent="0.45">
      <c r="A17" s="72" t="s">
        <v>406</v>
      </c>
      <c r="B17" s="348">
        <v>134</v>
      </c>
      <c r="C17" s="348">
        <v>117</v>
      </c>
      <c r="D17" s="348">
        <v>112</v>
      </c>
      <c r="E17" s="347">
        <f t="shared" si="4"/>
        <v>363</v>
      </c>
      <c r="F17" s="73"/>
      <c r="G17" s="72" t="s">
        <v>359</v>
      </c>
      <c r="H17" s="348">
        <v>93</v>
      </c>
      <c r="I17" s="348" t="s">
        <v>523</v>
      </c>
      <c r="J17" s="348" t="s">
        <v>523</v>
      </c>
      <c r="K17" s="347">
        <f t="shared" si="5"/>
        <v>93</v>
      </c>
    </row>
    <row r="18" spans="1:11" s="70" customFormat="1" ht="22.5" x14ac:dyDescent="0.45">
      <c r="A18" s="72" t="s">
        <v>228</v>
      </c>
      <c r="B18" s="348">
        <v>124</v>
      </c>
      <c r="C18" s="348">
        <v>119</v>
      </c>
      <c r="D18" s="348">
        <v>110</v>
      </c>
      <c r="E18" s="347">
        <f t="shared" si="4"/>
        <v>353</v>
      </c>
      <c r="F18" s="73"/>
      <c r="G18" s="72" t="s">
        <v>752</v>
      </c>
      <c r="H18" s="348" t="s">
        <v>523</v>
      </c>
      <c r="I18" s="348">
        <v>102</v>
      </c>
      <c r="J18" s="348">
        <v>144</v>
      </c>
      <c r="K18" s="347">
        <f t="shared" si="5"/>
        <v>246</v>
      </c>
    </row>
    <row r="19" spans="1:11" s="70" customFormat="1" ht="22.5" x14ac:dyDescent="0.45">
      <c r="A19" s="72" t="s">
        <v>227</v>
      </c>
      <c r="B19" s="348">
        <v>107</v>
      </c>
      <c r="C19" s="348">
        <v>118</v>
      </c>
      <c r="D19" s="348">
        <v>140</v>
      </c>
      <c r="E19" s="347">
        <f t="shared" si="4"/>
        <v>365</v>
      </c>
      <c r="F19" s="73"/>
      <c r="G19" s="72" t="s">
        <v>266</v>
      </c>
      <c r="H19" s="348">
        <v>136</v>
      </c>
      <c r="I19" s="348">
        <v>141</v>
      </c>
      <c r="J19" s="348">
        <v>110</v>
      </c>
      <c r="K19" s="347">
        <f t="shared" si="5"/>
        <v>387</v>
      </c>
    </row>
    <row r="20" spans="1:11" s="70" customFormat="1" ht="22.5" x14ac:dyDescent="0.45">
      <c r="A20" s="72" t="s">
        <v>231</v>
      </c>
      <c r="B20" s="348">
        <v>132</v>
      </c>
      <c r="C20" s="348">
        <v>113</v>
      </c>
      <c r="D20" s="348">
        <v>127</v>
      </c>
      <c r="E20" s="347">
        <f t="shared" si="4"/>
        <v>372</v>
      </c>
      <c r="F20" s="73"/>
      <c r="G20" s="72" t="s">
        <v>249</v>
      </c>
      <c r="H20" s="348">
        <v>104</v>
      </c>
      <c r="I20" s="348">
        <v>99</v>
      </c>
      <c r="J20" s="348">
        <v>128</v>
      </c>
      <c r="K20" s="347">
        <f t="shared" si="5"/>
        <v>331</v>
      </c>
    </row>
    <row r="21" spans="1:11" s="70" customFormat="1" ht="22.5" x14ac:dyDescent="0.45">
      <c r="A21" s="72"/>
      <c r="B21" s="348"/>
      <c r="C21" s="348"/>
      <c r="D21" s="348"/>
      <c r="E21" s="347"/>
      <c r="F21" s="73"/>
      <c r="G21" s="72" t="s">
        <v>474</v>
      </c>
      <c r="H21" s="348">
        <v>114</v>
      </c>
      <c r="I21" s="348">
        <v>122</v>
      </c>
      <c r="J21" s="348">
        <v>118</v>
      </c>
      <c r="K21" s="347">
        <f t="shared" si="5"/>
        <v>354</v>
      </c>
    </row>
    <row r="22" spans="1:11" s="347" customFormat="1" ht="22.5" x14ac:dyDescent="0.2">
      <c r="A22" s="131" t="s">
        <v>490</v>
      </c>
      <c r="B22" s="347">
        <f>SUM(B16:B20)</f>
        <v>611</v>
      </c>
      <c r="C22" s="347">
        <f>SUM(C16:C20)</f>
        <v>593</v>
      </c>
      <c r="D22" s="347">
        <f>SUM(D16:D20)</f>
        <v>634</v>
      </c>
      <c r="E22" s="347">
        <f t="shared" si="4"/>
        <v>1838</v>
      </c>
      <c r="G22" s="131" t="s">
        <v>491</v>
      </c>
      <c r="H22" s="347">
        <f>SUM(H16:H21)</f>
        <v>575</v>
      </c>
      <c r="I22" s="347">
        <f t="shared" ref="I22:K22" si="6">SUM(I16:I21)</f>
        <v>572</v>
      </c>
      <c r="J22" s="347">
        <f t="shared" si="6"/>
        <v>604</v>
      </c>
      <c r="K22" s="347">
        <f t="shared" si="6"/>
        <v>1751</v>
      </c>
    </row>
    <row r="23" spans="1:11" s="71" customFormat="1" ht="22.5" x14ac:dyDescent="0.2">
      <c r="A23" s="385" t="s">
        <v>297</v>
      </c>
      <c r="B23" s="385"/>
      <c r="C23" s="385"/>
      <c r="D23" s="385"/>
      <c r="E23" s="385"/>
      <c r="F23" s="347"/>
      <c r="G23" s="385" t="s">
        <v>296</v>
      </c>
      <c r="H23" s="385"/>
      <c r="I23" s="385"/>
      <c r="J23" s="385"/>
      <c r="K23" s="385"/>
    </row>
    <row r="24" spans="1:11" s="70" customFormat="1" ht="22.5" x14ac:dyDescent="0.45">
      <c r="A24" s="74" t="s">
        <v>242</v>
      </c>
      <c r="B24" s="75">
        <v>121</v>
      </c>
      <c r="C24" s="75">
        <v>119</v>
      </c>
      <c r="D24" s="75">
        <v>105</v>
      </c>
      <c r="E24" s="346">
        <f t="shared" ref="E24:E29" si="7">SUM(B24:D24)</f>
        <v>345</v>
      </c>
      <c r="F24" s="73"/>
      <c r="G24" s="74" t="s">
        <v>257</v>
      </c>
      <c r="H24" s="75">
        <v>125</v>
      </c>
      <c r="I24" s="75">
        <v>150</v>
      </c>
      <c r="J24" s="75">
        <v>100</v>
      </c>
      <c r="K24" s="346">
        <f t="shared" ref="K24:K29" si="8">SUM(H24:J24)</f>
        <v>375</v>
      </c>
    </row>
    <row r="25" spans="1:11" s="70" customFormat="1" ht="22.5" x14ac:dyDescent="0.45">
      <c r="A25" s="74" t="s">
        <v>243</v>
      </c>
      <c r="B25" s="75">
        <v>106</v>
      </c>
      <c r="C25" s="75">
        <v>101</v>
      </c>
      <c r="D25" s="75">
        <v>128</v>
      </c>
      <c r="E25" s="346">
        <f t="shared" si="7"/>
        <v>335</v>
      </c>
      <c r="F25" s="73"/>
      <c r="G25" s="74" t="s">
        <v>493</v>
      </c>
      <c r="H25" s="75">
        <v>126</v>
      </c>
      <c r="I25" s="75">
        <v>109</v>
      </c>
      <c r="J25" s="75">
        <v>133</v>
      </c>
      <c r="K25" s="346">
        <f t="shared" si="8"/>
        <v>368</v>
      </c>
    </row>
    <row r="26" spans="1:11" s="70" customFormat="1" ht="22.5" x14ac:dyDescent="0.45">
      <c r="A26" s="74" t="s">
        <v>352</v>
      </c>
      <c r="B26" s="75">
        <v>146</v>
      </c>
      <c r="C26" s="75">
        <v>117</v>
      </c>
      <c r="D26" s="75">
        <v>108</v>
      </c>
      <c r="E26" s="346">
        <f t="shared" si="7"/>
        <v>371</v>
      </c>
      <c r="F26" s="73"/>
      <c r="G26" s="74" t="s">
        <v>237</v>
      </c>
      <c r="H26" s="75">
        <v>118</v>
      </c>
      <c r="I26" s="75">
        <v>126</v>
      </c>
      <c r="J26" s="75">
        <v>102</v>
      </c>
      <c r="K26" s="346">
        <f t="shared" si="8"/>
        <v>346</v>
      </c>
    </row>
    <row r="27" spans="1:11" s="70" customFormat="1" ht="22.5" x14ac:dyDescent="0.45">
      <c r="A27" s="74" t="s">
        <v>240</v>
      </c>
      <c r="B27" s="75">
        <v>115</v>
      </c>
      <c r="C27" s="75">
        <v>105</v>
      </c>
      <c r="D27" s="75">
        <v>106</v>
      </c>
      <c r="E27" s="346">
        <f t="shared" si="7"/>
        <v>326</v>
      </c>
      <c r="F27" s="73"/>
      <c r="G27" s="74" t="s">
        <v>351</v>
      </c>
      <c r="H27" s="75">
        <v>107</v>
      </c>
      <c r="I27" s="75">
        <v>120</v>
      </c>
      <c r="J27" s="75">
        <v>128</v>
      </c>
      <c r="K27" s="346">
        <f t="shared" si="8"/>
        <v>355</v>
      </c>
    </row>
    <row r="28" spans="1:11" s="70" customFormat="1" ht="22.5" x14ac:dyDescent="0.45">
      <c r="A28" s="74" t="s">
        <v>241</v>
      </c>
      <c r="B28" s="75">
        <v>166</v>
      </c>
      <c r="C28" s="75">
        <v>149</v>
      </c>
      <c r="D28" s="75">
        <v>92</v>
      </c>
      <c r="E28" s="346">
        <f t="shared" si="7"/>
        <v>407</v>
      </c>
      <c r="F28" s="73"/>
      <c r="G28" s="74" t="s">
        <v>281</v>
      </c>
      <c r="H28" s="75">
        <v>121</v>
      </c>
      <c r="I28" s="75">
        <v>123</v>
      </c>
      <c r="J28" s="75">
        <v>127</v>
      </c>
      <c r="K28" s="346">
        <f t="shared" si="8"/>
        <v>371</v>
      </c>
    </row>
    <row r="29" spans="1:11" s="347" customFormat="1" ht="22.5" x14ac:dyDescent="0.2">
      <c r="A29" s="215" t="s">
        <v>488</v>
      </c>
      <c r="B29" s="346">
        <f>SUM(B24:B28)</f>
        <v>654</v>
      </c>
      <c r="C29" s="346">
        <f>SUM(C24:C28)</f>
        <v>591</v>
      </c>
      <c r="D29" s="346">
        <f>SUM(D24:D28)</f>
        <v>539</v>
      </c>
      <c r="E29" s="346">
        <f t="shared" si="7"/>
        <v>1784</v>
      </c>
      <c r="G29" s="215" t="s">
        <v>487</v>
      </c>
      <c r="H29" s="346">
        <f>SUM(H24:H28)</f>
        <v>597</v>
      </c>
      <c r="I29" s="346">
        <f>SUM(I24:I28)</f>
        <v>628</v>
      </c>
      <c r="J29" s="346">
        <f>SUM(J24:J28)</f>
        <v>590</v>
      </c>
      <c r="K29" s="346">
        <f t="shared" si="8"/>
        <v>1815</v>
      </c>
    </row>
    <row r="30" spans="1:11" s="71" customFormat="1" ht="22.5" x14ac:dyDescent="0.2">
      <c r="A30" s="384" t="s">
        <v>479</v>
      </c>
      <c r="B30" s="384"/>
      <c r="C30" s="384"/>
      <c r="D30" s="384"/>
      <c r="E30" s="384"/>
      <c r="F30" s="347"/>
      <c r="G30" s="384" t="s">
        <v>298</v>
      </c>
      <c r="H30" s="384"/>
      <c r="I30" s="384"/>
      <c r="J30" s="384"/>
      <c r="K30" s="384"/>
    </row>
    <row r="31" spans="1:11" s="70" customFormat="1" ht="22.5" x14ac:dyDescent="0.45">
      <c r="A31" s="72" t="s">
        <v>280</v>
      </c>
      <c r="B31" s="348">
        <v>130</v>
      </c>
      <c r="C31" s="348">
        <v>111</v>
      </c>
      <c r="D31" s="348">
        <v>141</v>
      </c>
      <c r="E31" s="347">
        <f t="shared" ref="E31:E36" si="9">SUM(B31:D31)</f>
        <v>382</v>
      </c>
      <c r="F31" s="73"/>
      <c r="G31" s="72" t="s">
        <v>225</v>
      </c>
      <c r="H31" s="317">
        <v>145</v>
      </c>
      <c r="I31" s="348">
        <v>110</v>
      </c>
      <c r="J31" s="348">
        <v>139</v>
      </c>
      <c r="K31" s="347">
        <f t="shared" ref="K31:K36" si="10">SUM(H31:J31)</f>
        <v>394</v>
      </c>
    </row>
    <row r="32" spans="1:11" s="70" customFormat="1" ht="22.5" x14ac:dyDescent="0.45">
      <c r="A32" s="72" t="s">
        <v>41</v>
      </c>
      <c r="B32" s="348">
        <v>126</v>
      </c>
      <c r="C32" s="348">
        <v>121</v>
      </c>
      <c r="D32" s="348">
        <v>151</v>
      </c>
      <c r="E32" s="347">
        <f t="shared" si="9"/>
        <v>398</v>
      </c>
      <c r="F32" s="73"/>
      <c r="G32" s="72" t="s">
        <v>224</v>
      </c>
      <c r="H32" s="348">
        <v>120</v>
      </c>
      <c r="I32" s="348">
        <v>111</v>
      </c>
      <c r="J32" s="348">
        <v>112</v>
      </c>
      <c r="K32" s="347">
        <f t="shared" si="10"/>
        <v>343</v>
      </c>
    </row>
    <row r="33" spans="1:11" s="70" customFormat="1" ht="22.5" x14ac:dyDescent="0.45">
      <c r="A33" s="72" t="s">
        <v>40</v>
      </c>
      <c r="B33" s="348">
        <v>138</v>
      </c>
      <c r="C33" s="348">
        <v>117</v>
      </c>
      <c r="D33" s="348">
        <v>139</v>
      </c>
      <c r="E33" s="347">
        <f t="shared" si="9"/>
        <v>394</v>
      </c>
      <c r="F33" s="73"/>
      <c r="G33" s="72" t="s">
        <v>222</v>
      </c>
      <c r="H33" s="348">
        <v>87</v>
      </c>
      <c r="I33" s="348">
        <v>109</v>
      </c>
      <c r="J33" s="348">
        <v>115</v>
      </c>
      <c r="K33" s="347">
        <f t="shared" si="10"/>
        <v>311</v>
      </c>
    </row>
    <row r="34" spans="1:11" s="70" customFormat="1" ht="22.5" x14ac:dyDescent="0.45">
      <c r="A34" s="72" t="s">
        <v>357</v>
      </c>
      <c r="B34" s="348">
        <v>125</v>
      </c>
      <c r="C34" s="348">
        <v>140</v>
      </c>
      <c r="D34" s="348">
        <v>113</v>
      </c>
      <c r="E34" s="347">
        <f t="shared" si="9"/>
        <v>378</v>
      </c>
      <c r="F34" s="73"/>
      <c r="G34" s="72" t="s">
        <v>355</v>
      </c>
      <c r="H34" s="348">
        <v>108</v>
      </c>
      <c r="I34" s="348">
        <v>105</v>
      </c>
      <c r="J34" s="348">
        <v>100</v>
      </c>
      <c r="K34" s="347">
        <f t="shared" si="10"/>
        <v>313</v>
      </c>
    </row>
    <row r="35" spans="1:11" s="70" customFormat="1" ht="22.5" x14ac:dyDescent="0.45">
      <c r="A35" s="72" t="s">
        <v>335</v>
      </c>
      <c r="B35" s="348">
        <v>109</v>
      </c>
      <c r="C35" s="348">
        <v>122</v>
      </c>
      <c r="D35" s="348">
        <v>123</v>
      </c>
      <c r="E35" s="347">
        <f t="shared" si="9"/>
        <v>354</v>
      </c>
      <c r="F35" s="73"/>
      <c r="G35" s="72" t="s">
        <v>223</v>
      </c>
      <c r="H35" s="348">
        <v>102</v>
      </c>
      <c r="I35" s="348">
        <v>130</v>
      </c>
      <c r="J35" s="348">
        <v>102</v>
      </c>
      <c r="K35" s="347">
        <f t="shared" si="10"/>
        <v>334</v>
      </c>
    </row>
    <row r="36" spans="1:11" s="347" customFormat="1" ht="22.5" x14ac:dyDescent="0.2">
      <c r="A36" s="131" t="s">
        <v>490</v>
      </c>
      <c r="B36" s="347">
        <f>SUM(B31:B35)</f>
        <v>628</v>
      </c>
      <c r="C36" s="347">
        <f>SUM(C31:C35)</f>
        <v>611</v>
      </c>
      <c r="D36" s="347">
        <f>SUM(D31:D35)</f>
        <v>667</v>
      </c>
      <c r="E36" s="347">
        <f t="shared" si="9"/>
        <v>1906</v>
      </c>
      <c r="G36" s="131" t="s">
        <v>491</v>
      </c>
      <c r="H36" s="347">
        <f>SUM(H31:H35)</f>
        <v>562</v>
      </c>
      <c r="I36" s="347">
        <f>SUM(I31:I35)</f>
        <v>565</v>
      </c>
      <c r="J36" s="347">
        <f>SUM(J31:J35)</f>
        <v>568</v>
      </c>
      <c r="K36" s="347">
        <f t="shared" si="10"/>
        <v>1695</v>
      </c>
    </row>
    <row r="37" spans="1:11" s="71" customFormat="1" ht="22.5" x14ac:dyDescent="0.2">
      <c r="A37" s="385" t="s">
        <v>481</v>
      </c>
      <c r="B37" s="385"/>
      <c r="C37" s="385"/>
      <c r="D37" s="385"/>
      <c r="E37" s="385"/>
      <c r="F37" s="347"/>
      <c r="G37" s="385" t="s">
        <v>292</v>
      </c>
      <c r="H37" s="385"/>
      <c r="I37" s="385"/>
      <c r="J37" s="385"/>
      <c r="K37" s="385"/>
    </row>
    <row r="38" spans="1:11" s="70" customFormat="1" ht="22.5" x14ac:dyDescent="0.45">
      <c r="A38" s="74" t="s">
        <v>356</v>
      </c>
      <c r="B38" s="75">
        <v>124</v>
      </c>
      <c r="C38" s="75">
        <v>119</v>
      </c>
      <c r="D38" s="75">
        <v>98</v>
      </c>
      <c r="E38" s="346">
        <f t="shared" ref="E38:E43" si="11">SUM(B38:D38)</f>
        <v>341</v>
      </c>
      <c r="F38" s="73"/>
      <c r="G38" s="74" t="s">
        <v>287</v>
      </c>
      <c r="H38" s="75">
        <v>131</v>
      </c>
      <c r="I38" s="75">
        <v>126</v>
      </c>
      <c r="J38" s="75">
        <v>111</v>
      </c>
      <c r="K38" s="346">
        <f t="shared" ref="K38:K42" si="12">SUM(H38:J38)</f>
        <v>368</v>
      </c>
    </row>
    <row r="39" spans="1:11" s="70" customFormat="1" ht="22.5" x14ac:dyDescent="0.45">
      <c r="A39" s="74" t="s">
        <v>251</v>
      </c>
      <c r="B39" s="75">
        <v>110</v>
      </c>
      <c r="C39" s="75">
        <v>146</v>
      </c>
      <c r="D39" s="75">
        <v>119</v>
      </c>
      <c r="E39" s="346">
        <f t="shared" si="11"/>
        <v>375</v>
      </c>
      <c r="F39" s="73"/>
      <c r="G39" s="74" t="s">
        <v>262</v>
      </c>
      <c r="H39" s="75">
        <v>118</v>
      </c>
      <c r="I39" s="75">
        <v>103</v>
      </c>
      <c r="J39" s="75">
        <v>129</v>
      </c>
      <c r="K39" s="346">
        <f t="shared" si="12"/>
        <v>350</v>
      </c>
    </row>
    <row r="40" spans="1:11" s="70" customFormat="1" ht="22.5" x14ac:dyDescent="0.45">
      <c r="A40" s="74" t="s">
        <v>489</v>
      </c>
      <c r="B40" s="75">
        <v>132</v>
      </c>
      <c r="C40" s="75">
        <v>118</v>
      </c>
      <c r="D40" s="75">
        <v>130</v>
      </c>
      <c r="E40" s="346">
        <f t="shared" si="11"/>
        <v>380</v>
      </c>
      <c r="F40" s="73"/>
      <c r="G40" s="74" t="s">
        <v>283</v>
      </c>
      <c r="H40" s="75">
        <v>109</v>
      </c>
      <c r="I40" s="75">
        <v>133</v>
      </c>
      <c r="J40" s="75">
        <v>122</v>
      </c>
      <c r="K40" s="346">
        <f t="shared" si="12"/>
        <v>364</v>
      </c>
    </row>
    <row r="41" spans="1:11" s="70" customFormat="1" ht="22.5" x14ac:dyDescent="0.45">
      <c r="A41" s="74" t="s">
        <v>248</v>
      </c>
      <c r="B41" s="75">
        <v>136</v>
      </c>
      <c r="C41" s="75">
        <v>109</v>
      </c>
      <c r="D41" s="75">
        <v>101</v>
      </c>
      <c r="E41" s="346">
        <f t="shared" si="11"/>
        <v>346</v>
      </c>
      <c r="F41" s="73"/>
      <c r="G41" s="74" t="s">
        <v>211</v>
      </c>
      <c r="H41" s="75">
        <v>108</v>
      </c>
      <c r="I41" s="75">
        <v>120</v>
      </c>
      <c r="J41" s="75">
        <v>117</v>
      </c>
      <c r="K41" s="346">
        <f t="shared" si="12"/>
        <v>345</v>
      </c>
    </row>
    <row r="42" spans="1:11" s="70" customFormat="1" ht="22.5" x14ac:dyDescent="0.45">
      <c r="A42" s="74" t="s">
        <v>247</v>
      </c>
      <c r="B42" s="75">
        <v>100</v>
      </c>
      <c r="C42" s="75">
        <v>126</v>
      </c>
      <c r="D42" s="75">
        <v>128</v>
      </c>
      <c r="E42" s="346">
        <f t="shared" si="11"/>
        <v>354</v>
      </c>
      <c r="F42" s="73"/>
      <c r="G42" s="74" t="s">
        <v>486</v>
      </c>
      <c r="H42" s="75">
        <v>141</v>
      </c>
      <c r="I42" s="75">
        <v>111</v>
      </c>
      <c r="J42" s="75">
        <v>100</v>
      </c>
      <c r="K42" s="346">
        <f t="shared" si="12"/>
        <v>352</v>
      </c>
    </row>
    <row r="43" spans="1:11" s="347" customFormat="1" ht="22.5" x14ac:dyDescent="0.2">
      <c r="A43" s="215" t="s">
        <v>519</v>
      </c>
      <c r="B43" s="346">
        <f>SUM(B38:B42)</f>
        <v>602</v>
      </c>
      <c r="C43" s="346">
        <f>SUM(C38:C42)</f>
        <v>618</v>
      </c>
      <c r="D43" s="346">
        <f>SUM(D38:D42)</f>
        <v>576</v>
      </c>
      <c r="E43" s="346">
        <f t="shared" si="11"/>
        <v>1796</v>
      </c>
      <c r="G43" s="215" t="s">
        <v>519</v>
      </c>
      <c r="H43" s="346">
        <f>SUM(H38:H42)</f>
        <v>607</v>
      </c>
      <c r="I43" s="346">
        <f>SUM(I38:I42)</f>
        <v>593</v>
      </c>
      <c r="J43" s="346">
        <f>SUM(J38:J42)</f>
        <v>579</v>
      </c>
      <c r="K43" s="346">
        <f>SUM(K38:K42)</f>
        <v>1779</v>
      </c>
    </row>
    <row r="44" spans="1:11" s="69" customFormat="1" ht="22.5" x14ac:dyDescent="0.45">
      <c r="A44" s="384" t="s">
        <v>480</v>
      </c>
      <c r="B44" s="384"/>
      <c r="C44" s="384"/>
      <c r="D44" s="384"/>
      <c r="E44" s="384"/>
      <c r="F44" s="347"/>
      <c r="G44" s="384" t="s">
        <v>299</v>
      </c>
      <c r="H44" s="384"/>
      <c r="I44" s="384"/>
      <c r="J44" s="384"/>
      <c r="K44" s="384"/>
    </row>
    <row r="45" spans="1:11" s="70" customFormat="1" ht="22.5" x14ac:dyDescent="0.45">
      <c r="A45" s="72" t="s">
        <v>258</v>
      </c>
      <c r="B45" s="348">
        <v>126</v>
      </c>
      <c r="C45" s="348">
        <v>100</v>
      </c>
      <c r="D45" s="348">
        <v>125</v>
      </c>
      <c r="E45" s="347">
        <f t="shared" ref="E45:E50" si="13">SUM(B45:D45)</f>
        <v>351</v>
      </c>
      <c r="F45" s="73"/>
      <c r="G45" s="72" t="s">
        <v>361</v>
      </c>
      <c r="H45" s="348">
        <v>135</v>
      </c>
      <c r="I45" s="348">
        <v>124</v>
      </c>
      <c r="J45" s="348">
        <v>108</v>
      </c>
      <c r="K45" s="347">
        <f>SUM(H45:J45)</f>
        <v>367</v>
      </c>
    </row>
    <row r="46" spans="1:11" s="70" customFormat="1" ht="22.5" x14ac:dyDescent="0.45">
      <c r="A46" s="72" t="s">
        <v>286</v>
      </c>
      <c r="B46" s="348">
        <v>113</v>
      </c>
      <c r="C46" s="348">
        <v>127</v>
      </c>
      <c r="D46" s="348">
        <v>104</v>
      </c>
      <c r="E46" s="347">
        <f t="shared" si="13"/>
        <v>344</v>
      </c>
      <c r="F46" s="73"/>
      <c r="G46" s="72" t="s">
        <v>235</v>
      </c>
      <c r="H46" s="348">
        <v>120</v>
      </c>
      <c r="I46" s="348">
        <v>142</v>
      </c>
      <c r="J46" s="348">
        <v>120</v>
      </c>
      <c r="K46" s="347">
        <f>SUM(H46:J46)</f>
        <v>382</v>
      </c>
    </row>
    <row r="47" spans="1:11" s="70" customFormat="1" ht="22.5" x14ac:dyDescent="0.45">
      <c r="A47" s="72" t="s">
        <v>648</v>
      </c>
      <c r="B47" s="348">
        <v>107</v>
      </c>
      <c r="C47" s="348">
        <v>106</v>
      </c>
      <c r="D47" s="348">
        <v>125</v>
      </c>
      <c r="E47" s="347">
        <f>SUM(B47:D47)</f>
        <v>338</v>
      </c>
      <c r="F47" s="73"/>
      <c r="G47" s="72" t="s">
        <v>362</v>
      </c>
      <c r="H47" s="348">
        <v>117</v>
      </c>
      <c r="I47" s="348">
        <v>129</v>
      </c>
      <c r="J47" s="348">
        <v>117</v>
      </c>
      <c r="K47" s="347">
        <f t="shared" ref="K47:K49" si="14">SUM(H47:J47)</f>
        <v>363</v>
      </c>
    </row>
    <row r="48" spans="1:11" s="70" customFormat="1" ht="22.5" x14ac:dyDescent="0.45">
      <c r="A48" s="72" t="s">
        <v>210</v>
      </c>
      <c r="B48" s="348">
        <v>159</v>
      </c>
      <c r="C48" s="348">
        <v>116</v>
      </c>
      <c r="D48" s="348">
        <v>105</v>
      </c>
      <c r="E48" s="347">
        <f>SUM(B48:D48)</f>
        <v>380</v>
      </c>
      <c r="F48" s="73"/>
      <c r="G48" s="72" t="s">
        <v>234</v>
      </c>
      <c r="H48" s="348">
        <v>107</v>
      </c>
      <c r="I48" s="348">
        <v>112</v>
      </c>
      <c r="J48" s="348">
        <v>140</v>
      </c>
      <c r="K48" s="347">
        <f t="shared" si="14"/>
        <v>359</v>
      </c>
    </row>
    <row r="49" spans="1:11" s="70" customFormat="1" ht="22.5" x14ac:dyDescent="0.45">
      <c r="A49" s="72" t="s">
        <v>354</v>
      </c>
      <c r="B49" s="348">
        <v>133</v>
      </c>
      <c r="C49" s="348">
        <v>127</v>
      </c>
      <c r="D49" s="348">
        <v>124</v>
      </c>
      <c r="E49" s="347">
        <f>SUM(B49:D49)</f>
        <v>384</v>
      </c>
      <c r="F49" s="73"/>
      <c r="G49" s="72" t="s">
        <v>334</v>
      </c>
      <c r="H49" s="348">
        <v>115</v>
      </c>
      <c r="I49" s="348">
        <v>116</v>
      </c>
      <c r="J49" s="348">
        <v>115</v>
      </c>
      <c r="K49" s="347">
        <f t="shared" si="14"/>
        <v>346</v>
      </c>
    </row>
    <row r="50" spans="1:11" s="347" customFormat="1" ht="22.5" x14ac:dyDescent="0.2">
      <c r="A50" s="131" t="s">
        <v>488</v>
      </c>
      <c r="B50" s="347">
        <f>SUM(B45:B49)</f>
        <v>638</v>
      </c>
      <c r="C50" s="347">
        <f>SUM(C45:C49)</f>
        <v>576</v>
      </c>
      <c r="D50" s="347">
        <f>SUM(D45:D49)</f>
        <v>583</v>
      </c>
      <c r="E50" s="347">
        <f t="shared" si="13"/>
        <v>1797</v>
      </c>
      <c r="G50" s="131" t="s">
        <v>487</v>
      </c>
      <c r="H50" s="347">
        <f>SUM(H45:H49)</f>
        <v>594</v>
      </c>
      <c r="I50" s="347">
        <f>SUM(I45:I49)</f>
        <v>623</v>
      </c>
      <c r="J50" s="347">
        <f>SUM(J45:J49)</f>
        <v>600</v>
      </c>
      <c r="K50" s="347">
        <f>SUM(K45:K49)</f>
        <v>1817</v>
      </c>
    </row>
    <row r="52" spans="1:11" ht="22.5" x14ac:dyDescent="0.35">
      <c r="A52" s="384" t="s">
        <v>332</v>
      </c>
      <c r="B52" s="384"/>
      <c r="C52" s="384"/>
      <c r="D52" s="384"/>
      <c r="E52" s="384"/>
      <c r="G52" s="384" t="s">
        <v>321</v>
      </c>
      <c r="H52" s="384"/>
      <c r="I52" s="384"/>
      <c r="J52" s="384"/>
      <c r="K52" s="384"/>
    </row>
    <row r="53" spans="1:11" ht="22.5" x14ac:dyDescent="0.35">
      <c r="A53" s="384" t="s">
        <v>741</v>
      </c>
      <c r="B53" s="384"/>
      <c r="C53" s="384"/>
      <c r="D53" s="384"/>
      <c r="E53" s="384"/>
      <c r="G53" s="384" t="s">
        <v>751</v>
      </c>
      <c r="H53" s="384"/>
      <c r="I53" s="384"/>
      <c r="J53" s="384"/>
      <c r="K53" s="384"/>
    </row>
    <row r="54" spans="1:11" ht="22.5" x14ac:dyDescent="0.45">
      <c r="A54" s="383" t="s">
        <v>742</v>
      </c>
      <c r="B54" s="383"/>
      <c r="C54" s="383"/>
      <c r="D54" s="383"/>
      <c r="E54" s="383"/>
      <c r="F54" s="70"/>
      <c r="G54" s="383" t="s">
        <v>753</v>
      </c>
      <c r="H54" s="383"/>
      <c r="I54" s="383"/>
      <c r="J54" s="383"/>
      <c r="K54" s="383"/>
    </row>
    <row r="55" spans="1:11" ht="22.5" x14ac:dyDescent="0.45">
      <c r="A55" s="383" t="s">
        <v>743</v>
      </c>
      <c r="B55" s="383"/>
      <c r="C55" s="383"/>
      <c r="D55" s="383"/>
      <c r="E55" s="383"/>
      <c r="F55" s="70"/>
      <c r="G55" s="383" t="s">
        <v>754</v>
      </c>
      <c r="H55" s="383"/>
      <c r="I55" s="383"/>
      <c r="J55" s="383"/>
      <c r="K55" s="383"/>
    </row>
    <row r="56" spans="1:11" ht="22.5" x14ac:dyDescent="0.45">
      <c r="A56" s="383" t="s">
        <v>744</v>
      </c>
      <c r="B56" s="383"/>
      <c r="C56" s="383"/>
      <c r="D56" s="383"/>
      <c r="E56" s="383"/>
      <c r="F56" s="70"/>
      <c r="G56" s="383" t="s">
        <v>755</v>
      </c>
      <c r="H56" s="383"/>
      <c r="I56" s="383"/>
      <c r="J56" s="383"/>
      <c r="K56" s="383"/>
    </row>
    <row r="57" spans="1:11" ht="22.5" x14ac:dyDescent="0.45">
      <c r="A57" s="383" t="s">
        <v>745</v>
      </c>
      <c r="B57" s="383"/>
      <c r="C57" s="383"/>
      <c r="D57" s="383"/>
      <c r="E57" s="383"/>
      <c r="F57" s="70"/>
      <c r="G57" s="383" t="s">
        <v>756</v>
      </c>
      <c r="H57" s="383"/>
      <c r="I57" s="383"/>
      <c r="J57" s="383"/>
      <c r="K57" s="383"/>
    </row>
    <row r="58" spans="1:11" ht="22.5" x14ac:dyDescent="0.45">
      <c r="A58" s="383" t="s">
        <v>746</v>
      </c>
      <c r="B58" s="383"/>
      <c r="C58" s="383"/>
      <c r="D58" s="383"/>
      <c r="E58" s="383"/>
      <c r="F58" s="70"/>
      <c r="G58" s="383" t="s">
        <v>757</v>
      </c>
      <c r="H58" s="383"/>
      <c r="I58" s="383"/>
      <c r="J58" s="383"/>
      <c r="K58" s="383"/>
    </row>
    <row r="59" spans="1:11" ht="22.5" x14ac:dyDescent="0.45">
      <c r="A59" s="383" t="s">
        <v>747</v>
      </c>
      <c r="B59" s="383"/>
      <c r="C59" s="383"/>
      <c r="D59" s="383"/>
      <c r="E59" s="383"/>
      <c r="F59" s="70"/>
      <c r="G59" s="383" t="s">
        <v>758</v>
      </c>
      <c r="H59" s="383"/>
      <c r="I59" s="383"/>
      <c r="J59" s="383"/>
      <c r="K59" s="383"/>
    </row>
    <row r="60" spans="1:11" ht="22.5" x14ac:dyDescent="0.45">
      <c r="A60" s="383" t="s">
        <v>748</v>
      </c>
      <c r="B60" s="383"/>
      <c r="C60" s="383"/>
      <c r="D60" s="383"/>
      <c r="E60" s="383"/>
      <c r="F60" s="70"/>
      <c r="G60" s="383" t="s">
        <v>619</v>
      </c>
      <c r="H60" s="383"/>
      <c r="I60" s="383"/>
      <c r="J60" s="383"/>
      <c r="K60" s="383"/>
    </row>
    <row r="61" spans="1:11" ht="22.5" x14ac:dyDescent="0.45">
      <c r="A61" s="383" t="s">
        <v>749</v>
      </c>
      <c r="B61" s="383"/>
      <c r="C61" s="383"/>
      <c r="D61" s="383"/>
      <c r="E61" s="383"/>
      <c r="F61" s="70"/>
      <c r="G61" s="383" t="s">
        <v>759</v>
      </c>
      <c r="H61" s="383"/>
      <c r="I61" s="383"/>
      <c r="J61" s="383"/>
      <c r="K61" s="383"/>
    </row>
    <row r="62" spans="1:11" ht="22.5" x14ac:dyDescent="0.45">
      <c r="A62" s="383"/>
      <c r="B62" s="383"/>
      <c r="C62" s="383"/>
      <c r="D62" s="383"/>
      <c r="E62" s="383"/>
      <c r="F62" s="70"/>
      <c r="G62" s="383"/>
      <c r="H62" s="383"/>
      <c r="I62" s="383"/>
      <c r="J62" s="383"/>
      <c r="K62" s="383"/>
    </row>
    <row r="63" spans="1:11" ht="22.5" x14ac:dyDescent="0.45">
      <c r="A63" s="72"/>
      <c r="B63" s="348"/>
      <c r="C63" s="348"/>
      <c r="D63" s="348"/>
      <c r="E63" s="347"/>
      <c r="F63" s="70"/>
      <c r="G63" s="72"/>
      <c r="H63" s="348"/>
      <c r="I63" s="348"/>
      <c r="J63" s="348"/>
      <c r="K63" s="347"/>
    </row>
    <row r="64" spans="1:11" ht="22.5" x14ac:dyDescent="0.45">
      <c r="A64" s="72"/>
      <c r="B64" s="348"/>
      <c r="C64" s="348"/>
      <c r="D64" s="348"/>
      <c r="E64" s="347"/>
      <c r="F64" s="70"/>
      <c r="G64" s="72"/>
      <c r="H64" s="348"/>
      <c r="I64" s="348"/>
      <c r="J64" s="348"/>
      <c r="K64" s="347"/>
    </row>
    <row r="65" spans="1:11" ht="22.5" x14ac:dyDescent="0.45">
      <c r="A65" s="72"/>
      <c r="B65" s="348"/>
      <c r="C65" s="348"/>
      <c r="D65" s="348"/>
      <c r="E65" s="347"/>
      <c r="F65" s="70"/>
      <c r="G65" s="72"/>
      <c r="H65" s="348"/>
      <c r="I65" s="348"/>
      <c r="J65" s="348"/>
      <c r="K65" s="347"/>
    </row>
    <row r="66" spans="1:11" x14ac:dyDescent="0.35">
      <c r="A66" s="61"/>
      <c r="B66" s="61"/>
      <c r="C66" s="61"/>
      <c r="D66" s="61"/>
      <c r="E66" s="61"/>
      <c r="G66" s="61"/>
      <c r="H66" s="61"/>
      <c r="I66" s="61"/>
      <c r="J66" s="61"/>
      <c r="K66" s="61"/>
    </row>
  </sheetData>
  <mergeCells count="36">
    <mergeCell ref="A1:E1"/>
    <mergeCell ref="G1:K1"/>
    <mergeCell ref="A8:E8"/>
    <mergeCell ref="G8:K8"/>
    <mergeCell ref="A15:E15"/>
    <mergeCell ref="G15:K15"/>
    <mergeCell ref="A44:E44"/>
    <mergeCell ref="G44:K44"/>
    <mergeCell ref="A52:E52"/>
    <mergeCell ref="G52:K52"/>
    <mergeCell ref="A23:E23"/>
    <mergeCell ref="G23:K23"/>
    <mergeCell ref="A30:E30"/>
    <mergeCell ref="G30:K30"/>
    <mergeCell ref="A37:E37"/>
    <mergeCell ref="G37:K37"/>
    <mergeCell ref="A53:E53"/>
    <mergeCell ref="G53:K53"/>
    <mergeCell ref="A54:E54"/>
    <mergeCell ref="G54:K54"/>
    <mergeCell ref="A55:E55"/>
    <mergeCell ref="G55:K55"/>
    <mergeCell ref="A56:E56"/>
    <mergeCell ref="G56:K56"/>
    <mergeCell ref="A57:E57"/>
    <mergeCell ref="G57:K57"/>
    <mergeCell ref="A58:E58"/>
    <mergeCell ref="G58:K58"/>
    <mergeCell ref="A62:E62"/>
    <mergeCell ref="G62:K62"/>
    <mergeCell ref="A59:E59"/>
    <mergeCell ref="G59:K59"/>
    <mergeCell ref="A60:E60"/>
    <mergeCell ref="G60:K60"/>
    <mergeCell ref="A61:E61"/>
    <mergeCell ref="G61:K61"/>
  </mergeCells>
  <conditionalFormatting sqref="B7 H7">
    <cfRule type="top10" dxfId="624" priority="36" rank="1"/>
  </conditionalFormatting>
  <conditionalFormatting sqref="C7 I7">
    <cfRule type="top10" dxfId="623" priority="35" rank="1"/>
  </conditionalFormatting>
  <conditionalFormatting sqref="D7 J7">
    <cfRule type="top10" dxfId="622" priority="34" stopIfTrue="1" rank="1"/>
  </conditionalFormatting>
  <conditionalFormatting sqref="E7 K7">
    <cfRule type="top10" dxfId="621" priority="33" rank="1"/>
  </conditionalFormatting>
  <conditionalFormatting sqref="B14 H14">
    <cfRule type="top10" dxfId="620" priority="32" rank="1"/>
  </conditionalFormatting>
  <conditionalFormatting sqref="C14 I14">
    <cfRule type="top10" dxfId="619" priority="30" rank="1"/>
    <cfRule type="top10" priority="31" rank="1"/>
  </conditionalFormatting>
  <conditionalFormatting sqref="J14 D14">
    <cfRule type="top10" dxfId="618" priority="29" rank="1"/>
  </conditionalFormatting>
  <conditionalFormatting sqref="K14 E14">
    <cfRule type="top10" dxfId="617" priority="28" rank="1"/>
  </conditionalFormatting>
  <conditionalFormatting sqref="B22 H22:K22">
    <cfRule type="top10" dxfId="616" priority="27" rank="1"/>
  </conditionalFormatting>
  <conditionalFormatting sqref="C22">
    <cfRule type="top10" dxfId="615" priority="26" rank="1"/>
  </conditionalFormatting>
  <conditionalFormatting sqref="D22">
    <cfRule type="top10" dxfId="614" priority="25" rank="1"/>
  </conditionalFormatting>
  <conditionalFormatting sqref="E22">
    <cfRule type="top10" dxfId="613" priority="24" rank="1"/>
  </conditionalFormatting>
  <conditionalFormatting sqref="B29 H29">
    <cfRule type="top10" dxfId="612" priority="23" rank="1"/>
  </conditionalFormatting>
  <conditionalFormatting sqref="C29 I29">
    <cfRule type="top10" dxfId="611" priority="22" rank="1"/>
  </conditionalFormatting>
  <conditionalFormatting sqref="D29 J29">
    <cfRule type="top10" dxfId="610" priority="21" rank="1"/>
  </conditionalFormatting>
  <conditionalFormatting sqref="E29 K29">
    <cfRule type="top10" dxfId="609" priority="20" rank="1"/>
  </conditionalFormatting>
  <conditionalFormatting sqref="H36 B36">
    <cfRule type="top10" dxfId="608" priority="18" rank="1"/>
  </conditionalFormatting>
  <conditionalFormatting sqref="C36 I36">
    <cfRule type="top10" dxfId="607" priority="17" rank="1"/>
  </conditionalFormatting>
  <conditionalFormatting sqref="D36 J36">
    <cfRule type="top10" dxfId="606" priority="16" rank="1"/>
  </conditionalFormatting>
  <conditionalFormatting sqref="K36 E36">
    <cfRule type="top10" dxfId="605" priority="15" rank="1"/>
  </conditionalFormatting>
  <conditionalFormatting sqref="B43 H43">
    <cfRule type="top10" dxfId="604" priority="14" rank="1"/>
  </conditionalFormatting>
  <conditionalFormatting sqref="C43 I43">
    <cfRule type="top10" dxfId="603" priority="13" rank="1"/>
  </conditionalFormatting>
  <conditionalFormatting sqref="D43 J43">
    <cfRule type="top10" dxfId="602" priority="12" rank="1"/>
  </conditionalFormatting>
  <conditionalFormatting sqref="E43 K43">
    <cfRule type="top10" dxfId="601" priority="11" rank="1"/>
  </conditionalFormatting>
  <conditionalFormatting sqref="B50 H50">
    <cfRule type="top10" dxfId="600" priority="10" rank="1"/>
  </conditionalFormatting>
  <conditionalFormatting sqref="C50 I50">
    <cfRule type="top10" dxfId="599" priority="9" rank="1"/>
  </conditionalFormatting>
  <conditionalFormatting sqref="D50 J50">
    <cfRule type="top10" dxfId="598" priority="8" rank="1"/>
  </conditionalFormatting>
  <conditionalFormatting sqref="E50 K50">
    <cfRule type="top10" dxfId="597" priority="7" rank="1"/>
  </conditionalFormatting>
  <conditionalFormatting sqref="E2:E6 K2:K6 E9:E13 E16:E21 E24:E28 E31:E35 K31:K35 K24:K28 E38:E42 K9:K13 K38:K42 E45:E49 K45:K49 K16:K21">
    <cfRule type="cellIs" dxfId="596" priority="6" operator="greaterThan">
      <formula>399</formula>
    </cfRule>
  </conditionalFormatting>
  <conditionalFormatting sqref="B2:D6 H2:J6 H9:J13 B9:D13 B16:D21 H16:J21 B24:D28 H24:J28 H31:J35 B31:D35 B38:D42 H38:J42 H45:J49 B45:D49">
    <cfRule type="cellIs" dxfId="595" priority="5"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18&amp;"Arial,Regular"&amp;10
&amp;"Euphemia,Regular"&amp;12JANUARY 9, 2015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296</v>
      </c>
      <c r="B1" s="386"/>
      <c r="C1" s="386"/>
      <c r="D1" s="386"/>
      <c r="E1" s="386"/>
      <c r="F1" s="334"/>
      <c r="G1" s="386" t="s">
        <v>479</v>
      </c>
      <c r="H1" s="386"/>
      <c r="I1" s="386"/>
      <c r="J1" s="386"/>
      <c r="K1" s="386"/>
    </row>
    <row r="2" spans="1:11" s="70" customFormat="1" ht="22.5" x14ac:dyDescent="0.45">
      <c r="A2" s="72" t="s">
        <v>257</v>
      </c>
      <c r="B2" s="337">
        <v>129</v>
      </c>
      <c r="C2" s="337">
        <v>161</v>
      </c>
      <c r="D2" s="337">
        <v>180</v>
      </c>
      <c r="E2" s="336">
        <f t="shared" ref="E2:E7" si="0">SUM(B2:D2)</f>
        <v>470</v>
      </c>
      <c r="F2" s="73"/>
      <c r="G2" s="72" t="s">
        <v>280</v>
      </c>
      <c r="H2" s="337">
        <v>127</v>
      </c>
      <c r="I2" s="337">
        <v>119</v>
      </c>
      <c r="J2" s="337">
        <v>129</v>
      </c>
      <c r="K2" s="336">
        <f t="shared" ref="K2:K7" si="1">SUM(H2:J2)</f>
        <v>375</v>
      </c>
    </row>
    <row r="3" spans="1:11" s="70" customFormat="1" ht="22.5" x14ac:dyDescent="0.45">
      <c r="A3" s="72" t="s">
        <v>493</v>
      </c>
      <c r="B3" s="337">
        <v>134</v>
      </c>
      <c r="C3" s="337">
        <v>109</v>
      </c>
      <c r="D3" s="337">
        <v>124</v>
      </c>
      <c r="E3" s="336">
        <f t="shared" si="0"/>
        <v>367</v>
      </c>
      <c r="F3" s="73"/>
      <c r="G3" s="72" t="s">
        <v>41</v>
      </c>
      <c r="H3" s="337">
        <v>139</v>
      </c>
      <c r="I3" s="337">
        <v>114</v>
      </c>
      <c r="J3" s="337">
        <v>116</v>
      </c>
      <c r="K3" s="336">
        <f t="shared" si="1"/>
        <v>369</v>
      </c>
    </row>
    <row r="4" spans="1:11" s="70" customFormat="1" ht="22.5" x14ac:dyDescent="0.45">
      <c r="A4" s="72" t="s">
        <v>237</v>
      </c>
      <c r="B4" s="337">
        <v>107</v>
      </c>
      <c r="C4" s="337">
        <v>95</v>
      </c>
      <c r="D4" s="337">
        <v>151</v>
      </c>
      <c r="E4" s="336">
        <f t="shared" si="0"/>
        <v>353</v>
      </c>
      <c r="F4" s="73"/>
      <c r="G4" s="72" t="s">
        <v>40</v>
      </c>
      <c r="H4" s="337">
        <v>128</v>
      </c>
      <c r="I4" s="337">
        <v>152</v>
      </c>
      <c r="J4" s="337">
        <v>147</v>
      </c>
      <c r="K4" s="336">
        <f t="shared" si="1"/>
        <v>427</v>
      </c>
    </row>
    <row r="5" spans="1:11" s="70" customFormat="1" ht="22.5" x14ac:dyDescent="0.45">
      <c r="A5" s="72" t="s">
        <v>351</v>
      </c>
      <c r="B5" s="337">
        <v>131</v>
      </c>
      <c r="C5" s="337">
        <v>122</v>
      </c>
      <c r="D5" s="337">
        <v>133</v>
      </c>
      <c r="E5" s="336">
        <f t="shared" si="0"/>
        <v>386</v>
      </c>
      <c r="F5" s="73"/>
      <c r="G5" s="72" t="s">
        <v>357</v>
      </c>
      <c r="H5" s="337">
        <v>119</v>
      </c>
      <c r="I5" s="337">
        <v>110</v>
      </c>
      <c r="J5" s="337">
        <v>116</v>
      </c>
      <c r="K5" s="336">
        <f t="shared" si="1"/>
        <v>345</v>
      </c>
    </row>
    <row r="6" spans="1:11" s="70" customFormat="1" ht="22.5" x14ac:dyDescent="0.45">
      <c r="A6" s="72" t="s">
        <v>281</v>
      </c>
      <c r="B6" s="337">
        <v>119</v>
      </c>
      <c r="C6" s="337">
        <v>123</v>
      </c>
      <c r="D6" s="337">
        <v>119</v>
      </c>
      <c r="E6" s="336">
        <f t="shared" si="0"/>
        <v>361</v>
      </c>
      <c r="F6" s="73"/>
      <c r="G6" s="72" t="s">
        <v>335</v>
      </c>
      <c r="H6" s="337">
        <v>158</v>
      </c>
      <c r="I6" s="337">
        <v>162</v>
      </c>
      <c r="J6" s="337">
        <v>119</v>
      </c>
      <c r="K6" s="336">
        <f t="shared" si="1"/>
        <v>439</v>
      </c>
    </row>
    <row r="7" spans="1:11" s="336" customFormat="1" ht="22.5" x14ac:dyDescent="0.2">
      <c r="A7" s="131" t="s">
        <v>488</v>
      </c>
      <c r="B7" s="336">
        <f>SUM(B2:B6)</f>
        <v>620</v>
      </c>
      <c r="C7" s="336">
        <f>SUM(C2:C6)</f>
        <v>610</v>
      </c>
      <c r="D7" s="336">
        <f>SUM(D2:D6)</f>
        <v>707</v>
      </c>
      <c r="E7" s="336">
        <f t="shared" si="0"/>
        <v>1937</v>
      </c>
      <c r="G7" s="131" t="s">
        <v>487</v>
      </c>
      <c r="H7" s="336">
        <f>SUM(H2:H6)</f>
        <v>671</v>
      </c>
      <c r="I7" s="336">
        <f>SUM(I2:I6)</f>
        <v>657</v>
      </c>
      <c r="J7" s="336">
        <f>SUM(J2:J6)</f>
        <v>627</v>
      </c>
      <c r="K7" s="336">
        <f t="shared" si="1"/>
        <v>1955</v>
      </c>
    </row>
    <row r="8" spans="1:11" s="71" customFormat="1" ht="22.5" x14ac:dyDescent="0.2">
      <c r="A8" s="385" t="s">
        <v>299</v>
      </c>
      <c r="B8" s="385"/>
      <c r="C8" s="385"/>
      <c r="D8" s="385"/>
      <c r="E8" s="385"/>
      <c r="F8" s="336"/>
      <c r="G8" s="385" t="s">
        <v>294</v>
      </c>
      <c r="H8" s="385"/>
      <c r="I8" s="385"/>
      <c r="J8" s="385"/>
      <c r="K8" s="385"/>
    </row>
    <row r="9" spans="1:11" s="70" customFormat="1" ht="22.5" x14ac:dyDescent="0.45">
      <c r="A9" s="74" t="s">
        <v>361</v>
      </c>
      <c r="B9" s="75">
        <v>131</v>
      </c>
      <c r="C9" s="75">
        <v>115</v>
      </c>
      <c r="D9" s="75">
        <v>128</v>
      </c>
      <c r="E9" s="335">
        <f t="shared" ref="E9:E14" si="2">SUM(B9:D9)</f>
        <v>374</v>
      </c>
      <c r="F9" s="73"/>
      <c r="G9" s="74" t="s">
        <v>277</v>
      </c>
      <c r="H9" s="75">
        <v>113</v>
      </c>
      <c r="I9" s="75">
        <v>101</v>
      </c>
      <c r="J9" s="75">
        <v>118</v>
      </c>
      <c r="K9" s="335">
        <f t="shared" ref="K9:K14" si="3">SUM(H9:J9)</f>
        <v>332</v>
      </c>
    </row>
    <row r="10" spans="1:11" s="70" customFormat="1" ht="22.5" x14ac:dyDescent="0.45">
      <c r="A10" s="74" t="s">
        <v>235</v>
      </c>
      <c r="B10" s="75">
        <v>105</v>
      </c>
      <c r="C10" s="75">
        <v>116</v>
      </c>
      <c r="D10" s="75">
        <v>134</v>
      </c>
      <c r="E10" s="335">
        <f t="shared" si="2"/>
        <v>355</v>
      </c>
      <c r="F10" s="73"/>
      <c r="G10" s="74" t="s">
        <v>279</v>
      </c>
      <c r="H10" s="75">
        <v>128</v>
      </c>
      <c r="I10" s="75">
        <v>120</v>
      </c>
      <c r="J10" s="75">
        <v>108</v>
      </c>
      <c r="K10" s="335">
        <f t="shared" si="3"/>
        <v>356</v>
      </c>
    </row>
    <row r="11" spans="1:11" s="70" customFormat="1" ht="22.5" x14ac:dyDescent="0.45">
      <c r="A11" s="74" t="s">
        <v>362</v>
      </c>
      <c r="B11" s="75">
        <v>115</v>
      </c>
      <c r="C11" s="75">
        <v>127</v>
      </c>
      <c r="D11" s="75">
        <v>132</v>
      </c>
      <c r="E11" s="335">
        <f t="shared" si="2"/>
        <v>374</v>
      </c>
      <c r="F11" s="73"/>
      <c r="G11" s="74" t="s">
        <v>214</v>
      </c>
      <c r="H11" s="75">
        <v>102</v>
      </c>
      <c r="I11" s="75">
        <v>128</v>
      </c>
      <c r="J11" s="75">
        <v>130</v>
      </c>
      <c r="K11" s="335">
        <f t="shared" si="3"/>
        <v>360</v>
      </c>
    </row>
    <row r="12" spans="1:11" s="70" customFormat="1" ht="22.5" x14ac:dyDescent="0.45">
      <c r="A12" s="74" t="s">
        <v>236</v>
      </c>
      <c r="B12" s="75">
        <v>90</v>
      </c>
      <c r="C12" s="75">
        <v>116</v>
      </c>
      <c r="D12" s="75">
        <v>121</v>
      </c>
      <c r="E12" s="335">
        <f t="shared" si="2"/>
        <v>327</v>
      </c>
      <c r="F12" s="73"/>
      <c r="G12" s="74" t="s">
        <v>278</v>
      </c>
      <c r="H12" s="75">
        <v>129</v>
      </c>
      <c r="I12" s="75">
        <v>107</v>
      </c>
      <c r="J12" s="75">
        <v>114</v>
      </c>
      <c r="K12" s="335">
        <f t="shared" si="3"/>
        <v>350</v>
      </c>
    </row>
    <row r="13" spans="1:11" s="70" customFormat="1" ht="22.5" x14ac:dyDescent="0.45">
      <c r="A13" s="74" t="s">
        <v>334</v>
      </c>
      <c r="B13" s="75">
        <v>115</v>
      </c>
      <c r="C13" s="75">
        <v>109</v>
      </c>
      <c r="D13" s="75">
        <v>130</v>
      </c>
      <c r="E13" s="335">
        <f t="shared" si="2"/>
        <v>354</v>
      </c>
      <c r="F13" s="73"/>
      <c r="G13" s="74" t="s">
        <v>276</v>
      </c>
      <c r="H13" s="75">
        <v>103</v>
      </c>
      <c r="I13" s="75">
        <v>112</v>
      </c>
      <c r="J13" s="75">
        <v>121</v>
      </c>
      <c r="K13" s="335">
        <f t="shared" si="3"/>
        <v>336</v>
      </c>
    </row>
    <row r="14" spans="1:11" s="336" customFormat="1" ht="22.5" x14ac:dyDescent="0.2">
      <c r="A14" s="215" t="s">
        <v>487</v>
      </c>
      <c r="B14" s="335">
        <f>SUM(B9:B13)</f>
        <v>556</v>
      </c>
      <c r="C14" s="335">
        <f>SUM(C9:C13)</f>
        <v>583</v>
      </c>
      <c r="D14" s="335">
        <f>SUM(D9:D13)</f>
        <v>645</v>
      </c>
      <c r="E14" s="335">
        <f t="shared" si="2"/>
        <v>1784</v>
      </c>
      <c r="G14" s="215" t="s">
        <v>488</v>
      </c>
      <c r="H14" s="335">
        <f>SUM(H9:H13)</f>
        <v>575</v>
      </c>
      <c r="I14" s="335">
        <f>SUM(I9:I13)</f>
        <v>568</v>
      </c>
      <c r="J14" s="335">
        <f>SUM(J9:J13)</f>
        <v>591</v>
      </c>
      <c r="K14" s="335">
        <f t="shared" si="3"/>
        <v>1734</v>
      </c>
    </row>
    <row r="15" spans="1:11" s="71" customFormat="1" ht="22.5" x14ac:dyDescent="0.2">
      <c r="A15" s="384" t="s">
        <v>293</v>
      </c>
      <c r="B15" s="384"/>
      <c r="C15" s="384"/>
      <c r="D15" s="384"/>
      <c r="E15" s="384"/>
      <c r="F15" s="336"/>
      <c r="G15" s="384" t="s">
        <v>297</v>
      </c>
      <c r="H15" s="384"/>
      <c r="I15" s="384"/>
      <c r="J15" s="384"/>
      <c r="K15" s="384"/>
    </row>
    <row r="16" spans="1:11" s="70" customFormat="1" ht="22.5" x14ac:dyDescent="0.45">
      <c r="A16" s="72" t="s">
        <v>229</v>
      </c>
      <c r="B16" s="337">
        <v>131</v>
      </c>
      <c r="C16" s="337">
        <v>93</v>
      </c>
      <c r="D16" s="337">
        <v>101</v>
      </c>
      <c r="E16" s="336">
        <f t="shared" ref="E16:E21" si="4">SUM(B16:D16)</f>
        <v>325</v>
      </c>
      <c r="F16" s="73"/>
      <c r="G16" s="72" t="s">
        <v>242</v>
      </c>
      <c r="H16" s="337">
        <v>114</v>
      </c>
      <c r="I16" s="337">
        <v>138</v>
      </c>
      <c r="J16" s="337">
        <v>105</v>
      </c>
      <c r="K16" s="336">
        <f t="shared" ref="K16:K21" si="5">SUM(H16:J16)</f>
        <v>357</v>
      </c>
    </row>
    <row r="17" spans="1:11" s="70" customFormat="1" ht="22.5" x14ac:dyDescent="0.45">
      <c r="A17" s="72" t="s">
        <v>492</v>
      </c>
      <c r="B17" s="337">
        <v>162</v>
      </c>
      <c r="C17" s="337">
        <v>104</v>
      </c>
      <c r="D17" s="337">
        <v>100</v>
      </c>
      <c r="E17" s="336">
        <f t="shared" si="4"/>
        <v>366</v>
      </c>
      <c r="F17" s="73"/>
      <c r="G17" s="72" t="s">
        <v>243</v>
      </c>
      <c r="H17" s="337">
        <v>112</v>
      </c>
      <c r="I17" s="337">
        <v>105</v>
      </c>
      <c r="J17" s="337">
        <v>133</v>
      </c>
      <c r="K17" s="336">
        <f t="shared" si="5"/>
        <v>350</v>
      </c>
    </row>
    <row r="18" spans="1:11" s="70" customFormat="1" ht="22.5" x14ac:dyDescent="0.45">
      <c r="A18" s="72" t="s">
        <v>406</v>
      </c>
      <c r="B18" s="337">
        <v>144</v>
      </c>
      <c r="C18" s="337">
        <v>132</v>
      </c>
      <c r="D18" s="337">
        <v>112</v>
      </c>
      <c r="E18" s="336">
        <f t="shared" si="4"/>
        <v>388</v>
      </c>
      <c r="F18" s="73"/>
      <c r="G18" s="72" t="s">
        <v>352</v>
      </c>
      <c r="H18" s="337">
        <v>104</v>
      </c>
      <c r="I18" s="337">
        <v>136</v>
      </c>
      <c r="J18" s="337">
        <v>112</v>
      </c>
      <c r="K18" s="336">
        <f t="shared" si="5"/>
        <v>352</v>
      </c>
    </row>
    <row r="19" spans="1:11" s="70" customFormat="1" ht="22.5" x14ac:dyDescent="0.45">
      <c r="A19" s="72" t="s">
        <v>227</v>
      </c>
      <c r="B19" s="337">
        <v>96</v>
      </c>
      <c r="C19" s="337">
        <v>108</v>
      </c>
      <c r="D19" s="337">
        <v>130</v>
      </c>
      <c r="E19" s="336">
        <f t="shared" si="4"/>
        <v>334</v>
      </c>
      <c r="F19" s="73"/>
      <c r="G19" s="72" t="s">
        <v>240</v>
      </c>
      <c r="H19" s="337">
        <v>121</v>
      </c>
      <c r="I19" s="337">
        <v>119</v>
      </c>
      <c r="J19" s="337">
        <v>138</v>
      </c>
      <c r="K19" s="336">
        <f t="shared" si="5"/>
        <v>378</v>
      </c>
    </row>
    <row r="20" spans="1:11" s="70" customFormat="1" ht="22.5" x14ac:dyDescent="0.45">
      <c r="A20" s="72" t="s">
        <v>228</v>
      </c>
      <c r="B20" s="337">
        <v>105</v>
      </c>
      <c r="C20" s="337">
        <v>116</v>
      </c>
      <c r="D20" s="337">
        <v>107</v>
      </c>
      <c r="E20" s="336">
        <f t="shared" si="4"/>
        <v>328</v>
      </c>
      <c r="F20" s="73"/>
      <c r="G20" s="72" t="s">
        <v>241</v>
      </c>
      <c r="H20" s="337">
        <v>100</v>
      </c>
      <c r="I20" s="337">
        <v>132</v>
      </c>
      <c r="J20" s="337">
        <v>129</v>
      </c>
      <c r="K20" s="336">
        <f t="shared" si="5"/>
        <v>361</v>
      </c>
    </row>
    <row r="21" spans="1:11" s="336" customFormat="1" ht="22.5" x14ac:dyDescent="0.2">
      <c r="A21" s="131" t="s">
        <v>488</v>
      </c>
      <c r="B21" s="336">
        <f>SUM(B16:B20)</f>
        <v>638</v>
      </c>
      <c r="C21" s="336">
        <f>SUM(C16:C20)</f>
        <v>553</v>
      </c>
      <c r="D21" s="336">
        <f>SUM(D16:D20)</f>
        <v>550</v>
      </c>
      <c r="E21" s="336">
        <f t="shared" si="4"/>
        <v>1741</v>
      </c>
      <c r="G21" s="131" t="s">
        <v>487</v>
      </c>
      <c r="H21" s="336">
        <f>SUM(H16:H20)</f>
        <v>551</v>
      </c>
      <c r="I21" s="336">
        <f>SUM(I16:I20)</f>
        <v>630</v>
      </c>
      <c r="J21" s="336">
        <f>SUM(J16:J20)</f>
        <v>617</v>
      </c>
      <c r="K21" s="336">
        <f t="shared" si="5"/>
        <v>1798</v>
      </c>
    </row>
    <row r="22" spans="1:11" s="71" customFormat="1" ht="22.5" x14ac:dyDescent="0.2">
      <c r="A22" s="385" t="s">
        <v>481</v>
      </c>
      <c r="B22" s="385"/>
      <c r="C22" s="385"/>
      <c r="D22" s="385"/>
      <c r="E22" s="385"/>
      <c r="F22" s="336"/>
      <c r="G22" s="385" t="s">
        <v>295</v>
      </c>
      <c r="H22" s="385"/>
      <c r="I22" s="385"/>
      <c r="J22" s="385"/>
      <c r="K22" s="385"/>
    </row>
    <row r="23" spans="1:11" s="70" customFormat="1" ht="22.5" x14ac:dyDescent="0.45">
      <c r="A23" s="74" t="s">
        <v>356</v>
      </c>
      <c r="B23" s="75">
        <v>140</v>
      </c>
      <c r="C23" s="75">
        <v>101</v>
      </c>
      <c r="D23" s="75">
        <v>126</v>
      </c>
      <c r="E23" s="335">
        <f t="shared" ref="E23:E28" si="6">SUM(B23:D23)</f>
        <v>367</v>
      </c>
      <c r="F23" s="73"/>
      <c r="G23" s="74" t="s">
        <v>473</v>
      </c>
      <c r="H23" s="75">
        <v>96</v>
      </c>
      <c r="I23" s="75">
        <v>130</v>
      </c>
      <c r="J23" s="75">
        <v>140</v>
      </c>
      <c r="K23" s="335">
        <f t="shared" ref="K23:K28" si="7">SUM(H23:J23)</f>
        <v>366</v>
      </c>
    </row>
    <row r="24" spans="1:11" s="70" customFormat="1" ht="22.5" x14ac:dyDescent="0.45">
      <c r="A24" s="74" t="s">
        <v>739</v>
      </c>
      <c r="B24" s="75">
        <v>90</v>
      </c>
      <c r="C24" s="75">
        <v>89</v>
      </c>
      <c r="D24" s="75">
        <v>88</v>
      </c>
      <c r="E24" s="335">
        <f t="shared" si="6"/>
        <v>267</v>
      </c>
      <c r="F24" s="73"/>
      <c r="G24" s="74" t="s">
        <v>255</v>
      </c>
      <c r="H24" s="75">
        <v>100</v>
      </c>
      <c r="I24" s="75">
        <v>123</v>
      </c>
      <c r="J24" s="75">
        <v>120</v>
      </c>
      <c r="K24" s="335">
        <f t="shared" si="7"/>
        <v>343</v>
      </c>
    </row>
    <row r="25" spans="1:11" s="70" customFormat="1" ht="22.5" x14ac:dyDescent="0.45">
      <c r="A25" s="74" t="s">
        <v>251</v>
      </c>
      <c r="B25" s="75">
        <v>103</v>
      </c>
      <c r="C25" s="75">
        <v>111</v>
      </c>
      <c r="D25" s="75">
        <v>97</v>
      </c>
      <c r="E25" s="335">
        <f t="shared" si="6"/>
        <v>311</v>
      </c>
      <c r="F25" s="73"/>
      <c r="G25" s="74" t="s">
        <v>220</v>
      </c>
      <c r="H25" s="75">
        <v>134</v>
      </c>
      <c r="I25" s="75">
        <v>117</v>
      </c>
      <c r="J25" s="75">
        <v>128</v>
      </c>
      <c r="K25" s="335">
        <f t="shared" si="7"/>
        <v>379</v>
      </c>
    </row>
    <row r="26" spans="1:11" s="70" customFormat="1" ht="22.5" x14ac:dyDescent="0.45">
      <c r="A26" s="74" t="s">
        <v>248</v>
      </c>
      <c r="B26" s="75">
        <v>107</v>
      </c>
      <c r="C26" s="75">
        <v>113</v>
      </c>
      <c r="D26" s="75">
        <v>106</v>
      </c>
      <c r="E26" s="335">
        <f t="shared" si="6"/>
        <v>326</v>
      </c>
      <c r="F26" s="73"/>
      <c r="G26" s="74" t="s">
        <v>353</v>
      </c>
      <c r="H26" s="75">
        <v>117</v>
      </c>
      <c r="I26" s="75">
        <v>103</v>
      </c>
      <c r="J26" s="75">
        <v>105</v>
      </c>
      <c r="K26" s="335">
        <f t="shared" si="7"/>
        <v>325</v>
      </c>
    </row>
    <row r="27" spans="1:11" s="70" customFormat="1" ht="22.5" x14ac:dyDescent="0.45">
      <c r="A27" s="74" t="s">
        <v>247</v>
      </c>
      <c r="B27" s="75">
        <v>112</v>
      </c>
      <c r="C27" s="75">
        <v>112</v>
      </c>
      <c r="D27" s="75">
        <v>125</v>
      </c>
      <c r="E27" s="335">
        <f t="shared" si="6"/>
        <v>349</v>
      </c>
      <c r="F27" s="73"/>
      <c r="G27" s="74" t="s">
        <v>252</v>
      </c>
      <c r="H27" s="75">
        <v>103</v>
      </c>
      <c r="I27" s="75">
        <v>108</v>
      </c>
      <c r="J27" s="75">
        <v>114</v>
      </c>
      <c r="K27" s="335">
        <f t="shared" si="7"/>
        <v>325</v>
      </c>
    </row>
    <row r="28" spans="1:11" s="336" customFormat="1" ht="22.5" x14ac:dyDescent="0.2">
      <c r="A28" s="215" t="s">
        <v>488</v>
      </c>
      <c r="B28" s="335">
        <f>SUM(B23:B27)</f>
        <v>552</v>
      </c>
      <c r="C28" s="335">
        <f>SUM(C23:C27)</f>
        <v>526</v>
      </c>
      <c r="D28" s="335">
        <f>SUM(D23:D27)</f>
        <v>542</v>
      </c>
      <c r="E28" s="335">
        <f t="shared" si="6"/>
        <v>1620</v>
      </c>
      <c r="G28" s="215" t="s">
        <v>487</v>
      </c>
      <c r="H28" s="335">
        <f>SUM(H23:H27)</f>
        <v>550</v>
      </c>
      <c r="I28" s="335">
        <f>SUM(I23:I27)</f>
        <v>581</v>
      </c>
      <c r="J28" s="335">
        <f>SUM(J23:J27)</f>
        <v>607</v>
      </c>
      <c r="K28" s="335">
        <f t="shared" si="7"/>
        <v>1738</v>
      </c>
    </row>
    <row r="29" spans="1:11" s="71" customFormat="1" ht="22.5" x14ac:dyDescent="0.2">
      <c r="A29" s="384" t="s">
        <v>480</v>
      </c>
      <c r="B29" s="384"/>
      <c r="C29" s="384"/>
      <c r="D29" s="384"/>
      <c r="E29" s="384"/>
      <c r="F29" s="336"/>
      <c r="G29" s="384" t="s">
        <v>292</v>
      </c>
      <c r="H29" s="384"/>
      <c r="I29" s="384"/>
      <c r="J29" s="384"/>
      <c r="K29" s="384"/>
    </row>
    <row r="30" spans="1:11" s="70" customFormat="1" ht="22.5" x14ac:dyDescent="0.45">
      <c r="A30" s="72" t="s">
        <v>258</v>
      </c>
      <c r="B30" s="337">
        <v>106</v>
      </c>
      <c r="C30" s="337">
        <v>103</v>
      </c>
      <c r="D30" s="337">
        <v>92</v>
      </c>
      <c r="E30" s="336">
        <f t="shared" ref="E30:E35" si="8">SUM(B30:D30)</f>
        <v>301</v>
      </c>
      <c r="F30" s="73"/>
      <c r="G30" s="72" t="s">
        <v>287</v>
      </c>
      <c r="H30" s="317">
        <v>122</v>
      </c>
      <c r="I30" s="337">
        <v>109</v>
      </c>
      <c r="J30" s="337">
        <v>119</v>
      </c>
      <c r="K30" s="336">
        <f t="shared" ref="K30:K35" si="9">SUM(H30:J30)</f>
        <v>350</v>
      </c>
    </row>
    <row r="31" spans="1:11" s="70" customFormat="1" ht="22.5" x14ac:dyDescent="0.45">
      <c r="A31" s="72" t="s">
        <v>286</v>
      </c>
      <c r="B31" s="337">
        <v>102</v>
      </c>
      <c r="C31" s="337">
        <v>110</v>
      </c>
      <c r="D31" s="337">
        <v>113</v>
      </c>
      <c r="E31" s="336">
        <f t="shared" si="8"/>
        <v>325</v>
      </c>
      <c r="F31" s="73"/>
      <c r="G31" s="72" t="s">
        <v>262</v>
      </c>
      <c r="H31" s="337">
        <v>123</v>
      </c>
      <c r="I31" s="337">
        <v>123</v>
      </c>
      <c r="J31" s="337">
        <v>90</v>
      </c>
      <c r="K31" s="336">
        <f t="shared" si="9"/>
        <v>336</v>
      </c>
    </row>
    <row r="32" spans="1:11" s="70" customFormat="1" ht="22.5" x14ac:dyDescent="0.45">
      <c r="A32" s="72" t="s">
        <v>354</v>
      </c>
      <c r="B32" s="337">
        <v>116</v>
      </c>
      <c r="C32" s="337">
        <v>117</v>
      </c>
      <c r="D32" s="337">
        <v>114</v>
      </c>
      <c r="E32" s="336">
        <f t="shared" si="8"/>
        <v>347</v>
      </c>
      <c r="F32" s="73"/>
      <c r="G32" s="72" t="s">
        <v>283</v>
      </c>
      <c r="H32" s="337">
        <v>108</v>
      </c>
      <c r="I32" s="337">
        <v>125</v>
      </c>
      <c r="J32" s="337">
        <v>110</v>
      </c>
      <c r="K32" s="336">
        <f t="shared" si="9"/>
        <v>343</v>
      </c>
    </row>
    <row r="33" spans="1:11" s="70" customFormat="1" ht="22.5" x14ac:dyDescent="0.45">
      <c r="A33" s="72" t="s">
        <v>210</v>
      </c>
      <c r="B33" s="337">
        <v>140</v>
      </c>
      <c r="C33" s="337">
        <v>107</v>
      </c>
      <c r="D33" s="337">
        <v>129</v>
      </c>
      <c r="E33" s="336">
        <f t="shared" si="8"/>
        <v>376</v>
      </c>
      <c r="F33" s="73"/>
      <c r="G33" s="72" t="s">
        <v>211</v>
      </c>
      <c r="H33" s="337">
        <v>148</v>
      </c>
      <c r="I33" s="337">
        <v>117</v>
      </c>
      <c r="J33" s="337">
        <v>164</v>
      </c>
      <c r="K33" s="336">
        <f t="shared" si="9"/>
        <v>429</v>
      </c>
    </row>
    <row r="34" spans="1:11" s="70" customFormat="1" ht="22.5" x14ac:dyDescent="0.45">
      <c r="A34" s="72" t="s">
        <v>371</v>
      </c>
      <c r="B34" s="337">
        <v>104</v>
      </c>
      <c r="C34" s="337">
        <v>111</v>
      </c>
      <c r="D34" s="337">
        <v>114</v>
      </c>
      <c r="E34" s="336">
        <f t="shared" si="8"/>
        <v>329</v>
      </c>
      <c r="F34" s="73"/>
      <c r="G34" s="72" t="s">
        <v>486</v>
      </c>
      <c r="H34" s="337">
        <v>127</v>
      </c>
      <c r="I34" s="337">
        <v>113</v>
      </c>
      <c r="J34" s="337">
        <v>117</v>
      </c>
      <c r="K34" s="336">
        <f t="shared" si="9"/>
        <v>357</v>
      </c>
    </row>
    <row r="35" spans="1:11" s="336" customFormat="1" ht="22.5" x14ac:dyDescent="0.2">
      <c r="A35" s="131" t="s">
        <v>491</v>
      </c>
      <c r="B35" s="336">
        <f>SUM(B30:B34)</f>
        <v>568</v>
      </c>
      <c r="C35" s="336">
        <f>SUM(C30:C34)</f>
        <v>548</v>
      </c>
      <c r="D35" s="336">
        <f>SUM(D30:D34)</f>
        <v>562</v>
      </c>
      <c r="E35" s="336">
        <f t="shared" si="8"/>
        <v>1678</v>
      </c>
      <c r="G35" s="131" t="s">
        <v>490</v>
      </c>
      <c r="H35" s="340">
        <f>SUM(H30:H34)</f>
        <v>628</v>
      </c>
      <c r="I35" s="336">
        <f>SUM(I30:I34)</f>
        <v>587</v>
      </c>
      <c r="J35" s="336">
        <f>SUM(J30:J34)</f>
        <v>600</v>
      </c>
      <c r="K35" s="336">
        <f t="shared" si="9"/>
        <v>1815</v>
      </c>
    </row>
    <row r="36" spans="1:11" s="71" customFormat="1" ht="22.5" x14ac:dyDescent="0.2">
      <c r="A36" s="385" t="s">
        <v>485</v>
      </c>
      <c r="B36" s="385"/>
      <c r="C36" s="385"/>
      <c r="D36" s="385"/>
      <c r="E36" s="385"/>
      <c r="F36" s="336"/>
      <c r="G36" s="385" t="s">
        <v>298</v>
      </c>
      <c r="H36" s="385"/>
      <c r="I36" s="385"/>
      <c r="J36" s="385"/>
      <c r="K36" s="385"/>
    </row>
    <row r="37" spans="1:11" s="70" customFormat="1" ht="22.5" x14ac:dyDescent="0.45">
      <c r="A37" s="74" t="s">
        <v>445</v>
      </c>
      <c r="B37" s="75">
        <v>115</v>
      </c>
      <c r="C37" s="75">
        <v>128</v>
      </c>
      <c r="D37" s="75">
        <v>102</v>
      </c>
      <c r="E37" s="335">
        <f t="shared" ref="E37:E42" si="10">SUM(B37:D37)</f>
        <v>345</v>
      </c>
      <c r="F37" s="73"/>
      <c r="G37" s="74" t="s">
        <v>224</v>
      </c>
      <c r="H37" s="75">
        <v>109</v>
      </c>
      <c r="I37" s="75">
        <v>119</v>
      </c>
      <c r="J37" s="75">
        <v>112</v>
      </c>
      <c r="K37" s="335">
        <f t="shared" ref="K37:K41" si="11">SUM(H37:J37)</f>
        <v>340</v>
      </c>
    </row>
    <row r="38" spans="1:11" s="70" customFormat="1" ht="22.5" x14ac:dyDescent="0.45">
      <c r="A38" s="74" t="s">
        <v>447</v>
      </c>
      <c r="B38" s="75">
        <v>108</v>
      </c>
      <c r="C38" s="75">
        <v>94</v>
      </c>
      <c r="D38" s="75">
        <v>105</v>
      </c>
      <c r="E38" s="335">
        <f t="shared" si="10"/>
        <v>307</v>
      </c>
      <c r="F38" s="73"/>
      <c r="G38" s="74" t="s">
        <v>222</v>
      </c>
      <c r="H38" s="75">
        <v>96</v>
      </c>
      <c r="I38" s="75">
        <v>132</v>
      </c>
      <c r="J38" s="75">
        <v>138</v>
      </c>
      <c r="K38" s="335">
        <f t="shared" si="11"/>
        <v>366</v>
      </c>
    </row>
    <row r="39" spans="1:11" s="70" customFormat="1" ht="22.5" x14ac:dyDescent="0.45">
      <c r="A39" s="74" t="s">
        <v>377</v>
      </c>
      <c r="B39" s="75">
        <v>106</v>
      </c>
      <c r="C39" s="75">
        <v>108</v>
      </c>
      <c r="D39" s="75">
        <v>126</v>
      </c>
      <c r="E39" s="335">
        <f t="shared" si="10"/>
        <v>340</v>
      </c>
      <c r="F39" s="73"/>
      <c r="G39" s="74" t="s">
        <v>225</v>
      </c>
      <c r="H39" s="75">
        <v>124</v>
      </c>
      <c r="I39" s="75">
        <v>112</v>
      </c>
      <c r="J39" s="75">
        <v>111</v>
      </c>
      <c r="K39" s="335">
        <f t="shared" si="11"/>
        <v>347</v>
      </c>
    </row>
    <row r="40" spans="1:11" s="70" customFormat="1" ht="22.5" x14ac:dyDescent="0.45">
      <c r="A40" s="74" t="s">
        <v>348</v>
      </c>
      <c r="B40" s="75">
        <v>102</v>
      </c>
      <c r="C40" s="75">
        <v>120</v>
      </c>
      <c r="D40" s="75">
        <v>107</v>
      </c>
      <c r="E40" s="335">
        <f t="shared" si="10"/>
        <v>329</v>
      </c>
      <c r="F40" s="73"/>
      <c r="G40" s="74" t="s">
        <v>223</v>
      </c>
      <c r="H40" s="75">
        <v>111</v>
      </c>
      <c r="I40" s="75">
        <v>110</v>
      </c>
      <c r="J40" s="75">
        <v>122</v>
      </c>
      <c r="K40" s="335">
        <f t="shared" si="11"/>
        <v>343</v>
      </c>
    </row>
    <row r="41" spans="1:11" s="70" customFormat="1" ht="22.5" x14ac:dyDescent="0.45">
      <c r="A41" s="74" t="s">
        <v>446</v>
      </c>
      <c r="B41" s="75">
        <v>100</v>
      </c>
      <c r="C41" s="75">
        <v>137</v>
      </c>
      <c r="D41" s="75">
        <v>115</v>
      </c>
      <c r="E41" s="335">
        <f t="shared" si="10"/>
        <v>352</v>
      </c>
      <c r="F41" s="73"/>
      <c r="G41" s="74" t="s">
        <v>355</v>
      </c>
      <c r="H41" s="75">
        <v>102</v>
      </c>
      <c r="I41" s="75">
        <v>79</v>
      </c>
      <c r="J41" s="75">
        <v>103</v>
      </c>
      <c r="K41" s="335">
        <f t="shared" si="11"/>
        <v>284</v>
      </c>
    </row>
    <row r="42" spans="1:11" s="336" customFormat="1" ht="22.5" x14ac:dyDescent="0.2">
      <c r="A42" s="215" t="s">
        <v>488</v>
      </c>
      <c r="B42" s="335">
        <f>SUM(B37:B41)</f>
        <v>531</v>
      </c>
      <c r="C42" s="335">
        <f>SUM(C37:C41)</f>
        <v>587</v>
      </c>
      <c r="D42" s="335">
        <f>SUM(D37:D41)</f>
        <v>555</v>
      </c>
      <c r="E42" s="335">
        <f t="shared" si="10"/>
        <v>1673</v>
      </c>
      <c r="G42" s="215" t="s">
        <v>487</v>
      </c>
      <c r="H42" s="335">
        <f>SUM(H37:H41)</f>
        <v>542</v>
      </c>
      <c r="I42" s="335">
        <f>SUM(I37:I41)</f>
        <v>552</v>
      </c>
      <c r="J42" s="335">
        <f>SUM(J37:J41)</f>
        <v>586</v>
      </c>
      <c r="K42" s="335">
        <f>SUM(K37:K41)</f>
        <v>1680</v>
      </c>
    </row>
    <row r="43" spans="1:11" s="69" customFormat="1" ht="22.5" x14ac:dyDescent="0.45">
      <c r="A43" s="384" t="s">
        <v>482</v>
      </c>
      <c r="B43" s="384"/>
      <c r="C43" s="384"/>
      <c r="D43" s="384"/>
      <c r="E43" s="384"/>
      <c r="F43" s="336"/>
      <c r="G43" s="384" t="s">
        <v>484</v>
      </c>
      <c r="H43" s="384"/>
      <c r="I43" s="384"/>
      <c r="J43" s="384"/>
      <c r="K43" s="384"/>
    </row>
    <row r="44" spans="1:11" s="70" customFormat="1" ht="22.5" x14ac:dyDescent="0.45">
      <c r="A44" s="72" t="s">
        <v>360</v>
      </c>
      <c r="B44" s="337">
        <v>126</v>
      </c>
      <c r="C44" s="337">
        <v>107</v>
      </c>
      <c r="D44" s="337">
        <v>156</v>
      </c>
      <c r="E44" s="336">
        <f t="shared" ref="E44:E49" si="12">SUM(B44:D44)</f>
        <v>389</v>
      </c>
      <c r="F44" s="73"/>
      <c r="G44" s="72" t="s">
        <v>267</v>
      </c>
      <c r="H44" s="337">
        <v>101</v>
      </c>
      <c r="I44" s="337">
        <v>105</v>
      </c>
      <c r="J44" s="337">
        <v>115</v>
      </c>
      <c r="K44" s="336">
        <f>SUM(H44:J44)</f>
        <v>321</v>
      </c>
    </row>
    <row r="45" spans="1:11" s="70" customFormat="1" ht="22.5" x14ac:dyDescent="0.45">
      <c r="A45" s="72" t="s">
        <v>272</v>
      </c>
      <c r="B45" s="337">
        <v>97</v>
      </c>
      <c r="C45" s="337">
        <v>95</v>
      </c>
      <c r="D45" s="337">
        <v>131</v>
      </c>
      <c r="E45" s="336">
        <f t="shared" si="12"/>
        <v>323</v>
      </c>
      <c r="F45" s="73"/>
      <c r="G45" s="72" t="s">
        <v>265</v>
      </c>
      <c r="H45" s="337">
        <v>108</v>
      </c>
      <c r="I45" s="337">
        <v>121</v>
      </c>
      <c r="J45" s="337">
        <v>98</v>
      </c>
      <c r="K45" s="336">
        <f>SUM(H45:J45)</f>
        <v>327</v>
      </c>
    </row>
    <row r="46" spans="1:11" s="70" customFormat="1" ht="22.5" x14ac:dyDescent="0.45">
      <c r="A46" s="72" t="s">
        <v>271</v>
      </c>
      <c r="B46" s="337">
        <v>117</v>
      </c>
      <c r="C46" s="337">
        <v>97</v>
      </c>
      <c r="D46" s="337">
        <v>96</v>
      </c>
      <c r="E46" s="336">
        <f>SUM(B46:D46)</f>
        <v>310</v>
      </c>
      <c r="F46" s="73"/>
      <c r="G46" s="72" t="s">
        <v>375</v>
      </c>
      <c r="H46" s="337">
        <v>103</v>
      </c>
      <c r="I46" s="337">
        <v>106</v>
      </c>
      <c r="J46" s="337">
        <v>83</v>
      </c>
      <c r="K46" s="336">
        <f t="shared" ref="K46:K48" si="13">SUM(H46:J46)</f>
        <v>292</v>
      </c>
    </row>
    <row r="47" spans="1:11" s="70" customFormat="1" ht="22.5" x14ac:dyDescent="0.45">
      <c r="A47" s="72" t="s">
        <v>270</v>
      </c>
      <c r="B47" s="337">
        <v>118</v>
      </c>
      <c r="C47" s="337">
        <v>109</v>
      </c>
      <c r="D47" s="337">
        <v>97</v>
      </c>
      <c r="E47" s="336">
        <f>SUM(B47:D47)</f>
        <v>324</v>
      </c>
      <c r="F47" s="73"/>
      <c r="G47" s="72" t="s">
        <v>494</v>
      </c>
      <c r="H47" s="337">
        <v>124</v>
      </c>
      <c r="I47" s="337">
        <v>123</v>
      </c>
      <c r="J47" s="337">
        <v>99</v>
      </c>
      <c r="K47" s="336">
        <f t="shared" si="13"/>
        <v>346</v>
      </c>
    </row>
    <row r="48" spans="1:11" s="70" customFormat="1" ht="22.5" x14ac:dyDescent="0.45">
      <c r="A48" s="72" t="s">
        <v>269</v>
      </c>
      <c r="B48" s="337">
        <v>124</v>
      </c>
      <c r="C48" s="337">
        <v>120</v>
      </c>
      <c r="D48" s="337">
        <v>129</v>
      </c>
      <c r="E48" s="336">
        <f>SUM(B48:D48)</f>
        <v>373</v>
      </c>
      <c r="F48" s="73"/>
      <c r="G48" s="72" t="s">
        <v>264</v>
      </c>
      <c r="H48" s="337">
        <v>112</v>
      </c>
      <c r="I48" s="337">
        <v>135</v>
      </c>
      <c r="J48" s="337">
        <v>113</v>
      </c>
      <c r="K48" s="336">
        <f t="shared" si="13"/>
        <v>360</v>
      </c>
    </row>
    <row r="49" spans="1:11" s="336" customFormat="1" ht="22.5" x14ac:dyDescent="0.2">
      <c r="A49" s="131" t="s">
        <v>487</v>
      </c>
      <c r="B49" s="336">
        <f>SUM(B44:B48)</f>
        <v>582</v>
      </c>
      <c r="C49" s="336">
        <f>SUM(C44:C48)</f>
        <v>528</v>
      </c>
      <c r="D49" s="336">
        <f>SUM(D44:D48)</f>
        <v>609</v>
      </c>
      <c r="E49" s="336">
        <f t="shared" si="12"/>
        <v>1719</v>
      </c>
      <c r="G49" s="131" t="s">
        <v>488</v>
      </c>
      <c r="H49" s="336">
        <f>SUM(H44:H48)</f>
        <v>548</v>
      </c>
      <c r="I49" s="336">
        <f>SUM(I44:I48)</f>
        <v>590</v>
      </c>
      <c r="J49" s="336">
        <f>SUM(J44:J48)</f>
        <v>508</v>
      </c>
      <c r="K49" s="336">
        <f>SUM(K44:K48)</f>
        <v>1646</v>
      </c>
    </row>
    <row r="50" spans="1:11" s="71" customFormat="1" ht="22.5" x14ac:dyDescent="0.2">
      <c r="A50" s="385" t="s">
        <v>627</v>
      </c>
      <c r="B50" s="385"/>
      <c r="C50" s="385"/>
      <c r="D50" s="385"/>
      <c r="E50" s="385"/>
      <c r="F50" s="336"/>
      <c r="G50" s="385"/>
      <c r="H50" s="385"/>
      <c r="I50" s="385"/>
      <c r="J50" s="385"/>
      <c r="K50" s="385"/>
    </row>
    <row r="51" spans="1:11" s="70" customFormat="1" ht="22.5" x14ac:dyDescent="0.45">
      <c r="A51" s="74" t="s">
        <v>358</v>
      </c>
      <c r="B51" s="75">
        <v>133</v>
      </c>
      <c r="C51" s="75">
        <v>115</v>
      </c>
      <c r="D51" s="75">
        <v>112</v>
      </c>
      <c r="E51" s="335">
        <f t="shared" ref="E51:E56" si="14">SUM(B51:D51)</f>
        <v>360</v>
      </c>
      <c r="F51" s="73"/>
      <c r="G51" s="74"/>
      <c r="H51" s="75"/>
      <c r="I51" s="75"/>
      <c r="J51" s="75"/>
      <c r="K51" s="335"/>
    </row>
    <row r="52" spans="1:11" s="70" customFormat="1" ht="22.5" x14ac:dyDescent="0.45">
      <c r="A52" s="74" t="s">
        <v>359</v>
      </c>
      <c r="B52" s="75">
        <v>92</v>
      </c>
      <c r="C52" s="75">
        <v>108</v>
      </c>
      <c r="D52" s="75">
        <v>113</v>
      </c>
      <c r="E52" s="335">
        <f t="shared" si="14"/>
        <v>313</v>
      </c>
      <c r="F52" s="73"/>
      <c r="G52" s="74"/>
      <c r="H52" s="75"/>
      <c r="I52" s="75"/>
      <c r="J52" s="75"/>
      <c r="K52" s="335"/>
    </row>
    <row r="53" spans="1:11" s="70" customFormat="1" ht="22.5" x14ac:dyDescent="0.45">
      <c r="A53" s="74" t="s">
        <v>266</v>
      </c>
      <c r="B53" s="75">
        <v>114</v>
      </c>
      <c r="C53" s="75">
        <v>99</v>
      </c>
      <c r="D53" s="75">
        <v>109</v>
      </c>
      <c r="E53" s="335">
        <f t="shared" si="14"/>
        <v>322</v>
      </c>
      <c r="F53" s="73"/>
      <c r="G53" s="74"/>
      <c r="H53" s="75"/>
      <c r="I53" s="75"/>
      <c r="J53" s="75"/>
      <c r="K53" s="335"/>
    </row>
    <row r="54" spans="1:11" s="70" customFormat="1" ht="22.5" x14ac:dyDescent="0.45">
      <c r="A54" s="74" t="s">
        <v>249</v>
      </c>
      <c r="B54" s="75">
        <v>93</v>
      </c>
      <c r="C54" s="75">
        <v>125</v>
      </c>
      <c r="D54" s="75">
        <v>114</v>
      </c>
      <c r="E54" s="335">
        <f t="shared" si="14"/>
        <v>332</v>
      </c>
      <c r="F54" s="73"/>
      <c r="G54" s="74"/>
      <c r="H54" s="75"/>
      <c r="I54" s="75"/>
      <c r="J54" s="75"/>
      <c r="K54" s="335"/>
    </row>
    <row r="55" spans="1:11" s="70" customFormat="1" ht="22.5" x14ac:dyDescent="0.45">
      <c r="A55" s="74" t="s">
        <v>474</v>
      </c>
      <c r="B55" s="75">
        <v>134</v>
      </c>
      <c r="C55" s="75">
        <v>112</v>
      </c>
      <c r="D55" s="75">
        <v>118</v>
      </c>
      <c r="E55" s="335">
        <f t="shared" si="14"/>
        <v>364</v>
      </c>
      <c r="F55" s="73"/>
      <c r="G55" s="74"/>
      <c r="H55" s="75"/>
      <c r="I55" s="75"/>
      <c r="J55" s="75"/>
      <c r="K55" s="335"/>
    </row>
    <row r="56" spans="1:11" s="336" customFormat="1" ht="22.5" x14ac:dyDescent="0.2">
      <c r="A56" s="215" t="s">
        <v>488</v>
      </c>
      <c r="B56" s="335">
        <f>SUM(B51:B55)</f>
        <v>566</v>
      </c>
      <c r="C56" s="280">
        <f>SUM(C51:C55)</f>
        <v>559</v>
      </c>
      <c r="D56" s="335">
        <f>SUM(D51:D55)</f>
        <v>566</v>
      </c>
      <c r="E56" s="335">
        <f t="shared" si="14"/>
        <v>1691</v>
      </c>
      <c r="G56" s="215"/>
      <c r="H56" s="335"/>
      <c r="I56" s="335"/>
      <c r="J56" s="335"/>
      <c r="K56" s="335"/>
    </row>
    <row r="58" spans="1:11" ht="22.5" x14ac:dyDescent="0.35">
      <c r="A58" s="384" t="s">
        <v>332</v>
      </c>
      <c r="B58" s="384"/>
      <c r="C58" s="384"/>
      <c r="D58" s="384"/>
      <c r="E58" s="384"/>
      <c r="G58" s="384" t="s">
        <v>321</v>
      </c>
      <c r="H58" s="384"/>
      <c r="I58" s="384"/>
      <c r="J58" s="384"/>
      <c r="K58" s="384"/>
    </row>
    <row r="59" spans="1:11" ht="22.5" x14ac:dyDescent="0.35">
      <c r="A59" s="384" t="s">
        <v>738</v>
      </c>
      <c r="B59" s="384"/>
      <c r="C59" s="384"/>
      <c r="D59" s="384"/>
      <c r="E59" s="384"/>
      <c r="G59" s="384" t="s">
        <v>741</v>
      </c>
      <c r="H59" s="384"/>
      <c r="I59" s="384"/>
      <c r="J59" s="384"/>
      <c r="K59" s="384"/>
    </row>
    <row r="60" spans="1:11" ht="22.5" x14ac:dyDescent="0.45">
      <c r="A60" s="383" t="s">
        <v>721</v>
      </c>
      <c r="B60" s="383"/>
      <c r="C60" s="383"/>
      <c r="D60" s="383"/>
      <c r="E60" s="383"/>
      <c r="F60" s="70"/>
      <c r="G60" s="383" t="s">
        <v>742</v>
      </c>
      <c r="H60" s="383"/>
      <c r="I60" s="383"/>
      <c r="J60" s="383"/>
      <c r="K60" s="383"/>
    </row>
    <row r="61" spans="1:11" ht="22.5" x14ac:dyDescent="0.45">
      <c r="A61" s="383" t="s">
        <v>722</v>
      </c>
      <c r="B61" s="383"/>
      <c r="C61" s="383"/>
      <c r="D61" s="383"/>
      <c r="E61" s="383"/>
      <c r="F61" s="70"/>
      <c r="G61" s="383" t="s">
        <v>743</v>
      </c>
      <c r="H61" s="383"/>
      <c r="I61" s="383"/>
      <c r="J61" s="383"/>
      <c r="K61" s="383"/>
    </row>
    <row r="62" spans="1:11" ht="22.5" x14ac:dyDescent="0.45">
      <c r="A62" s="383" t="s">
        <v>723</v>
      </c>
      <c r="B62" s="383"/>
      <c r="C62" s="383"/>
      <c r="D62" s="383"/>
      <c r="E62" s="383"/>
      <c r="F62" s="70"/>
      <c r="G62" s="383" t="s">
        <v>744</v>
      </c>
      <c r="H62" s="383"/>
      <c r="I62" s="383"/>
      <c r="J62" s="383"/>
      <c r="K62" s="383"/>
    </row>
    <row r="63" spans="1:11" ht="22.5" x14ac:dyDescent="0.45">
      <c r="A63" s="383" t="s">
        <v>724</v>
      </c>
      <c r="B63" s="383"/>
      <c r="C63" s="383"/>
      <c r="D63" s="383"/>
      <c r="E63" s="383"/>
      <c r="F63" s="70"/>
      <c r="G63" s="383" t="s">
        <v>745</v>
      </c>
      <c r="H63" s="383"/>
      <c r="I63" s="383"/>
      <c r="J63" s="383"/>
      <c r="K63" s="383"/>
    </row>
    <row r="64" spans="1:11" ht="22.5" x14ac:dyDescent="0.45">
      <c r="A64" s="383" t="s">
        <v>725</v>
      </c>
      <c r="B64" s="383"/>
      <c r="C64" s="383"/>
      <c r="D64" s="383"/>
      <c r="E64" s="383"/>
      <c r="F64" s="70"/>
      <c r="G64" s="383" t="s">
        <v>746</v>
      </c>
      <c r="H64" s="383"/>
      <c r="I64" s="383"/>
      <c r="J64" s="383"/>
      <c r="K64" s="383"/>
    </row>
    <row r="65" spans="1:11" ht="22.5" x14ac:dyDescent="0.45">
      <c r="A65" s="383" t="s">
        <v>726</v>
      </c>
      <c r="B65" s="383"/>
      <c r="C65" s="383"/>
      <c r="D65" s="383"/>
      <c r="E65" s="383"/>
      <c r="F65" s="70"/>
      <c r="G65" s="383" t="s">
        <v>747</v>
      </c>
      <c r="H65" s="383"/>
      <c r="I65" s="383"/>
      <c r="J65" s="383"/>
      <c r="K65" s="383"/>
    </row>
    <row r="66" spans="1:11" ht="22.5" x14ac:dyDescent="0.45">
      <c r="A66" s="383" t="s">
        <v>727</v>
      </c>
      <c r="B66" s="383"/>
      <c r="C66" s="383"/>
      <c r="D66" s="383"/>
      <c r="E66" s="383"/>
      <c r="F66" s="70"/>
      <c r="G66" s="383" t="s">
        <v>748</v>
      </c>
      <c r="H66" s="383"/>
      <c r="I66" s="383"/>
      <c r="J66" s="383"/>
      <c r="K66" s="383"/>
    </row>
    <row r="67" spans="1:11" ht="22.5" x14ac:dyDescent="0.45">
      <c r="A67" s="383" t="s">
        <v>728</v>
      </c>
      <c r="B67" s="383"/>
      <c r="C67" s="383"/>
      <c r="D67" s="383"/>
      <c r="E67" s="383"/>
      <c r="F67" s="70"/>
      <c r="G67" s="383" t="s">
        <v>749</v>
      </c>
      <c r="H67" s="383"/>
      <c r="I67" s="383"/>
      <c r="J67" s="383"/>
      <c r="K67" s="383"/>
    </row>
    <row r="68" spans="1:11" ht="22.5" x14ac:dyDescent="0.45">
      <c r="A68" s="383"/>
      <c r="B68" s="383"/>
      <c r="C68" s="383"/>
      <c r="D68" s="383"/>
      <c r="E68" s="383"/>
      <c r="F68" s="70"/>
      <c r="G68" s="383"/>
      <c r="H68" s="383"/>
      <c r="I68" s="383"/>
      <c r="J68" s="383"/>
      <c r="K68" s="383"/>
    </row>
    <row r="69" spans="1:11" ht="22.5" x14ac:dyDescent="0.45">
      <c r="A69" s="72"/>
      <c r="B69" s="337"/>
      <c r="C69" s="337"/>
      <c r="D69" s="337"/>
      <c r="E69" s="336"/>
      <c r="F69" s="70"/>
      <c r="G69" s="72"/>
      <c r="H69" s="337"/>
      <c r="I69" s="337"/>
      <c r="J69" s="337"/>
      <c r="K69" s="336"/>
    </row>
    <row r="70" spans="1:11" ht="22.5" x14ac:dyDescent="0.45">
      <c r="A70" s="72"/>
      <c r="B70" s="337"/>
      <c r="C70" s="337"/>
      <c r="D70" s="337"/>
      <c r="E70" s="336"/>
      <c r="F70" s="70"/>
      <c r="G70" s="72"/>
      <c r="H70" s="337"/>
      <c r="I70" s="337"/>
      <c r="J70" s="337"/>
      <c r="K70" s="336"/>
    </row>
    <row r="71" spans="1:11" ht="22.5" x14ac:dyDescent="0.45">
      <c r="A71" s="72"/>
      <c r="B71" s="337"/>
      <c r="C71" s="337"/>
      <c r="D71" s="337"/>
      <c r="E71" s="336"/>
      <c r="F71" s="70"/>
      <c r="G71" s="72"/>
      <c r="H71" s="337"/>
      <c r="I71" s="337"/>
      <c r="J71" s="337"/>
      <c r="K71" s="336"/>
    </row>
    <row r="72" spans="1:11" x14ac:dyDescent="0.35">
      <c r="A72" s="61"/>
      <c r="B72" s="61"/>
      <c r="C72" s="61"/>
      <c r="D72" s="61"/>
      <c r="E72" s="61"/>
      <c r="G72" s="61"/>
      <c r="H72" s="61"/>
      <c r="I72" s="61"/>
      <c r="J72" s="61"/>
      <c r="K72" s="61"/>
    </row>
  </sheetData>
  <mergeCells count="38">
    <mergeCell ref="A66:E66"/>
    <mergeCell ref="G66:K66"/>
    <mergeCell ref="A67:E67"/>
    <mergeCell ref="G67:K67"/>
    <mergeCell ref="A68:E68"/>
    <mergeCell ref="G68:K68"/>
    <mergeCell ref="A63:E63"/>
    <mergeCell ref="G63:K63"/>
    <mergeCell ref="A64:E64"/>
    <mergeCell ref="G64:K64"/>
    <mergeCell ref="A65:E65"/>
    <mergeCell ref="G65:K65"/>
    <mergeCell ref="A60:E60"/>
    <mergeCell ref="G60:K60"/>
    <mergeCell ref="A61:E61"/>
    <mergeCell ref="G61:K61"/>
    <mergeCell ref="A62:E62"/>
    <mergeCell ref="G62:K62"/>
    <mergeCell ref="A43:E43"/>
    <mergeCell ref="G43:K43"/>
    <mergeCell ref="A58:E58"/>
    <mergeCell ref="G58:K58"/>
    <mergeCell ref="A59:E59"/>
    <mergeCell ref="G59:K59"/>
    <mergeCell ref="A50:E50"/>
    <mergeCell ref="G50:K50"/>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594" priority="41" rank="1"/>
  </conditionalFormatting>
  <conditionalFormatting sqref="C7 I7">
    <cfRule type="top10" dxfId="593" priority="40" rank="1"/>
  </conditionalFormatting>
  <conditionalFormatting sqref="D7 J7">
    <cfRule type="top10" dxfId="592" priority="39" stopIfTrue="1" rank="1"/>
  </conditionalFormatting>
  <conditionalFormatting sqref="E7 K7">
    <cfRule type="top10" dxfId="591" priority="38" rank="1"/>
  </conditionalFormatting>
  <conditionalFormatting sqref="B14 H14">
    <cfRule type="top10" dxfId="590" priority="37" rank="1"/>
  </conditionalFormatting>
  <conditionalFormatting sqref="C14 I14">
    <cfRule type="top10" dxfId="589" priority="35" rank="1"/>
    <cfRule type="top10" priority="36" rank="1"/>
  </conditionalFormatting>
  <conditionalFormatting sqref="J14 D14">
    <cfRule type="top10" dxfId="588" priority="34" rank="1"/>
  </conditionalFormatting>
  <conditionalFormatting sqref="K14 E14">
    <cfRule type="top10" dxfId="587" priority="33" rank="1"/>
  </conditionalFormatting>
  <conditionalFormatting sqref="B21 H21">
    <cfRule type="top10" dxfId="586" priority="32" rank="1"/>
  </conditionalFormatting>
  <conditionalFormatting sqref="I21 C21">
    <cfRule type="top10" dxfId="585" priority="31" rank="1"/>
  </conditionalFormatting>
  <conditionalFormatting sqref="D21 J21">
    <cfRule type="top10" dxfId="584" priority="30" rank="1"/>
  </conditionalFormatting>
  <conditionalFormatting sqref="K21 E21">
    <cfRule type="top10" dxfId="583" priority="29" rank="1"/>
  </conditionalFormatting>
  <conditionalFormatting sqref="B28 H28">
    <cfRule type="top10" dxfId="582" priority="28" rank="1"/>
  </conditionalFormatting>
  <conditionalFormatting sqref="C28 I28">
    <cfRule type="top10" dxfId="581" priority="27" rank="1"/>
  </conditionalFormatting>
  <conditionalFormatting sqref="D28 J28">
    <cfRule type="top10" dxfId="580" priority="26" rank="1"/>
  </conditionalFormatting>
  <conditionalFormatting sqref="E28 K28">
    <cfRule type="top10" dxfId="579" priority="25" rank="1"/>
  </conditionalFormatting>
  <conditionalFormatting sqref="B35 H35">
    <cfRule type="top10" dxfId="578" priority="24" rank="1"/>
  </conditionalFormatting>
  <conditionalFormatting sqref="H35 B35">
    <cfRule type="top10" dxfId="577" priority="23" rank="1"/>
  </conditionalFormatting>
  <conditionalFormatting sqref="C35 I35">
    <cfRule type="top10" dxfId="576" priority="22" rank="1"/>
  </conditionalFormatting>
  <conditionalFormatting sqref="D35 J35">
    <cfRule type="top10" dxfId="575" priority="21" rank="1"/>
  </conditionalFormatting>
  <conditionalFormatting sqref="K35 E35">
    <cfRule type="top10" dxfId="574" priority="20" rank="1"/>
  </conditionalFormatting>
  <conditionalFormatting sqref="B42 H42">
    <cfRule type="top10" dxfId="573" priority="19" rank="1"/>
  </conditionalFormatting>
  <conditionalFormatting sqref="C42 I42">
    <cfRule type="top10" dxfId="572" priority="18" rank="1"/>
  </conditionalFormatting>
  <conditionalFormatting sqref="D42 J42">
    <cfRule type="top10" dxfId="571" priority="17" rank="1"/>
  </conditionalFormatting>
  <conditionalFormatting sqref="E42 K42">
    <cfRule type="top10" dxfId="570" priority="16" rank="1"/>
  </conditionalFormatting>
  <conditionalFormatting sqref="B49 H49">
    <cfRule type="top10" dxfId="569" priority="15" rank="1"/>
  </conditionalFormatting>
  <conditionalFormatting sqref="C49 I49">
    <cfRule type="top10" dxfId="568" priority="14" rank="1"/>
  </conditionalFormatting>
  <conditionalFormatting sqref="D49 J49">
    <cfRule type="top10" dxfId="567" priority="13" rank="1"/>
  </conditionalFormatting>
  <conditionalFormatting sqref="E49 K49">
    <cfRule type="top10" dxfId="566" priority="12" rank="1"/>
  </conditionalFormatting>
  <conditionalFormatting sqref="E2:E6 K2:K6 E9:E13 E16:E20 K16:K20 E23:E27 E30:E34 K30:K34 K23:K27 E37:E41 K9:K13 K37:K41 E44:E48 K44:K48">
    <cfRule type="cellIs" dxfId="565" priority="11" operator="greaterThan">
      <formula>399</formula>
    </cfRule>
  </conditionalFormatting>
  <conditionalFormatting sqref="B2:D6 H2:J6 H9:J13 B9:D13 B16:D20 H16:J20 B23:D27 H23:J27 H30:J34 B30:D34 B37:D41 H37:J41 H44:J48 B44:D48">
    <cfRule type="cellIs" dxfId="564" priority="10" operator="greaterThanOrEqual">
      <formula>150</formula>
    </cfRule>
  </conditionalFormatting>
  <conditionalFormatting sqref="E51:E55 K51:K55">
    <cfRule type="cellIs" dxfId="563" priority="5" operator="greaterThan">
      <formula>399</formula>
    </cfRule>
  </conditionalFormatting>
  <conditionalFormatting sqref="B51:D55 H51:J55">
    <cfRule type="cellIs" dxfId="562" priority="4" operator="greaterThanOrEqual">
      <formula>150</formula>
    </cfRule>
  </conditionalFormatting>
  <printOptions horizontalCentered="1" verticalCentered="1"/>
  <pageMargins left="0.7" right="0.7" top="1" bottom="0.5" header="0.3" footer="0.3"/>
  <pageSetup scale="46" orientation="portrait" r:id="rId1"/>
  <headerFooter>
    <oddHeader>&amp;C&amp;"Euphemia,Bold"&amp;14FRIDAY PRO LEAGUE&amp;"Arial,Regular"&amp;10
&amp;"Euphemia,Bold"&amp;12WEEK 17&amp;"Arial,Regular"&amp;10
&amp;"Euphemia,Regular"&amp;12JANUARY 2, 2015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opLeftCell="A46"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480</v>
      </c>
      <c r="B1" s="386"/>
      <c r="C1" s="386"/>
      <c r="D1" s="386"/>
      <c r="E1" s="386"/>
      <c r="F1" s="333"/>
      <c r="G1" s="386" t="s">
        <v>483</v>
      </c>
      <c r="H1" s="386"/>
      <c r="I1" s="386"/>
      <c r="J1" s="386"/>
      <c r="K1" s="386"/>
    </row>
    <row r="2" spans="1:11" s="70" customFormat="1" ht="22.5" x14ac:dyDescent="0.45">
      <c r="A2" s="72" t="s">
        <v>258</v>
      </c>
      <c r="B2" s="330">
        <v>118</v>
      </c>
      <c r="C2" s="330">
        <v>129</v>
      </c>
      <c r="D2" s="330">
        <v>142</v>
      </c>
      <c r="E2" s="331">
        <f t="shared" ref="E2:E7" si="0">SUM(B2:D2)</f>
        <v>389</v>
      </c>
      <c r="F2" s="73"/>
      <c r="G2" s="72" t="s">
        <v>358</v>
      </c>
      <c r="H2" s="330">
        <v>79</v>
      </c>
      <c r="I2" s="330">
        <v>90</v>
      </c>
      <c r="J2" s="330">
        <v>123</v>
      </c>
      <c r="K2" s="331">
        <f t="shared" ref="K2:K7" si="1">SUM(H2:J2)</f>
        <v>292</v>
      </c>
    </row>
    <row r="3" spans="1:11" s="70" customFormat="1" ht="22.5" x14ac:dyDescent="0.45">
      <c r="A3" s="72" t="s">
        <v>286</v>
      </c>
      <c r="B3" s="330">
        <v>102</v>
      </c>
      <c r="C3" s="330">
        <v>103</v>
      </c>
      <c r="D3" s="330">
        <v>134</v>
      </c>
      <c r="E3" s="331">
        <f t="shared" si="0"/>
        <v>339</v>
      </c>
      <c r="F3" s="73"/>
      <c r="G3" s="72" t="s">
        <v>249</v>
      </c>
      <c r="H3" s="330">
        <v>90</v>
      </c>
      <c r="I3" s="330">
        <v>117</v>
      </c>
      <c r="J3" s="330">
        <v>111</v>
      </c>
      <c r="K3" s="331">
        <f t="shared" si="1"/>
        <v>318</v>
      </c>
    </row>
    <row r="4" spans="1:11" s="70" customFormat="1" ht="22.5" x14ac:dyDescent="0.45">
      <c r="A4" s="72" t="s">
        <v>354</v>
      </c>
      <c r="B4" s="330">
        <v>108</v>
      </c>
      <c r="C4" s="330">
        <v>118</v>
      </c>
      <c r="D4" s="330">
        <v>109</v>
      </c>
      <c r="E4" s="331">
        <f t="shared" si="0"/>
        <v>335</v>
      </c>
      <c r="F4" s="73"/>
      <c r="G4" s="72" t="s">
        <v>615</v>
      </c>
      <c r="H4" s="330">
        <v>137</v>
      </c>
      <c r="I4" s="330">
        <v>106</v>
      </c>
      <c r="J4" s="330">
        <v>97</v>
      </c>
      <c r="K4" s="331">
        <f t="shared" si="1"/>
        <v>340</v>
      </c>
    </row>
    <row r="5" spans="1:11" s="70" customFormat="1" ht="22.5" x14ac:dyDescent="0.45">
      <c r="A5" s="72" t="s">
        <v>210</v>
      </c>
      <c r="B5" s="330">
        <v>116</v>
      </c>
      <c r="C5" s="330">
        <v>125</v>
      </c>
      <c r="D5" s="330">
        <v>144</v>
      </c>
      <c r="E5" s="331">
        <f t="shared" si="0"/>
        <v>385</v>
      </c>
      <c r="F5" s="73"/>
      <c r="G5" s="72" t="s">
        <v>266</v>
      </c>
      <c r="H5" s="330">
        <v>97</v>
      </c>
      <c r="I5" s="330">
        <v>126</v>
      </c>
      <c r="J5" s="330">
        <v>98</v>
      </c>
      <c r="K5" s="331">
        <f t="shared" si="1"/>
        <v>321</v>
      </c>
    </row>
    <row r="6" spans="1:11" s="70" customFormat="1" ht="22.5" x14ac:dyDescent="0.45">
      <c r="A6" s="72" t="s">
        <v>371</v>
      </c>
      <c r="B6" s="330">
        <v>149</v>
      </c>
      <c r="C6" s="330">
        <v>142</v>
      </c>
      <c r="D6" s="330">
        <v>107</v>
      </c>
      <c r="E6" s="331">
        <f t="shared" si="0"/>
        <v>398</v>
      </c>
      <c r="F6" s="73"/>
      <c r="G6" s="72" t="s">
        <v>474</v>
      </c>
      <c r="H6" s="330">
        <v>102</v>
      </c>
      <c r="I6" s="330">
        <v>106</v>
      </c>
      <c r="J6" s="330">
        <v>110</v>
      </c>
      <c r="K6" s="331">
        <f t="shared" si="1"/>
        <v>318</v>
      </c>
    </row>
    <row r="7" spans="1:11" s="331" customFormat="1" ht="22.5" x14ac:dyDescent="0.2">
      <c r="A7" s="131" t="s">
        <v>490</v>
      </c>
      <c r="B7" s="331">
        <f>SUM(B2:B6)</f>
        <v>593</v>
      </c>
      <c r="C7" s="331">
        <f>SUM(C2:C6)</f>
        <v>617</v>
      </c>
      <c r="D7" s="331">
        <f>SUM(D2:D6)</f>
        <v>636</v>
      </c>
      <c r="E7" s="331">
        <f t="shared" si="0"/>
        <v>1846</v>
      </c>
      <c r="G7" s="131" t="s">
        <v>491</v>
      </c>
      <c r="H7" s="331">
        <f>SUM(H2:H6)</f>
        <v>505</v>
      </c>
      <c r="I7" s="331">
        <f>SUM(I2:I6)</f>
        <v>545</v>
      </c>
      <c r="J7" s="331">
        <f>SUM(J2:J6)</f>
        <v>539</v>
      </c>
      <c r="K7" s="331">
        <f t="shared" si="1"/>
        <v>1589</v>
      </c>
    </row>
    <row r="8" spans="1:11" s="71" customFormat="1" ht="22.5" x14ac:dyDescent="0.2">
      <c r="A8" s="385" t="s">
        <v>479</v>
      </c>
      <c r="B8" s="385"/>
      <c r="C8" s="385"/>
      <c r="D8" s="385"/>
      <c r="E8" s="385"/>
      <c r="F8" s="331"/>
      <c r="G8" s="385" t="s">
        <v>484</v>
      </c>
      <c r="H8" s="385"/>
      <c r="I8" s="385"/>
      <c r="J8" s="385"/>
      <c r="K8" s="385"/>
    </row>
    <row r="9" spans="1:11" s="70" customFormat="1" ht="22.5" x14ac:dyDescent="0.45">
      <c r="A9" s="74" t="s">
        <v>280</v>
      </c>
      <c r="B9" s="75">
        <v>97</v>
      </c>
      <c r="C9" s="75">
        <v>97</v>
      </c>
      <c r="D9" s="75">
        <v>128</v>
      </c>
      <c r="E9" s="332">
        <f t="shared" ref="E9:E14" si="2">SUM(B9:D9)</f>
        <v>322</v>
      </c>
      <c r="F9" s="73"/>
      <c r="G9" s="74" t="s">
        <v>260</v>
      </c>
      <c r="H9" s="75">
        <v>120</v>
      </c>
      <c r="I9" s="75">
        <v>107</v>
      </c>
      <c r="J9" s="75">
        <v>99</v>
      </c>
      <c r="K9" s="332">
        <f t="shared" ref="K9:K14" si="3">SUM(H9:J9)</f>
        <v>326</v>
      </c>
    </row>
    <row r="10" spans="1:11" s="70" customFormat="1" ht="22.5" x14ac:dyDescent="0.45">
      <c r="A10" s="74" t="s">
        <v>41</v>
      </c>
      <c r="B10" s="75">
        <v>129</v>
      </c>
      <c r="C10" s="75">
        <v>99</v>
      </c>
      <c r="D10" s="75">
        <v>126</v>
      </c>
      <c r="E10" s="332">
        <f t="shared" si="2"/>
        <v>354</v>
      </c>
      <c r="F10" s="73"/>
      <c r="G10" s="74" t="s">
        <v>440</v>
      </c>
      <c r="H10" s="75">
        <v>98</v>
      </c>
      <c r="I10" s="75">
        <v>123</v>
      </c>
      <c r="J10" s="75">
        <v>112</v>
      </c>
      <c r="K10" s="332">
        <f t="shared" si="3"/>
        <v>333</v>
      </c>
    </row>
    <row r="11" spans="1:11" s="70" customFormat="1" ht="22.5" x14ac:dyDescent="0.45">
      <c r="A11" s="74" t="s">
        <v>40</v>
      </c>
      <c r="B11" s="75">
        <v>115</v>
      </c>
      <c r="C11" s="75">
        <v>129</v>
      </c>
      <c r="D11" s="75">
        <v>111</v>
      </c>
      <c r="E11" s="332">
        <f t="shared" si="2"/>
        <v>355</v>
      </c>
      <c r="F11" s="73"/>
      <c r="G11" s="74" t="s">
        <v>267</v>
      </c>
      <c r="H11" s="75">
        <v>117</v>
      </c>
      <c r="I11" s="75">
        <v>104</v>
      </c>
      <c r="J11" s="75">
        <v>112</v>
      </c>
      <c r="K11" s="332">
        <f t="shared" si="3"/>
        <v>333</v>
      </c>
    </row>
    <row r="12" spans="1:11" s="70" customFormat="1" ht="22.5" x14ac:dyDescent="0.45">
      <c r="A12" s="74" t="s">
        <v>357</v>
      </c>
      <c r="B12" s="75">
        <v>103</v>
      </c>
      <c r="C12" s="75">
        <v>97</v>
      </c>
      <c r="D12" s="75">
        <v>120</v>
      </c>
      <c r="E12" s="332">
        <f t="shared" si="2"/>
        <v>320</v>
      </c>
      <c r="F12" s="73"/>
      <c r="G12" s="74" t="s">
        <v>494</v>
      </c>
      <c r="H12" s="75">
        <v>116</v>
      </c>
      <c r="I12" s="75">
        <v>102</v>
      </c>
      <c r="J12" s="75">
        <v>107</v>
      </c>
      <c r="K12" s="332">
        <f t="shared" si="3"/>
        <v>325</v>
      </c>
    </row>
    <row r="13" spans="1:11" s="70" customFormat="1" ht="22.5" x14ac:dyDescent="0.45">
      <c r="A13" s="74" t="s">
        <v>335</v>
      </c>
      <c r="B13" s="75">
        <v>106</v>
      </c>
      <c r="C13" s="75">
        <v>142</v>
      </c>
      <c r="D13" s="75">
        <v>136</v>
      </c>
      <c r="E13" s="332">
        <f t="shared" si="2"/>
        <v>384</v>
      </c>
      <c r="F13" s="73"/>
      <c r="G13" s="74" t="s">
        <v>264</v>
      </c>
      <c r="H13" s="75">
        <v>120</v>
      </c>
      <c r="I13" s="75">
        <v>110</v>
      </c>
      <c r="J13" s="75">
        <v>118</v>
      </c>
      <c r="K13" s="332">
        <f t="shared" si="3"/>
        <v>348</v>
      </c>
    </row>
    <row r="14" spans="1:11" s="331" customFormat="1" ht="22.5" x14ac:dyDescent="0.2">
      <c r="A14" s="215" t="s">
        <v>487</v>
      </c>
      <c r="B14" s="332">
        <f>SUM(B9:B13)</f>
        <v>550</v>
      </c>
      <c r="C14" s="332">
        <f>SUM(C9:C13)</f>
        <v>564</v>
      </c>
      <c r="D14" s="332">
        <f>SUM(D9:D13)</f>
        <v>621</v>
      </c>
      <c r="E14" s="332">
        <f t="shared" si="2"/>
        <v>1735</v>
      </c>
      <c r="G14" s="215" t="s">
        <v>488</v>
      </c>
      <c r="H14" s="332">
        <f>SUM(H9:H13)</f>
        <v>571</v>
      </c>
      <c r="I14" s="332">
        <f>SUM(I9:I13)</f>
        <v>546</v>
      </c>
      <c r="J14" s="332">
        <f>SUM(J9:J13)</f>
        <v>548</v>
      </c>
      <c r="K14" s="332">
        <f t="shared" si="3"/>
        <v>1665</v>
      </c>
    </row>
    <row r="15" spans="1:11" s="71" customFormat="1" ht="22.5" x14ac:dyDescent="0.2">
      <c r="A15" s="384" t="s">
        <v>298</v>
      </c>
      <c r="B15" s="384"/>
      <c r="C15" s="384"/>
      <c r="D15" s="384"/>
      <c r="E15" s="384"/>
      <c r="F15" s="331"/>
      <c r="G15" s="384" t="s">
        <v>296</v>
      </c>
      <c r="H15" s="384"/>
      <c r="I15" s="384"/>
      <c r="J15" s="384"/>
      <c r="K15" s="384"/>
    </row>
    <row r="16" spans="1:11" s="70" customFormat="1" ht="22.5" x14ac:dyDescent="0.45">
      <c r="A16" s="72" t="s">
        <v>222</v>
      </c>
      <c r="B16" s="330">
        <v>108</v>
      </c>
      <c r="C16" s="330">
        <v>117</v>
      </c>
      <c r="D16" s="330">
        <v>125</v>
      </c>
      <c r="E16" s="331">
        <f t="shared" ref="E16:E21" si="4">SUM(B16:D16)</f>
        <v>350</v>
      </c>
      <c r="F16" s="73"/>
      <c r="G16" s="72" t="s">
        <v>351</v>
      </c>
      <c r="H16" s="330">
        <v>145</v>
      </c>
      <c r="I16" s="330">
        <v>120</v>
      </c>
      <c r="J16" s="330">
        <v>126</v>
      </c>
      <c r="K16" s="331">
        <f t="shared" ref="K16:K21" si="5">SUM(H16:J16)</f>
        <v>391</v>
      </c>
    </row>
    <row r="17" spans="1:11" s="70" customFormat="1" ht="22.5" x14ac:dyDescent="0.45">
      <c r="A17" s="72" t="s">
        <v>225</v>
      </c>
      <c r="B17" s="330">
        <v>147</v>
      </c>
      <c r="C17" s="330">
        <v>119</v>
      </c>
      <c r="D17" s="330">
        <v>119</v>
      </c>
      <c r="E17" s="331">
        <f t="shared" si="4"/>
        <v>385</v>
      </c>
      <c r="F17" s="73"/>
      <c r="G17" s="72" t="s">
        <v>212</v>
      </c>
      <c r="H17" s="330">
        <v>112</v>
      </c>
      <c r="I17" s="330">
        <v>147</v>
      </c>
      <c r="J17" s="330">
        <v>126</v>
      </c>
      <c r="K17" s="331">
        <f t="shared" si="5"/>
        <v>385</v>
      </c>
    </row>
    <row r="18" spans="1:11" s="70" customFormat="1" ht="22.5" x14ac:dyDescent="0.45">
      <c r="A18" s="72" t="s">
        <v>224</v>
      </c>
      <c r="B18" s="330">
        <v>136</v>
      </c>
      <c r="C18" s="330">
        <v>117</v>
      </c>
      <c r="D18" s="330">
        <v>91</v>
      </c>
      <c r="E18" s="331">
        <f t="shared" si="4"/>
        <v>344</v>
      </c>
      <c r="F18" s="73"/>
      <c r="G18" s="72" t="s">
        <v>493</v>
      </c>
      <c r="H18" s="330">
        <v>124</v>
      </c>
      <c r="I18" s="330">
        <v>110</v>
      </c>
      <c r="J18" s="330">
        <v>109</v>
      </c>
      <c r="K18" s="331">
        <f t="shared" si="5"/>
        <v>343</v>
      </c>
    </row>
    <row r="19" spans="1:11" s="70" customFormat="1" ht="22.5" x14ac:dyDescent="0.45">
      <c r="A19" s="72" t="s">
        <v>223</v>
      </c>
      <c r="B19" s="330">
        <v>141</v>
      </c>
      <c r="C19" s="330">
        <v>116</v>
      </c>
      <c r="D19" s="330">
        <v>155</v>
      </c>
      <c r="E19" s="331">
        <f t="shared" si="4"/>
        <v>412</v>
      </c>
      <c r="F19" s="73"/>
      <c r="G19" s="72" t="s">
        <v>237</v>
      </c>
      <c r="H19" s="330">
        <v>130</v>
      </c>
      <c r="I19" s="330">
        <v>114</v>
      </c>
      <c r="J19" s="330">
        <v>149</v>
      </c>
      <c r="K19" s="331">
        <f t="shared" si="5"/>
        <v>393</v>
      </c>
    </row>
    <row r="20" spans="1:11" s="70" customFormat="1" ht="22.5" x14ac:dyDescent="0.45">
      <c r="A20" s="72" t="s">
        <v>355</v>
      </c>
      <c r="B20" s="330">
        <v>115</v>
      </c>
      <c r="C20" s="330">
        <v>103</v>
      </c>
      <c r="D20" s="330">
        <v>95</v>
      </c>
      <c r="E20" s="331">
        <f t="shared" si="4"/>
        <v>313</v>
      </c>
      <c r="F20" s="73"/>
      <c r="G20" s="72" t="s">
        <v>281</v>
      </c>
      <c r="H20" s="330">
        <v>114</v>
      </c>
      <c r="I20" s="330">
        <v>121</v>
      </c>
      <c r="J20" s="330">
        <v>107</v>
      </c>
      <c r="K20" s="331">
        <f t="shared" si="5"/>
        <v>342</v>
      </c>
    </row>
    <row r="21" spans="1:11" s="331" customFormat="1" ht="22.5" x14ac:dyDescent="0.2">
      <c r="A21" s="131" t="s">
        <v>488</v>
      </c>
      <c r="B21" s="331">
        <f>SUM(B16:B20)</f>
        <v>647</v>
      </c>
      <c r="C21" s="331">
        <f>SUM(C16:C20)</f>
        <v>572</v>
      </c>
      <c r="D21" s="331">
        <f>SUM(D16:D20)</f>
        <v>585</v>
      </c>
      <c r="E21" s="331">
        <f t="shared" si="4"/>
        <v>1804</v>
      </c>
      <c r="G21" s="131" t="s">
        <v>487</v>
      </c>
      <c r="H21" s="331">
        <f>SUM(H16:H20)</f>
        <v>625</v>
      </c>
      <c r="I21" s="331">
        <f>SUM(I16:I20)</f>
        <v>612</v>
      </c>
      <c r="J21" s="331">
        <f>SUM(J16:J20)</f>
        <v>617</v>
      </c>
      <c r="K21" s="331">
        <f t="shared" si="5"/>
        <v>1854</v>
      </c>
    </row>
    <row r="22" spans="1:11" s="71" customFormat="1" ht="22.5" x14ac:dyDescent="0.2">
      <c r="A22" s="385" t="s">
        <v>482</v>
      </c>
      <c r="B22" s="385"/>
      <c r="C22" s="385"/>
      <c r="D22" s="385"/>
      <c r="E22" s="385"/>
      <c r="F22" s="331"/>
      <c r="G22" s="385" t="s">
        <v>293</v>
      </c>
      <c r="H22" s="385"/>
      <c r="I22" s="385"/>
      <c r="J22" s="385"/>
      <c r="K22" s="385"/>
    </row>
    <row r="23" spans="1:11" s="70" customFormat="1" ht="22.5" x14ac:dyDescent="0.45">
      <c r="A23" s="74" t="s">
        <v>360</v>
      </c>
      <c r="B23" s="75">
        <v>105</v>
      </c>
      <c r="C23" s="75">
        <v>119</v>
      </c>
      <c r="D23" s="75">
        <v>101</v>
      </c>
      <c r="E23" s="332">
        <f t="shared" ref="E23:E28" si="6">SUM(B23:D23)</f>
        <v>325</v>
      </c>
      <c r="F23" s="73"/>
      <c r="G23" s="74" t="s">
        <v>229</v>
      </c>
      <c r="H23" s="75">
        <v>127</v>
      </c>
      <c r="I23" s="75">
        <v>146</v>
      </c>
      <c r="J23" s="75">
        <v>110</v>
      </c>
      <c r="K23" s="332">
        <f t="shared" ref="K23:K28" si="7">SUM(H23:J23)</f>
        <v>383</v>
      </c>
    </row>
    <row r="24" spans="1:11" s="70" customFormat="1" ht="22.5" x14ac:dyDescent="0.45">
      <c r="A24" s="74" t="s">
        <v>272</v>
      </c>
      <c r="B24" s="75">
        <v>109</v>
      </c>
      <c r="C24" s="75">
        <v>102</v>
      </c>
      <c r="D24" s="75">
        <v>114</v>
      </c>
      <c r="E24" s="332">
        <f t="shared" si="6"/>
        <v>325</v>
      </c>
      <c r="F24" s="73"/>
      <c r="G24" s="74" t="s">
        <v>492</v>
      </c>
      <c r="H24" s="75">
        <v>105</v>
      </c>
      <c r="I24" s="75">
        <v>122</v>
      </c>
      <c r="J24" s="75">
        <v>155</v>
      </c>
      <c r="K24" s="332">
        <f t="shared" si="7"/>
        <v>382</v>
      </c>
    </row>
    <row r="25" spans="1:11" s="70" customFormat="1" ht="22.5" x14ac:dyDescent="0.45">
      <c r="A25" s="74" t="s">
        <v>273</v>
      </c>
      <c r="B25" s="75">
        <v>101</v>
      </c>
      <c r="C25" s="75">
        <v>142</v>
      </c>
      <c r="D25" s="75">
        <v>126</v>
      </c>
      <c r="E25" s="332">
        <f t="shared" si="6"/>
        <v>369</v>
      </c>
      <c r="F25" s="73"/>
      <c r="G25" s="74" t="s">
        <v>406</v>
      </c>
      <c r="H25" s="75">
        <v>136</v>
      </c>
      <c r="I25" s="75">
        <v>145</v>
      </c>
      <c r="J25" s="75">
        <v>122</v>
      </c>
      <c r="K25" s="332">
        <f t="shared" si="7"/>
        <v>403</v>
      </c>
    </row>
    <row r="26" spans="1:11" s="70" customFormat="1" ht="22.5" x14ac:dyDescent="0.45">
      <c r="A26" s="74" t="s">
        <v>271</v>
      </c>
      <c r="B26" s="75">
        <v>135</v>
      </c>
      <c r="C26" s="75">
        <v>131</v>
      </c>
      <c r="D26" s="75">
        <v>107</v>
      </c>
      <c r="E26" s="332">
        <f t="shared" si="6"/>
        <v>373</v>
      </c>
      <c r="F26" s="73"/>
      <c r="G26" s="74" t="s">
        <v>227</v>
      </c>
      <c r="H26" s="75">
        <v>131</v>
      </c>
      <c r="I26" s="75">
        <v>141</v>
      </c>
      <c r="J26" s="75">
        <v>133</v>
      </c>
      <c r="K26" s="332">
        <f t="shared" si="7"/>
        <v>405</v>
      </c>
    </row>
    <row r="27" spans="1:11" s="70" customFormat="1" ht="22.5" x14ac:dyDescent="0.45">
      <c r="A27" s="74" t="s">
        <v>269</v>
      </c>
      <c r="B27" s="75">
        <v>123</v>
      </c>
      <c r="C27" s="75">
        <v>121</v>
      </c>
      <c r="D27" s="75">
        <v>121</v>
      </c>
      <c r="E27" s="332">
        <f t="shared" si="6"/>
        <v>365</v>
      </c>
      <c r="F27" s="73"/>
      <c r="G27" s="74" t="s">
        <v>228</v>
      </c>
      <c r="H27" s="75">
        <v>155</v>
      </c>
      <c r="I27" s="75">
        <v>124</v>
      </c>
      <c r="J27" s="75">
        <v>105</v>
      </c>
      <c r="K27" s="332">
        <f t="shared" si="7"/>
        <v>384</v>
      </c>
    </row>
    <row r="28" spans="1:11" s="331" customFormat="1" ht="22.5" x14ac:dyDescent="0.2">
      <c r="A28" s="215" t="s">
        <v>491</v>
      </c>
      <c r="B28" s="332">
        <f>SUM(B23:B27)</f>
        <v>573</v>
      </c>
      <c r="C28" s="332">
        <f>SUM(C23:C27)</f>
        <v>615</v>
      </c>
      <c r="D28" s="332">
        <f>SUM(D23:D27)</f>
        <v>569</v>
      </c>
      <c r="E28" s="332">
        <f t="shared" si="6"/>
        <v>1757</v>
      </c>
      <c r="G28" s="215" t="s">
        <v>490</v>
      </c>
      <c r="H28" s="332">
        <f>SUM(H23:H27)</f>
        <v>654</v>
      </c>
      <c r="I28" s="332">
        <f>SUM(I23:I27)</f>
        <v>678</v>
      </c>
      <c r="J28" s="332">
        <f>SUM(J23:J27)</f>
        <v>625</v>
      </c>
      <c r="K28" s="332">
        <f t="shared" si="7"/>
        <v>1957</v>
      </c>
    </row>
    <row r="29" spans="1:11" s="71" customFormat="1" ht="22.5" x14ac:dyDescent="0.2">
      <c r="A29" s="384" t="s">
        <v>294</v>
      </c>
      <c r="B29" s="384"/>
      <c r="C29" s="384"/>
      <c r="D29" s="384"/>
      <c r="E29" s="384"/>
      <c r="F29" s="331"/>
      <c r="G29" s="384" t="s">
        <v>295</v>
      </c>
      <c r="H29" s="384"/>
      <c r="I29" s="384"/>
      <c r="J29" s="384"/>
      <c r="K29" s="384"/>
    </row>
    <row r="30" spans="1:11" s="70" customFormat="1" ht="22.5" x14ac:dyDescent="0.45">
      <c r="A30" s="72" t="s">
        <v>218</v>
      </c>
      <c r="B30" s="330">
        <v>121</v>
      </c>
      <c r="C30" s="330">
        <v>117</v>
      </c>
      <c r="D30" s="330">
        <v>135</v>
      </c>
      <c r="E30" s="331">
        <f t="shared" ref="E30:E35" si="8">SUM(B30:D30)</f>
        <v>373</v>
      </c>
      <c r="F30" s="73"/>
      <c r="G30" s="72" t="s">
        <v>473</v>
      </c>
      <c r="H30" s="317">
        <v>126</v>
      </c>
      <c r="I30" s="330">
        <v>111</v>
      </c>
      <c r="J30" s="330">
        <v>120</v>
      </c>
      <c r="K30" s="331">
        <f t="shared" ref="K30:K35" si="9">SUM(H30:J30)</f>
        <v>357</v>
      </c>
    </row>
    <row r="31" spans="1:11" s="70" customFormat="1" ht="22.5" x14ac:dyDescent="0.45">
      <c r="A31" s="72" t="s">
        <v>363</v>
      </c>
      <c r="B31" s="330">
        <v>122</v>
      </c>
      <c r="C31" s="330">
        <v>156</v>
      </c>
      <c r="D31" s="330">
        <v>125</v>
      </c>
      <c r="E31" s="331">
        <f t="shared" si="8"/>
        <v>403</v>
      </c>
      <c r="F31" s="73"/>
      <c r="G31" s="72" t="s">
        <v>255</v>
      </c>
      <c r="H31" s="330">
        <v>102</v>
      </c>
      <c r="I31" s="330">
        <v>134</v>
      </c>
      <c r="J31" s="330">
        <v>111</v>
      </c>
      <c r="K31" s="331">
        <f t="shared" si="9"/>
        <v>347</v>
      </c>
    </row>
    <row r="32" spans="1:11" s="70" customFormat="1" ht="22.5" x14ac:dyDescent="0.45">
      <c r="A32" s="72" t="s">
        <v>279</v>
      </c>
      <c r="B32" s="330">
        <v>116</v>
      </c>
      <c r="C32" s="330">
        <v>126</v>
      </c>
      <c r="D32" s="330">
        <v>134</v>
      </c>
      <c r="E32" s="331">
        <f t="shared" si="8"/>
        <v>376</v>
      </c>
      <c r="F32" s="73"/>
      <c r="G32" s="72" t="s">
        <v>220</v>
      </c>
      <c r="H32" s="330">
        <v>131</v>
      </c>
      <c r="I32" s="330">
        <v>110</v>
      </c>
      <c r="J32" s="330">
        <v>98</v>
      </c>
      <c r="K32" s="331">
        <f t="shared" si="9"/>
        <v>339</v>
      </c>
    </row>
    <row r="33" spans="1:11" s="70" customFormat="1" ht="22.5" x14ac:dyDescent="0.45">
      <c r="A33" s="72" t="s">
        <v>278</v>
      </c>
      <c r="B33" s="330">
        <v>118</v>
      </c>
      <c r="C33" s="330">
        <v>110</v>
      </c>
      <c r="D33" s="330">
        <v>135</v>
      </c>
      <c r="E33" s="331">
        <f t="shared" si="8"/>
        <v>363</v>
      </c>
      <c r="F33" s="73"/>
      <c r="G33" s="72" t="s">
        <v>252</v>
      </c>
      <c r="H33" s="330">
        <v>132</v>
      </c>
      <c r="I33" s="330">
        <v>133</v>
      </c>
      <c r="J33" s="330">
        <v>164</v>
      </c>
      <c r="K33" s="331">
        <f t="shared" si="9"/>
        <v>429</v>
      </c>
    </row>
    <row r="34" spans="1:11" s="70" customFormat="1" ht="22.5" x14ac:dyDescent="0.45">
      <c r="A34" s="72" t="s">
        <v>276</v>
      </c>
      <c r="B34" s="330">
        <v>125</v>
      </c>
      <c r="C34" s="330">
        <v>104</v>
      </c>
      <c r="D34" s="330">
        <v>155</v>
      </c>
      <c r="E34" s="331">
        <f t="shared" si="8"/>
        <v>384</v>
      </c>
      <c r="F34" s="73"/>
      <c r="G34" s="72" t="s">
        <v>353</v>
      </c>
      <c r="H34" s="330">
        <v>111</v>
      </c>
      <c r="I34" s="330">
        <v>117</v>
      </c>
      <c r="J34" s="330">
        <v>140</v>
      </c>
      <c r="K34" s="331">
        <f t="shared" si="9"/>
        <v>368</v>
      </c>
    </row>
    <row r="35" spans="1:11" s="331" customFormat="1" ht="22.5" x14ac:dyDescent="0.2">
      <c r="A35" s="131" t="s">
        <v>729</v>
      </c>
      <c r="B35" s="340">
        <f>SUM(B30:B34)</f>
        <v>602</v>
      </c>
      <c r="C35" s="331">
        <f>SUM(C30:C34)</f>
        <v>613</v>
      </c>
      <c r="D35" s="331">
        <f>SUM(D30:D34)</f>
        <v>684</v>
      </c>
      <c r="E35" s="331">
        <f t="shared" si="8"/>
        <v>1899</v>
      </c>
      <c r="G35" s="131" t="s">
        <v>730</v>
      </c>
      <c r="H35" s="340">
        <f>SUM(H30:H34)</f>
        <v>602</v>
      </c>
      <c r="I35" s="331">
        <f>SUM(I30:I34)</f>
        <v>605</v>
      </c>
      <c r="J35" s="331">
        <f>SUM(J30:J34)</f>
        <v>633</v>
      </c>
      <c r="K35" s="331">
        <f t="shared" si="9"/>
        <v>1840</v>
      </c>
    </row>
    <row r="36" spans="1:11" s="71" customFormat="1" ht="22.5" x14ac:dyDescent="0.2">
      <c r="A36" s="385" t="s">
        <v>481</v>
      </c>
      <c r="B36" s="385"/>
      <c r="C36" s="385"/>
      <c r="D36" s="385"/>
      <c r="E36" s="385"/>
      <c r="F36" s="331"/>
      <c r="G36" s="385" t="s">
        <v>485</v>
      </c>
      <c r="H36" s="385"/>
      <c r="I36" s="385"/>
      <c r="J36" s="385"/>
      <c r="K36" s="385"/>
    </row>
    <row r="37" spans="1:11" s="70" customFormat="1" ht="22.5" x14ac:dyDescent="0.45">
      <c r="A37" s="74" t="s">
        <v>356</v>
      </c>
      <c r="B37" s="75">
        <v>113</v>
      </c>
      <c r="C37" s="75">
        <v>95</v>
      </c>
      <c r="D37" s="75">
        <v>126</v>
      </c>
      <c r="E37" s="332">
        <f t="shared" ref="E37:E42" si="10">SUM(B37:D37)</f>
        <v>334</v>
      </c>
      <c r="F37" s="73"/>
      <c r="G37" s="74" t="s">
        <v>447</v>
      </c>
      <c r="H37" s="75">
        <v>97</v>
      </c>
      <c r="I37" s="75">
        <v>94</v>
      </c>
      <c r="J37" s="75">
        <v>118</v>
      </c>
      <c r="K37" s="332">
        <f t="shared" ref="K37:K41" si="11">SUM(H37:J37)</f>
        <v>309</v>
      </c>
    </row>
    <row r="38" spans="1:11" s="70" customFormat="1" ht="22.5" x14ac:dyDescent="0.45">
      <c r="A38" s="74" t="s">
        <v>251</v>
      </c>
      <c r="B38" s="75">
        <v>100</v>
      </c>
      <c r="C38" s="75">
        <v>86</v>
      </c>
      <c r="D38" s="75">
        <v>99</v>
      </c>
      <c r="E38" s="332">
        <f t="shared" si="10"/>
        <v>285</v>
      </c>
      <c r="F38" s="73"/>
      <c r="G38" s="74" t="s">
        <v>445</v>
      </c>
      <c r="H38" s="75">
        <v>99</v>
      </c>
      <c r="I38" s="75">
        <v>87</v>
      </c>
      <c r="J38" s="75">
        <v>93</v>
      </c>
      <c r="K38" s="332">
        <f t="shared" si="11"/>
        <v>279</v>
      </c>
    </row>
    <row r="39" spans="1:11" s="70" customFormat="1" ht="22.5" x14ac:dyDescent="0.45">
      <c r="A39" s="74" t="s">
        <v>489</v>
      </c>
      <c r="B39" s="75">
        <v>91</v>
      </c>
      <c r="C39" s="75">
        <v>124</v>
      </c>
      <c r="D39" s="75">
        <v>106</v>
      </c>
      <c r="E39" s="332">
        <f t="shared" si="10"/>
        <v>321</v>
      </c>
      <c r="F39" s="73"/>
      <c r="G39" s="74" t="s">
        <v>521</v>
      </c>
      <c r="H39" s="75">
        <v>103</v>
      </c>
      <c r="I39" s="75">
        <v>94</v>
      </c>
      <c r="J39" s="75">
        <v>108</v>
      </c>
      <c r="K39" s="332">
        <f t="shared" si="11"/>
        <v>305</v>
      </c>
    </row>
    <row r="40" spans="1:11" s="70" customFormat="1" ht="22.5" x14ac:dyDescent="0.45">
      <c r="A40" s="74" t="s">
        <v>248</v>
      </c>
      <c r="B40" s="75">
        <v>95</v>
      </c>
      <c r="C40" s="75">
        <v>123</v>
      </c>
      <c r="D40" s="75">
        <v>98</v>
      </c>
      <c r="E40" s="332">
        <f t="shared" si="10"/>
        <v>316</v>
      </c>
      <c r="F40" s="73"/>
      <c r="G40" s="74" t="s">
        <v>377</v>
      </c>
      <c r="H40" s="75">
        <v>108</v>
      </c>
      <c r="I40" s="75">
        <v>105</v>
      </c>
      <c r="J40" s="75">
        <v>107</v>
      </c>
      <c r="K40" s="332">
        <f t="shared" si="11"/>
        <v>320</v>
      </c>
    </row>
    <row r="41" spans="1:11" s="70" customFormat="1" ht="22.5" x14ac:dyDescent="0.45">
      <c r="A41" s="74" t="s">
        <v>247</v>
      </c>
      <c r="B41" s="75">
        <v>108</v>
      </c>
      <c r="C41" s="75">
        <v>90</v>
      </c>
      <c r="D41" s="75">
        <v>156</v>
      </c>
      <c r="E41" s="332">
        <f t="shared" si="10"/>
        <v>354</v>
      </c>
      <c r="F41" s="73"/>
      <c r="G41" s="74" t="s">
        <v>348</v>
      </c>
      <c r="H41" s="75">
        <v>96</v>
      </c>
      <c r="I41" s="75">
        <v>120</v>
      </c>
      <c r="J41" s="75">
        <v>102</v>
      </c>
      <c r="K41" s="332">
        <f t="shared" si="11"/>
        <v>318</v>
      </c>
    </row>
    <row r="42" spans="1:11" s="331" customFormat="1" ht="22.5" x14ac:dyDescent="0.2">
      <c r="A42" s="215" t="s">
        <v>490</v>
      </c>
      <c r="B42" s="332">
        <f>SUM(B37:B41)</f>
        <v>507</v>
      </c>
      <c r="C42" s="332">
        <f>SUM(C37:C41)</f>
        <v>518</v>
      </c>
      <c r="D42" s="332">
        <f>SUM(D37:D41)</f>
        <v>585</v>
      </c>
      <c r="E42" s="332">
        <f t="shared" si="10"/>
        <v>1610</v>
      </c>
      <c r="G42" s="215" t="s">
        <v>491</v>
      </c>
      <c r="H42" s="332">
        <f>SUM(H37:H41)</f>
        <v>503</v>
      </c>
      <c r="I42" s="332">
        <f>SUM(I37:I41)</f>
        <v>500</v>
      </c>
      <c r="J42" s="332">
        <f>SUM(J37:J41)</f>
        <v>528</v>
      </c>
      <c r="K42" s="332">
        <f>SUM(K37:K41)</f>
        <v>1531</v>
      </c>
    </row>
    <row r="43" spans="1:11" s="69" customFormat="1" ht="22.5" x14ac:dyDescent="0.45">
      <c r="A43" s="384" t="s">
        <v>292</v>
      </c>
      <c r="B43" s="384"/>
      <c r="C43" s="384"/>
      <c r="D43" s="384"/>
      <c r="E43" s="384"/>
      <c r="F43" s="331"/>
      <c r="G43" s="384" t="s">
        <v>299</v>
      </c>
      <c r="H43" s="384"/>
      <c r="I43" s="384"/>
      <c r="J43" s="384"/>
      <c r="K43" s="384"/>
    </row>
    <row r="44" spans="1:11" s="70" customFormat="1" ht="22.5" x14ac:dyDescent="0.45">
      <c r="A44" s="72" t="s">
        <v>287</v>
      </c>
      <c r="B44" s="330">
        <v>97</v>
      </c>
      <c r="C44" s="330">
        <v>127</v>
      </c>
      <c r="D44" s="330">
        <v>117</v>
      </c>
      <c r="E44" s="331">
        <f t="shared" ref="E44:E50" si="12">SUM(B44:D44)</f>
        <v>341</v>
      </c>
      <c r="F44" s="73"/>
      <c r="G44" s="72" t="s">
        <v>361</v>
      </c>
      <c r="H44" s="330">
        <v>135</v>
      </c>
      <c r="I44" s="330">
        <v>115</v>
      </c>
      <c r="J44" s="330">
        <v>102</v>
      </c>
      <c r="K44" s="331">
        <f>SUM(H44:J44)</f>
        <v>352</v>
      </c>
    </row>
    <row r="45" spans="1:11" s="70" customFormat="1" ht="22.5" x14ac:dyDescent="0.45">
      <c r="A45" s="72" t="s">
        <v>262</v>
      </c>
      <c r="B45" s="330">
        <v>90</v>
      </c>
      <c r="C45" s="330">
        <v>144</v>
      </c>
      <c r="D45" s="330">
        <v>103</v>
      </c>
      <c r="E45" s="331">
        <f t="shared" si="12"/>
        <v>337</v>
      </c>
      <c r="F45" s="73"/>
      <c r="G45" s="72" t="s">
        <v>235</v>
      </c>
      <c r="H45" s="330">
        <v>113</v>
      </c>
      <c r="I45" s="330">
        <v>123</v>
      </c>
      <c r="J45" s="330">
        <v>135</v>
      </c>
      <c r="K45" s="331">
        <f>SUM(H45:J45)</f>
        <v>371</v>
      </c>
    </row>
    <row r="46" spans="1:11" s="70" customFormat="1" ht="22.5" x14ac:dyDescent="0.45">
      <c r="A46" s="72" t="s">
        <v>283</v>
      </c>
      <c r="B46" s="330">
        <v>103</v>
      </c>
      <c r="C46" s="330">
        <v>112</v>
      </c>
      <c r="D46" s="330">
        <v>106</v>
      </c>
      <c r="E46" s="331">
        <f>SUM(B46:D46)</f>
        <v>321</v>
      </c>
      <c r="F46" s="73"/>
      <c r="G46" s="72" t="s">
        <v>362</v>
      </c>
      <c r="H46" s="330">
        <v>101</v>
      </c>
      <c r="I46" s="330">
        <v>147</v>
      </c>
      <c r="J46" s="330">
        <v>144</v>
      </c>
      <c r="K46" s="331">
        <f t="shared" ref="K46:K49" si="13">SUM(H46:J46)</f>
        <v>392</v>
      </c>
    </row>
    <row r="47" spans="1:11" s="70" customFormat="1" ht="22.5" x14ac:dyDescent="0.45">
      <c r="A47" s="72" t="s">
        <v>211</v>
      </c>
      <c r="B47" s="330">
        <v>99</v>
      </c>
      <c r="C47" s="330">
        <v>108</v>
      </c>
      <c r="D47" s="330">
        <v>130</v>
      </c>
      <c r="E47" s="331">
        <f>SUM(B47:D47)</f>
        <v>337</v>
      </c>
      <c r="F47" s="73"/>
      <c r="G47" s="72" t="s">
        <v>234</v>
      </c>
      <c r="H47" s="330">
        <v>104</v>
      </c>
      <c r="I47" s="330" t="s">
        <v>523</v>
      </c>
      <c r="J47" s="330" t="s">
        <v>523</v>
      </c>
      <c r="K47" s="331">
        <f t="shared" si="13"/>
        <v>104</v>
      </c>
    </row>
    <row r="48" spans="1:11" s="70" customFormat="1" ht="22.5" x14ac:dyDescent="0.45">
      <c r="A48" s="72" t="s">
        <v>486</v>
      </c>
      <c r="B48" s="330">
        <v>118</v>
      </c>
      <c r="C48" s="330">
        <v>99</v>
      </c>
      <c r="D48" s="330">
        <v>99</v>
      </c>
      <c r="E48" s="331">
        <f>SUM(B48:D48)</f>
        <v>316</v>
      </c>
      <c r="F48" s="73"/>
      <c r="G48" s="72" t="s">
        <v>731</v>
      </c>
      <c r="H48" s="330" t="s">
        <v>523</v>
      </c>
      <c r="I48" s="330">
        <v>115</v>
      </c>
      <c r="J48" s="330">
        <v>105</v>
      </c>
      <c r="K48" s="331">
        <f t="shared" si="13"/>
        <v>220</v>
      </c>
    </row>
    <row r="49" spans="1:11" s="70" customFormat="1" ht="22.5" x14ac:dyDescent="0.45">
      <c r="F49" s="73"/>
      <c r="G49" s="72" t="s">
        <v>334</v>
      </c>
      <c r="H49" s="330">
        <v>129</v>
      </c>
      <c r="I49" s="330">
        <v>143</v>
      </c>
      <c r="J49" s="330">
        <v>111</v>
      </c>
      <c r="K49" s="331">
        <f t="shared" si="13"/>
        <v>383</v>
      </c>
    </row>
    <row r="50" spans="1:11" s="331" customFormat="1" ht="22.5" x14ac:dyDescent="0.2">
      <c r="A50" s="131" t="s">
        <v>491</v>
      </c>
      <c r="B50" s="331">
        <f>SUM(B44:B48)</f>
        <v>507</v>
      </c>
      <c r="C50" s="331">
        <f>SUM(C44:C48)</f>
        <v>590</v>
      </c>
      <c r="D50" s="331">
        <f>SUM(D44:D48)</f>
        <v>555</v>
      </c>
      <c r="E50" s="331">
        <f t="shared" si="12"/>
        <v>1652</v>
      </c>
      <c r="G50" s="131" t="s">
        <v>490</v>
      </c>
      <c r="H50" s="331">
        <f>SUM(H44:H49)</f>
        <v>582</v>
      </c>
      <c r="I50" s="331">
        <f>SUM(I44:I49)</f>
        <v>643</v>
      </c>
      <c r="J50" s="331">
        <f>SUM(J44:J49)</f>
        <v>597</v>
      </c>
      <c r="K50" s="331">
        <f>SUM(K44:K49)</f>
        <v>1822</v>
      </c>
    </row>
    <row r="52" spans="1:11" ht="22.5" x14ac:dyDescent="0.35">
      <c r="A52" s="384" t="s">
        <v>332</v>
      </c>
      <c r="B52" s="384"/>
      <c r="C52" s="384"/>
      <c r="D52" s="384"/>
      <c r="E52" s="384"/>
      <c r="G52" s="384" t="s">
        <v>321</v>
      </c>
      <c r="H52" s="384"/>
      <c r="I52" s="384"/>
      <c r="J52" s="384"/>
      <c r="K52" s="384"/>
    </row>
    <row r="53" spans="1:11" ht="22.5" x14ac:dyDescent="0.35">
      <c r="A53" s="384" t="s">
        <v>734</v>
      </c>
      <c r="B53" s="384"/>
      <c r="C53" s="384"/>
      <c r="D53" s="384"/>
      <c r="E53" s="384"/>
      <c r="G53" s="384" t="s">
        <v>738</v>
      </c>
      <c r="H53" s="384"/>
      <c r="I53" s="384"/>
      <c r="J53" s="384"/>
      <c r="K53" s="384"/>
    </row>
    <row r="54" spans="1:11" ht="22.5" x14ac:dyDescent="0.45">
      <c r="A54" s="383" t="s">
        <v>619</v>
      </c>
      <c r="B54" s="383"/>
      <c r="C54" s="383"/>
      <c r="D54" s="383"/>
      <c r="E54" s="383"/>
      <c r="F54" s="70"/>
      <c r="G54" s="383" t="s">
        <v>721</v>
      </c>
      <c r="H54" s="383"/>
      <c r="I54" s="383"/>
      <c r="J54" s="383"/>
      <c r="K54" s="383"/>
    </row>
    <row r="55" spans="1:11" ht="22.5" x14ac:dyDescent="0.45">
      <c r="A55" s="383" t="s">
        <v>732</v>
      </c>
      <c r="B55" s="383"/>
      <c r="C55" s="383"/>
      <c r="D55" s="383"/>
      <c r="E55" s="383"/>
      <c r="F55" s="70"/>
      <c r="G55" s="383" t="s">
        <v>722</v>
      </c>
      <c r="H55" s="383"/>
      <c r="I55" s="383"/>
      <c r="J55" s="383"/>
      <c r="K55" s="383"/>
    </row>
    <row r="56" spans="1:11" ht="22.5" x14ac:dyDescent="0.45">
      <c r="A56" s="383" t="s">
        <v>733</v>
      </c>
      <c r="B56" s="383"/>
      <c r="C56" s="383"/>
      <c r="D56" s="383"/>
      <c r="E56" s="383"/>
      <c r="F56" s="70"/>
      <c r="G56" s="383" t="s">
        <v>723</v>
      </c>
      <c r="H56" s="383"/>
      <c r="I56" s="383"/>
      <c r="J56" s="383"/>
      <c r="K56" s="383"/>
    </row>
    <row r="57" spans="1:11" ht="22.5" x14ac:dyDescent="0.45">
      <c r="A57" s="383" t="s">
        <v>638</v>
      </c>
      <c r="B57" s="383"/>
      <c r="C57" s="383"/>
      <c r="D57" s="383"/>
      <c r="E57" s="383"/>
      <c r="F57" s="70"/>
      <c r="G57" s="383" t="s">
        <v>724</v>
      </c>
      <c r="H57" s="383"/>
      <c r="I57" s="383"/>
      <c r="J57" s="383"/>
      <c r="K57" s="383"/>
    </row>
    <row r="58" spans="1:11" ht="22.5" x14ac:dyDescent="0.45">
      <c r="A58" s="383" t="s">
        <v>702</v>
      </c>
      <c r="B58" s="383"/>
      <c r="C58" s="383"/>
      <c r="D58" s="383"/>
      <c r="E58" s="383"/>
      <c r="F58" s="70"/>
      <c r="G58" s="383" t="s">
        <v>725</v>
      </c>
      <c r="H58" s="383"/>
      <c r="I58" s="383"/>
      <c r="J58" s="383"/>
      <c r="K58" s="383"/>
    </row>
    <row r="59" spans="1:11" ht="22.5" x14ac:dyDescent="0.45">
      <c r="A59" s="383" t="s">
        <v>623</v>
      </c>
      <c r="B59" s="383"/>
      <c r="C59" s="383"/>
      <c r="D59" s="383"/>
      <c r="E59" s="383"/>
      <c r="F59" s="70"/>
      <c r="G59" s="383" t="s">
        <v>726</v>
      </c>
      <c r="H59" s="383"/>
      <c r="I59" s="383"/>
      <c r="J59" s="383"/>
      <c r="K59" s="383"/>
    </row>
    <row r="60" spans="1:11" ht="22.5" x14ac:dyDescent="0.45">
      <c r="A60" s="383" t="s">
        <v>624</v>
      </c>
      <c r="B60" s="383"/>
      <c r="C60" s="383"/>
      <c r="D60" s="383"/>
      <c r="E60" s="383"/>
      <c r="F60" s="70"/>
      <c r="G60" s="383" t="s">
        <v>727</v>
      </c>
      <c r="H60" s="383"/>
      <c r="I60" s="383"/>
      <c r="J60" s="383"/>
      <c r="K60" s="383"/>
    </row>
    <row r="61" spans="1:11" ht="22.5" x14ac:dyDescent="0.45">
      <c r="A61" s="383" t="s">
        <v>625</v>
      </c>
      <c r="B61" s="383"/>
      <c r="C61" s="383"/>
      <c r="D61" s="383"/>
      <c r="E61" s="383"/>
      <c r="F61" s="70"/>
      <c r="G61" s="383" t="s">
        <v>728</v>
      </c>
      <c r="H61" s="383"/>
      <c r="I61" s="383"/>
      <c r="J61" s="383"/>
      <c r="K61" s="383"/>
    </row>
    <row r="62" spans="1:11" ht="22.5" x14ac:dyDescent="0.45">
      <c r="A62" s="383"/>
      <c r="B62" s="383"/>
      <c r="C62" s="383"/>
      <c r="D62" s="383"/>
      <c r="E62" s="383"/>
      <c r="F62" s="70"/>
      <c r="G62" s="383"/>
      <c r="H62" s="383"/>
      <c r="I62" s="383"/>
      <c r="J62" s="383"/>
      <c r="K62" s="383"/>
    </row>
    <row r="63" spans="1:11" ht="22.5" x14ac:dyDescent="0.45">
      <c r="A63" s="72"/>
      <c r="B63" s="330"/>
      <c r="C63" s="330"/>
      <c r="D63" s="330"/>
      <c r="E63" s="331"/>
      <c r="F63" s="70"/>
      <c r="G63" s="72"/>
      <c r="H63" s="330"/>
      <c r="I63" s="330"/>
      <c r="J63" s="330"/>
      <c r="K63" s="331"/>
    </row>
    <row r="64" spans="1:11" ht="22.5" x14ac:dyDescent="0.45">
      <c r="A64" s="72"/>
      <c r="B64" s="330"/>
      <c r="C64" s="330"/>
      <c r="D64" s="330"/>
      <c r="E64" s="331"/>
      <c r="F64" s="70"/>
      <c r="G64" s="72"/>
      <c r="H64" s="330"/>
      <c r="I64" s="330"/>
      <c r="J64" s="330"/>
      <c r="K64" s="331"/>
    </row>
    <row r="65" spans="1:11" ht="22.5" x14ac:dyDescent="0.45">
      <c r="A65" s="72"/>
      <c r="B65" s="330"/>
      <c r="C65" s="330"/>
      <c r="D65" s="330"/>
      <c r="E65" s="331"/>
      <c r="F65" s="70"/>
      <c r="G65" s="72"/>
      <c r="H65" s="330"/>
      <c r="I65" s="330"/>
      <c r="J65" s="330"/>
      <c r="K65" s="331"/>
    </row>
    <row r="66" spans="1:11" x14ac:dyDescent="0.35">
      <c r="A66" s="61"/>
      <c r="B66" s="61"/>
      <c r="C66" s="61"/>
      <c r="D66" s="61"/>
      <c r="E66" s="61"/>
      <c r="G66" s="61"/>
      <c r="H66" s="61"/>
      <c r="I66" s="61"/>
      <c r="J66" s="61"/>
      <c r="K66"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 ref="A62:E62"/>
    <mergeCell ref="G62:K62"/>
  </mergeCells>
  <conditionalFormatting sqref="B7 H7">
    <cfRule type="top10" dxfId="561" priority="35" rank="1"/>
  </conditionalFormatting>
  <conditionalFormatting sqref="C7 I7">
    <cfRule type="top10" dxfId="560" priority="34" rank="1"/>
  </conditionalFormatting>
  <conditionalFormatting sqref="D7 J7">
    <cfRule type="top10" dxfId="559" priority="33" stopIfTrue="1" rank="1"/>
  </conditionalFormatting>
  <conditionalFormatting sqref="E7 K7">
    <cfRule type="top10" dxfId="558" priority="32" rank="1"/>
  </conditionalFormatting>
  <conditionalFormatting sqref="B14 H14">
    <cfRule type="top10" dxfId="557" priority="31" rank="1"/>
  </conditionalFormatting>
  <conditionalFormatting sqref="C14 I14">
    <cfRule type="top10" dxfId="556" priority="29" rank="1"/>
    <cfRule type="top10" priority="30" rank="1"/>
  </conditionalFormatting>
  <conditionalFormatting sqref="J14 D14">
    <cfRule type="top10" dxfId="555" priority="28" rank="1"/>
  </conditionalFormatting>
  <conditionalFormatting sqref="K14 E14">
    <cfRule type="top10" dxfId="554" priority="27" rank="1"/>
  </conditionalFormatting>
  <conditionalFormatting sqref="B21 H21">
    <cfRule type="top10" dxfId="553" priority="26" rank="1"/>
  </conditionalFormatting>
  <conditionalFormatting sqref="I21 C21">
    <cfRule type="top10" dxfId="552" priority="25" rank="1"/>
  </conditionalFormatting>
  <conditionalFormatting sqref="D21 J21">
    <cfRule type="top10" dxfId="551" priority="24" rank="1"/>
  </conditionalFormatting>
  <conditionalFormatting sqref="K21 E21">
    <cfRule type="top10" dxfId="550" priority="23" rank="1"/>
  </conditionalFormatting>
  <conditionalFormatting sqref="B28 H28">
    <cfRule type="top10" dxfId="549" priority="22" rank="1"/>
  </conditionalFormatting>
  <conditionalFormatting sqref="C28 I28">
    <cfRule type="top10" dxfId="548" priority="21" rank="1"/>
  </conditionalFormatting>
  <conditionalFormatting sqref="D28 J28">
    <cfRule type="top10" dxfId="547" priority="20" rank="1"/>
  </conditionalFormatting>
  <conditionalFormatting sqref="E28 K28">
    <cfRule type="top10" dxfId="546" priority="19" rank="1"/>
  </conditionalFormatting>
  <conditionalFormatting sqref="B35 H35">
    <cfRule type="top10" dxfId="545" priority="18" rank="1"/>
  </conditionalFormatting>
  <conditionalFormatting sqref="H35 B35">
    <cfRule type="top10" dxfId="544" priority="17" rank="1"/>
  </conditionalFormatting>
  <conditionalFormatting sqref="C35 I35">
    <cfRule type="top10" dxfId="543" priority="16" rank="1"/>
  </conditionalFormatting>
  <conditionalFormatting sqref="D35 J35">
    <cfRule type="top10" dxfId="542" priority="15" rank="1"/>
  </conditionalFormatting>
  <conditionalFormatting sqref="K35 E35">
    <cfRule type="top10" dxfId="541" priority="14" rank="1"/>
  </conditionalFormatting>
  <conditionalFormatting sqref="B42 H42">
    <cfRule type="top10" dxfId="540" priority="13" rank="1"/>
  </conditionalFormatting>
  <conditionalFormatting sqref="C42 I42">
    <cfRule type="top10" dxfId="539" priority="12" rank="1"/>
  </conditionalFormatting>
  <conditionalFormatting sqref="D42 J42">
    <cfRule type="top10" dxfId="538" priority="11" rank="1"/>
  </conditionalFormatting>
  <conditionalFormatting sqref="E42 K42">
    <cfRule type="top10" dxfId="537" priority="10" rank="1"/>
  </conditionalFormatting>
  <conditionalFormatting sqref="B50 H50">
    <cfRule type="top10" dxfId="536" priority="9" rank="1"/>
  </conditionalFormatting>
  <conditionalFormatting sqref="C50 I50">
    <cfRule type="top10" dxfId="535" priority="8" rank="1"/>
  </conditionalFormatting>
  <conditionalFormatting sqref="D50 J50">
    <cfRule type="top10" dxfId="534" priority="7" rank="1"/>
  </conditionalFormatting>
  <conditionalFormatting sqref="E50 K50">
    <cfRule type="top10" dxfId="533" priority="6" rank="1"/>
  </conditionalFormatting>
  <conditionalFormatting sqref="E2:E6 K2:K6 E9:E13 E16:E20 K16:K20 E23:E27 E30:E34 K30:K34 K23:K27 E37:E41 K9:K13 K37:K41 E44:E48 K44:K49">
    <cfRule type="cellIs" dxfId="532" priority="5" operator="greaterThan">
      <formula>399</formula>
    </cfRule>
  </conditionalFormatting>
  <conditionalFormatting sqref="B2:D6 H2:J6 H9:J13 B9:D13 B16:D20 H16:J20 B23:D27 H23:J27 H30:J34 B30:D34 B37:D41 H37:J41 H44:J49 B44:D48">
    <cfRule type="cellIs" dxfId="531" priority="4"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16&amp;"Arial,Regular"&amp;10
&amp;"Euphemia,Regular"&amp;12DECEMBER 26, 2014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6" zoomScale="85" zoomScaleNormal="85" workbookViewId="0">
      <selection activeCell="G54" sqref="G54:K5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296</v>
      </c>
      <c r="B1" s="386"/>
      <c r="C1" s="386"/>
      <c r="D1" s="386"/>
      <c r="E1" s="386"/>
      <c r="F1" s="328"/>
      <c r="G1" s="386" t="s">
        <v>482</v>
      </c>
      <c r="H1" s="386"/>
      <c r="I1" s="386"/>
      <c r="J1" s="386"/>
      <c r="K1" s="386"/>
    </row>
    <row r="2" spans="1:11" s="70" customFormat="1" ht="22.5" x14ac:dyDescent="0.45">
      <c r="A2" s="72" t="s">
        <v>351</v>
      </c>
      <c r="B2" s="325">
        <v>94</v>
      </c>
      <c r="C2" s="325">
        <v>126</v>
      </c>
      <c r="D2" s="325">
        <v>153</v>
      </c>
      <c r="E2" s="326">
        <f t="shared" ref="E2:E7" si="0">SUM(B2:D2)</f>
        <v>373</v>
      </c>
      <c r="F2" s="73"/>
      <c r="G2" s="72" t="s">
        <v>360</v>
      </c>
      <c r="H2" s="325">
        <v>112</v>
      </c>
      <c r="I2" s="325">
        <v>121</v>
      </c>
      <c r="J2" s="325">
        <v>93</v>
      </c>
      <c r="K2" s="326">
        <f t="shared" ref="K2:K7" si="1">SUM(H2:J2)</f>
        <v>326</v>
      </c>
    </row>
    <row r="3" spans="1:11" s="70" customFormat="1" ht="22.5" x14ac:dyDescent="0.45">
      <c r="A3" s="72" t="s">
        <v>493</v>
      </c>
      <c r="B3" s="325">
        <v>122</v>
      </c>
      <c r="C3" s="325">
        <v>130</v>
      </c>
      <c r="D3" s="325">
        <v>108</v>
      </c>
      <c r="E3" s="326">
        <f t="shared" si="0"/>
        <v>360</v>
      </c>
      <c r="F3" s="73"/>
      <c r="G3" s="72" t="s">
        <v>270</v>
      </c>
      <c r="H3" s="325">
        <v>92</v>
      </c>
      <c r="I3" s="325">
        <v>116</v>
      </c>
      <c r="J3" s="325">
        <v>85</v>
      </c>
      <c r="K3" s="326">
        <f t="shared" si="1"/>
        <v>293</v>
      </c>
    </row>
    <row r="4" spans="1:11" s="70" customFormat="1" ht="22.5" x14ac:dyDescent="0.45">
      <c r="A4" s="72" t="s">
        <v>237</v>
      </c>
      <c r="B4" s="325">
        <v>134</v>
      </c>
      <c r="C4" s="325">
        <v>137</v>
      </c>
      <c r="D4" s="325">
        <v>109</v>
      </c>
      <c r="E4" s="326">
        <f t="shared" si="0"/>
        <v>380</v>
      </c>
      <c r="F4" s="73"/>
      <c r="G4" s="72" t="s">
        <v>271</v>
      </c>
      <c r="H4" s="325">
        <v>96</v>
      </c>
      <c r="I4" s="325">
        <v>96</v>
      </c>
      <c r="J4" s="325">
        <v>111</v>
      </c>
      <c r="K4" s="326">
        <f t="shared" si="1"/>
        <v>303</v>
      </c>
    </row>
    <row r="5" spans="1:11" s="70" customFormat="1" ht="22.5" x14ac:dyDescent="0.45">
      <c r="A5" s="72" t="s">
        <v>257</v>
      </c>
      <c r="B5" s="325">
        <v>143</v>
      </c>
      <c r="C5" s="325">
        <v>91</v>
      </c>
      <c r="D5" s="325">
        <v>106</v>
      </c>
      <c r="E5" s="326">
        <f t="shared" si="0"/>
        <v>340</v>
      </c>
      <c r="F5" s="73"/>
      <c r="G5" s="72" t="s">
        <v>273</v>
      </c>
      <c r="H5" s="325">
        <v>118</v>
      </c>
      <c r="I5" s="325">
        <v>141</v>
      </c>
      <c r="J5" s="325">
        <v>138</v>
      </c>
      <c r="K5" s="326">
        <f t="shared" si="1"/>
        <v>397</v>
      </c>
    </row>
    <row r="6" spans="1:11" s="70" customFormat="1" ht="22.5" x14ac:dyDescent="0.45">
      <c r="A6" s="72" t="s">
        <v>281</v>
      </c>
      <c r="B6" s="325">
        <v>128</v>
      </c>
      <c r="C6" s="325">
        <v>129</v>
      </c>
      <c r="D6" s="325">
        <v>144</v>
      </c>
      <c r="E6" s="326">
        <f t="shared" si="0"/>
        <v>401</v>
      </c>
      <c r="F6" s="73"/>
      <c r="G6" s="72" t="s">
        <v>269</v>
      </c>
      <c r="H6" s="325">
        <v>141</v>
      </c>
      <c r="I6" s="325">
        <v>114</v>
      </c>
      <c r="J6" s="325">
        <v>131</v>
      </c>
      <c r="K6" s="326">
        <f t="shared" si="1"/>
        <v>386</v>
      </c>
    </row>
    <row r="7" spans="1:11" s="326" customFormat="1" ht="22.5" x14ac:dyDescent="0.2">
      <c r="A7" s="131" t="s">
        <v>490</v>
      </c>
      <c r="B7" s="326">
        <f>SUM(B2:B6)</f>
        <v>621</v>
      </c>
      <c r="C7" s="326">
        <f>SUM(C2:C6)</f>
        <v>613</v>
      </c>
      <c r="D7" s="326">
        <f>SUM(D2:D6)</f>
        <v>620</v>
      </c>
      <c r="E7" s="326">
        <f t="shared" si="0"/>
        <v>1854</v>
      </c>
      <c r="G7" s="131" t="s">
        <v>491</v>
      </c>
      <c r="H7" s="326">
        <f>SUM(H2:H6)</f>
        <v>559</v>
      </c>
      <c r="I7" s="326">
        <f>SUM(I2:I6)</f>
        <v>588</v>
      </c>
      <c r="J7" s="326">
        <f>SUM(J2:J6)</f>
        <v>558</v>
      </c>
      <c r="K7" s="326">
        <f t="shared" si="1"/>
        <v>1705</v>
      </c>
    </row>
    <row r="8" spans="1:11" s="71" customFormat="1" ht="22.5" x14ac:dyDescent="0.2">
      <c r="A8" s="385" t="s">
        <v>295</v>
      </c>
      <c r="B8" s="385"/>
      <c r="C8" s="385"/>
      <c r="D8" s="385"/>
      <c r="E8" s="385"/>
      <c r="F8" s="326"/>
      <c r="G8" s="385" t="s">
        <v>479</v>
      </c>
      <c r="H8" s="385"/>
      <c r="I8" s="385"/>
      <c r="J8" s="385"/>
      <c r="K8" s="385"/>
    </row>
    <row r="9" spans="1:11" s="70" customFormat="1" ht="22.5" x14ac:dyDescent="0.45">
      <c r="A9" s="74" t="s">
        <v>252</v>
      </c>
      <c r="B9" s="75">
        <v>140</v>
      </c>
      <c r="C9" s="75">
        <v>106</v>
      </c>
      <c r="D9" s="75">
        <v>101</v>
      </c>
      <c r="E9" s="327">
        <f t="shared" ref="E9:E14" si="2">SUM(B9:D9)</f>
        <v>347</v>
      </c>
      <c r="F9" s="73"/>
      <c r="G9" s="74" t="s">
        <v>280</v>
      </c>
      <c r="H9" s="75">
        <v>104</v>
      </c>
      <c r="I9" s="75">
        <v>133</v>
      </c>
      <c r="J9" s="75">
        <v>120</v>
      </c>
      <c r="K9" s="327">
        <f t="shared" ref="K9:K14" si="3">SUM(H9:J9)</f>
        <v>357</v>
      </c>
    </row>
    <row r="10" spans="1:11" s="70" customFormat="1" ht="22.5" x14ac:dyDescent="0.45">
      <c r="A10" s="74" t="s">
        <v>255</v>
      </c>
      <c r="B10" s="75">
        <v>134</v>
      </c>
      <c r="C10" s="75">
        <v>125</v>
      </c>
      <c r="D10" s="75">
        <v>119</v>
      </c>
      <c r="E10" s="327">
        <f t="shared" si="2"/>
        <v>378</v>
      </c>
      <c r="F10" s="73"/>
      <c r="G10" s="74" t="s">
        <v>41</v>
      </c>
      <c r="H10" s="75">
        <v>119</v>
      </c>
      <c r="I10" s="75">
        <v>116</v>
      </c>
      <c r="J10" s="75">
        <v>103</v>
      </c>
      <c r="K10" s="327">
        <f t="shared" si="3"/>
        <v>338</v>
      </c>
    </row>
    <row r="11" spans="1:11" s="70" customFormat="1" ht="22.5" x14ac:dyDescent="0.45">
      <c r="A11" s="74" t="s">
        <v>220</v>
      </c>
      <c r="B11" s="75">
        <v>99</v>
      </c>
      <c r="C11" s="75">
        <v>111</v>
      </c>
      <c r="D11" s="75">
        <v>100</v>
      </c>
      <c r="E11" s="327">
        <f t="shared" si="2"/>
        <v>310</v>
      </c>
      <c r="F11" s="73"/>
      <c r="G11" s="74" t="s">
        <v>40</v>
      </c>
      <c r="H11" s="75">
        <v>130</v>
      </c>
      <c r="I11" s="75">
        <v>119</v>
      </c>
      <c r="J11" s="75">
        <v>117</v>
      </c>
      <c r="K11" s="327">
        <f t="shared" si="3"/>
        <v>366</v>
      </c>
    </row>
    <row r="12" spans="1:11" s="70" customFormat="1" ht="22.5" x14ac:dyDescent="0.45">
      <c r="A12" s="74" t="s">
        <v>353</v>
      </c>
      <c r="B12" s="75">
        <v>148</v>
      </c>
      <c r="C12" s="75">
        <v>103</v>
      </c>
      <c r="D12" s="75">
        <v>119</v>
      </c>
      <c r="E12" s="327">
        <f t="shared" si="2"/>
        <v>370</v>
      </c>
      <c r="F12" s="73"/>
      <c r="G12" s="74" t="s">
        <v>357</v>
      </c>
      <c r="H12" s="75">
        <v>145</v>
      </c>
      <c r="I12" s="75">
        <v>122</v>
      </c>
      <c r="J12" s="75">
        <v>99</v>
      </c>
      <c r="K12" s="327">
        <f t="shared" si="3"/>
        <v>366</v>
      </c>
    </row>
    <row r="13" spans="1:11" s="70" customFormat="1" ht="22.5" x14ac:dyDescent="0.45">
      <c r="A13" s="74" t="s">
        <v>473</v>
      </c>
      <c r="B13" s="75">
        <v>115</v>
      </c>
      <c r="C13" s="75">
        <v>109</v>
      </c>
      <c r="D13" s="75">
        <v>103</v>
      </c>
      <c r="E13" s="327">
        <f t="shared" si="2"/>
        <v>327</v>
      </c>
      <c r="F13" s="73"/>
      <c r="G13" s="74" t="s">
        <v>335</v>
      </c>
      <c r="H13" s="75">
        <v>113</v>
      </c>
      <c r="I13" s="75">
        <v>140</v>
      </c>
      <c r="J13" s="75">
        <v>140</v>
      </c>
      <c r="K13" s="327">
        <f t="shared" si="3"/>
        <v>393</v>
      </c>
    </row>
    <row r="14" spans="1:11" s="326" customFormat="1" ht="22.5" x14ac:dyDescent="0.2">
      <c r="A14" s="215" t="s">
        <v>488</v>
      </c>
      <c r="B14" s="327">
        <f>SUM(B9:B13)</f>
        <v>636</v>
      </c>
      <c r="C14" s="327">
        <f>SUM(C9:C13)</f>
        <v>554</v>
      </c>
      <c r="D14" s="327">
        <f>SUM(D9:D13)</f>
        <v>542</v>
      </c>
      <c r="E14" s="327">
        <f t="shared" si="2"/>
        <v>1732</v>
      </c>
      <c r="G14" s="215" t="s">
        <v>487</v>
      </c>
      <c r="H14" s="327">
        <f>SUM(H9:H13)</f>
        <v>611</v>
      </c>
      <c r="I14" s="327">
        <f>SUM(I9:I13)</f>
        <v>630</v>
      </c>
      <c r="J14" s="327">
        <f>SUM(J9:J13)</f>
        <v>579</v>
      </c>
      <c r="K14" s="327">
        <f t="shared" si="3"/>
        <v>1820</v>
      </c>
    </row>
    <row r="15" spans="1:11" s="71" customFormat="1" ht="22.5" x14ac:dyDescent="0.2">
      <c r="A15" s="384" t="s">
        <v>480</v>
      </c>
      <c r="B15" s="384"/>
      <c r="C15" s="384"/>
      <c r="D15" s="384"/>
      <c r="E15" s="384"/>
      <c r="F15" s="326"/>
      <c r="G15" s="384" t="s">
        <v>292</v>
      </c>
      <c r="H15" s="384"/>
      <c r="I15" s="384"/>
      <c r="J15" s="384"/>
      <c r="K15" s="384"/>
    </row>
    <row r="16" spans="1:11" s="70" customFormat="1" ht="22.5" x14ac:dyDescent="0.45">
      <c r="A16" s="72" t="s">
        <v>354</v>
      </c>
      <c r="B16" s="325">
        <v>99</v>
      </c>
      <c r="C16" s="325">
        <v>97</v>
      </c>
      <c r="D16" s="325">
        <v>107</v>
      </c>
      <c r="E16" s="326">
        <f t="shared" ref="E16:E21" si="4">SUM(B16:D16)</f>
        <v>303</v>
      </c>
      <c r="F16" s="73"/>
      <c r="G16" s="72" t="s">
        <v>287</v>
      </c>
      <c r="H16" s="325">
        <v>159</v>
      </c>
      <c r="I16" s="325">
        <v>98</v>
      </c>
      <c r="J16" s="325">
        <v>110</v>
      </c>
      <c r="K16" s="326">
        <f t="shared" ref="K16:K21" si="5">SUM(H16:J16)</f>
        <v>367</v>
      </c>
    </row>
    <row r="17" spans="1:11" s="70" customFormat="1" ht="22.5" x14ac:dyDescent="0.45">
      <c r="A17" s="72" t="s">
        <v>286</v>
      </c>
      <c r="B17" s="325">
        <v>125</v>
      </c>
      <c r="C17" s="325">
        <v>116</v>
      </c>
      <c r="D17" s="325">
        <v>100</v>
      </c>
      <c r="E17" s="326">
        <f t="shared" si="4"/>
        <v>341</v>
      </c>
      <c r="F17" s="73"/>
      <c r="G17" s="72" t="s">
        <v>262</v>
      </c>
      <c r="H17" s="325">
        <v>138</v>
      </c>
      <c r="I17" s="325">
        <v>132</v>
      </c>
      <c r="J17" s="325">
        <v>107</v>
      </c>
      <c r="K17" s="326">
        <f t="shared" si="5"/>
        <v>377</v>
      </c>
    </row>
    <row r="18" spans="1:11" s="70" customFormat="1" ht="22.5" x14ac:dyDescent="0.45">
      <c r="A18" s="72" t="s">
        <v>258</v>
      </c>
      <c r="B18" s="325">
        <v>153</v>
      </c>
      <c r="C18" s="325">
        <v>120</v>
      </c>
      <c r="D18" s="325">
        <v>109</v>
      </c>
      <c r="E18" s="326">
        <f t="shared" si="4"/>
        <v>382</v>
      </c>
      <c r="F18" s="73"/>
      <c r="G18" s="72" t="s">
        <v>283</v>
      </c>
      <c r="H18" s="325">
        <v>123</v>
      </c>
      <c r="I18" s="325">
        <v>136</v>
      </c>
      <c r="J18" s="325">
        <v>113</v>
      </c>
      <c r="K18" s="326">
        <f t="shared" si="5"/>
        <v>372</v>
      </c>
    </row>
    <row r="19" spans="1:11" s="70" customFormat="1" ht="22.5" x14ac:dyDescent="0.45">
      <c r="A19" s="72" t="s">
        <v>371</v>
      </c>
      <c r="B19" s="325">
        <v>139</v>
      </c>
      <c r="C19" s="325">
        <v>142</v>
      </c>
      <c r="D19" s="325">
        <v>136</v>
      </c>
      <c r="E19" s="326">
        <f t="shared" si="4"/>
        <v>417</v>
      </c>
      <c r="F19" s="73"/>
      <c r="G19" s="72" t="s">
        <v>211</v>
      </c>
      <c r="H19" s="325">
        <v>101</v>
      </c>
      <c r="I19" s="325">
        <v>146</v>
      </c>
      <c r="J19" s="325">
        <v>120</v>
      </c>
      <c r="K19" s="326">
        <f t="shared" si="5"/>
        <v>367</v>
      </c>
    </row>
    <row r="20" spans="1:11" s="70" customFormat="1" ht="22.5" x14ac:dyDescent="0.45">
      <c r="A20" s="72" t="s">
        <v>210</v>
      </c>
      <c r="B20" s="325">
        <v>111</v>
      </c>
      <c r="C20" s="325">
        <v>116</v>
      </c>
      <c r="D20" s="325">
        <v>129</v>
      </c>
      <c r="E20" s="326">
        <f t="shared" si="4"/>
        <v>356</v>
      </c>
      <c r="F20" s="73"/>
      <c r="G20" s="72" t="s">
        <v>486</v>
      </c>
      <c r="H20" s="325">
        <v>122</v>
      </c>
      <c r="I20" s="325">
        <v>140</v>
      </c>
      <c r="J20" s="325">
        <v>110</v>
      </c>
      <c r="K20" s="326">
        <f t="shared" si="5"/>
        <v>372</v>
      </c>
    </row>
    <row r="21" spans="1:11" s="326" customFormat="1" ht="22.5" x14ac:dyDescent="0.2">
      <c r="A21" s="131" t="s">
        <v>488</v>
      </c>
      <c r="B21" s="326">
        <f>SUM(B16:B20)</f>
        <v>627</v>
      </c>
      <c r="C21" s="326">
        <f>SUM(C16:C20)</f>
        <v>591</v>
      </c>
      <c r="D21" s="326">
        <f>SUM(D16:D20)</f>
        <v>581</v>
      </c>
      <c r="E21" s="326">
        <f t="shared" si="4"/>
        <v>1799</v>
      </c>
      <c r="G21" s="131" t="s">
        <v>487</v>
      </c>
      <c r="H21" s="326">
        <f>SUM(H16:H20)</f>
        <v>643</v>
      </c>
      <c r="I21" s="326">
        <f>SUM(I16:I20)</f>
        <v>652</v>
      </c>
      <c r="J21" s="326">
        <f>SUM(J16:J20)</f>
        <v>560</v>
      </c>
      <c r="K21" s="326">
        <f t="shared" si="5"/>
        <v>1855</v>
      </c>
    </row>
    <row r="22" spans="1:11" s="71" customFormat="1" ht="22.5" x14ac:dyDescent="0.2">
      <c r="A22" s="385" t="s">
        <v>485</v>
      </c>
      <c r="B22" s="385"/>
      <c r="C22" s="385"/>
      <c r="D22" s="385"/>
      <c r="E22" s="385"/>
      <c r="F22" s="326"/>
      <c r="G22" s="385" t="s">
        <v>484</v>
      </c>
      <c r="H22" s="385"/>
      <c r="I22" s="385"/>
      <c r="J22" s="385"/>
      <c r="K22" s="385"/>
    </row>
    <row r="23" spans="1:11" s="70" customFormat="1" ht="22.5" x14ac:dyDescent="0.45">
      <c r="A23" s="74" t="s">
        <v>447</v>
      </c>
      <c r="B23" s="75">
        <v>96</v>
      </c>
      <c r="C23" s="75">
        <v>96</v>
      </c>
      <c r="D23" s="75">
        <v>119</v>
      </c>
      <c r="E23" s="327">
        <f t="shared" ref="E23:E28" si="6">SUM(B23:D23)</f>
        <v>311</v>
      </c>
      <c r="F23" s="73"/>
      <c r="G23" s="74" t="s">
        <v>260</v>
      </c>
      <c r="H23" s="75">
        <v>126</v>
      </c>
      <c r="I23" s="75">
        <v>99</v>
      </c>
      <c r="J23" s="75">
        <v>97</v>
      </c>
      <c r="K23" s="327">
        <f t="shared" ref="K23:K28" si="7">SUM(H23:J23)</f>
        <v>322</v>
      </c>
    </row>
    <row r="24" spans="1:11" s="70" customFormat="1" ht="22.5" x14ac:dyDescent="0.45">
      <c r="A24" s="74" t="s">
        <v>566</v>
      </c>
      <c r="B24" s="75">
        <v>116</v>
      </c>
      <c r="C24" s="75">
        <v>109</v>
      </c>
      <c r="D24" s="75">
        <v>103</v>
      </c>
      <c r="E24" s="327">
        <f t="shared" si="6"/>
        <v>328</v>
      </c>
      <c r="F24" s="73"/>
      <c r="G24" s="74" t="s">
        <v>267</v>
      </c>
      <c r="H24" s="75">
        <v>133</v>
      </c>
      <c r="I24" s="75">
        <v>119</v>
      </c>
      <c r="J24" s="75">
        <v>100</v>
      </c>
      <c r="K24" s="327">
        <f t="shared" si="7"/>
        <v>352</v>
      </c>
    </row>
    <row r="25" spans="1:11" s="70" customFormat="1" ht="22.5" x14ac:dyDescent="0.45">
      <c r="A25" s="74" t="s">
        <v>445</v>
      </c>
      <c r="B25" s="75">
        <v>127</v>
      </c>
      <c r="C25" s="75">
        <v>111</v>
      </c>
      <c r="D25" s="75">
        <v>108</v>
      </c>
      <c r="E25" s="327">
        <f t="shared" si="6"/>
        <v>346</v>
      </c>
      <c r="F25" s="73"/>
      <c r="G25" s="74" t="s">
        <v>375</v>
      </c>
      <c r="H25" s="75">
        <v>141</v>
      </c>
      <c r="I25" s="75">
        <v>95</v>
      </c>
      <c r="J25" s="75">
        <v>90</v>
      </c>
      <c r="K25" s="327">
        <f t="shared" si="7"/>
        <v>326</v>
      </c>
    </row>
    <row r="26" spans="1:11" s="70" customFormat="1" ht="22.5" x14ac:dyDescent="0.45">
      <c r="A26" s="74" t="s">
        <v>446</v>
      </c>
      <c r="B26" s="75">
        <v>113</v>
      </c>
      <c r="C26" s="75">
        <v>118</v>
      </c>
      <c r="D26" s="75">
        <v>130</v>
      </c>
      <c r="E26" s="327">
        <f t="shared" si="6"/>
        <v>361</v>
      </c>
      <c r="F26" s="73"/>
      <c r="G26" s="74" t="s">
        <v>264</v>
      </c>
      <c r="H26" s="75">
        <v>110</v>
      </c>
      <c r="I26" s="75">
        <v>125</v>
      </c>
      <c r="J26" s="75">
        <v>110</v>
      </c>
      <c r="K26" s="327">
        <f t="shared" si="7"/>
        <v>345</v>
      </c>
    </row>
    <row r="27" spans="1:11" s="70" customFormat="1" ht="22.5" x14ac:dyDescent="0.45">
      <c r="A27" s="74" t="s">
        <v>348</v>
      </c>
      <c r="B27" s="75">
        <v>126</v>
      </c>
      <c r="C27" s="75">
        <v>105</v>
      </c>
      <c r="D27" s="75">
        <v>114</v>
      </c>
      <c r="E27" s="327">
        <f t="shared" si="6"/>
        <v>345</v>
      </c>
      <c r="F27" s="73"/>
      <c r="G27" s="74" t="s">
        <v>494</v>
      </c>
      <c r="H27" s="75">
        <v>111</v>
      </c>
      <c r="I27" s="75">
        <v>104</v>
      </c>
      <c r="J27" s="75">
        <v>124</v>
      </c>
      <c r="K27" s="327">
        <f t="shared" si="7"/>
        <v>339</v>
      </c>
    </row>
    <row r="28" spans="1:11" s="326" customFormat="1" ht="22.5" x14ac:dyDescent="0.2">
      <c r="A28" s="215" t="s">
        <v>519</v>
      </c>
      <c r="B28" s="327">
        <f>SUM(B23:B27)</f>
        <v>578</v>
      </c>
      <c r="C28" s="327">
        <f>SUM(C23:C27)</f>
        <v>539</v>
      </c>
      <c r="D28" s="327">
        <f>SUM(D23:D27)</f>
        <v>574</v>
      </c>
      <c r="E28" s="327">
        <f t="shared" si="6"/>
        <v>1691</v>
      </c>
      <c r="G28" s="215" t="s">
        <v>519</v>
      </c>
      <c r="H28" s="327">
        <f>SUM(H23:H27)</f>
        <v>621</v>
      </c>
      <c r="I28" s="327">
        <f>SUM(I23:I27)</f>
        <v>542</v>
      </c>
      <c r="J28" s="327">
        <f>SUM(J23:J27)</f>
        <v>521</v>
      </c>
      <c r="K28" s="327">
        <f t="shared" si="7"/>
        <v>1684</v>
      </c>
    </row>
    <row r="29" spans="1:11" s="71" customFormat="1" ht="22.5" x14ac:dyDescent="0.2">
      <c r="A29" s="384" t="s">
        <v>294</v>
      </c>
      <c r="B29" s="384"/>
      <c r="C29" s="384"/>
      <c r="D29" s="384"/>
      <c r="E29" s="384"/>
      <c r="F29" s="326"/>
      <c r="G29" s="384" t="s">
        <v>299</v>
      </c>
      <c r="H29" s="384"/>
      <c r="I29" s="384"/>
      <c r="J29" s="384"/>
      <c r="K29" s="384"/>
    </row>
    <row r="30" spans="1:11" s="70" customFormat="1" ht="22.5" x14ac:dyDescent="0.45">
      <c r="A30" s="72" t="s">
        <v>277</v>
      </c>
      <c r="B30" s="325">
        <v>124</v>
      </c>
      <c r="C30" s="325">
        <v>98</v>
      </c>
      <c r="D30" s="325">
        <v>96</v>
      </c>
      <c r="E30" s="326">
        <f t="shared" ref="E30:E35" si="8">SUM(B30:D30)</f>
        <v>318</v>
      </c>
      <c r="F30" s="73"/>
      <c r="G30" s="72" t="s">
        <v>361</v>
      </c>
      <c r="H30" s="317">
        <v>122</v>
      </c>
      <c r="I30" s="325">
        <v>138</v>
      </c>
      <c r="J30" s="325">
        <v>114</v>
      </c>
      <c r="K30" s="326">
        <f t="shared" ref="K30:K35" si="9">SUM(H30:J30)</f>
        <v>374</v>
      </c>
    </row>
    <row r="31" spans="1:11" s="70" customFormat="1" ht="22.5" x14ac:dyDescent="0.45">
      <c r="A31" s="72" t="s">
        <v>279</v>
      </c>
      <c r="B31" s="325">
        <v>116</v>
      </c>
      <c r="C31" s="325">
        <v>128</v>
      </c>
      <c r="D31" s="325">
        <v>144</v>
      </c>
      <c r="E31" s="326">
        <f t="shared" si="8"/>
        <v>388</v>
      </c>
      <c r="F31" s="73"/>
      <c r="G31" s="72" t="s">
        <v>235</v>
      </c>
      <c r="H31" s="325">
        <v>116</v>
      </c>
      <c r="I31" s="325">
        <v>104</v>
      </c>
      <c r="J31" s="325">
        <v>104</v>
      </c>
      <c r="K31" s="326">
        <f t="shared" si="9"/>
        <v>324</v>
      </c>
    </row>
    <row r="32" spans="1:11" s="70" customFormat="1" ht="22.5" x14ac:dyDescent="0.45">
      <c r="A32" s="72" t="s">
        <v>214</v>
      </c>
      <c r="B32" s="325">
        <v>139</v>
      </c>
      <c r="C32" s="325">
        <v>112</v>
      </c>
      <c r="D32" s="325">
        <v>107</v>
      </c>
      <c r="E32" s="326">
        <f t="shared" si="8"/>
        <v>358</v>
      </c>
      <c r="F32" s="73"/>
      <c r="G32" s="72" t="s">
        <v>362</v>
      </c>
      <c r="H32" s="325">
        <v>118</v>
      </c>
      <c r="I32" s="325">
        <v>117</v>
      </c>
      <c r="J32" s="325">
        <v>127</v>
      </c>
      <c r="K32" s="326">
        <f t="shared" si="9"/>
        <v>362</v>
      </c>
    </row>
    <row r="33" spans="1:11" s="70" customFormat="1" ht="22.5" x14ac:dyDescent="0.45">
      <c r="A33" s="72" t="s">
        <v>278</v>
      </c>
      <c r="B33" s="325">
        <v>125</v>
      </c>
      <c r="C33" s="325">
        <v>113</v>
      </c>
      <c r="D33" s="325">
        <v>132</v>
      </c>
      <c r="E33" s="326">
        <f t="shared" si="8"/>
        <v>370</v>
      </c>
      <c r="F33" s="73"/>
      <c r="G33" s="72" t="s">
        <v>234</v>
      </c>
      <c r="H33" s="325">
        <v>102</v>
      </c>
      <c r="I33" s="325">
        <v>104</v>
      </c>
      <c r="J33" s="325">
        <v>105</v>
      </c>
      <c r="K33" s="326">
        <f t="shared" si="9"/>
        <v>311</v>
      </c>
    </row>
    <row r="34" spans="1:11" s="70" customFormat="1" ht="22.5" x14ac:dyDescent="0.45">
      <c r="A34" s="72" t="s">
        <v>276</v>
      </c>
      <c r="B34" s="325">
        <v>107</v>
      </c>
      <c r="C34" s="325">
        <v>128</v>
      </c>
      <c r="D34" s="325">
        <v>105</v>
      </c>
      <c r="E34" s="326">
        <f t="shared" si="8"/>
        <v>340</v>
      </c>
      <c r="F34" s="73"/>
      <c r="G34" s="72" t="s">
        <v>334</v>
      </c>
      <c r="H34" s="325">
        <v>108</v>
      </c>
      <c r="I34" s="325">
        <v>103</v>
      </c>
      <c r="J34" s="325">
        <v>133</v>
      </c>
      <c r="K34" s="326">
        <f t="shared" si="9"/>
        <v>344</v>
      </c>
    </row>
    <row r="35" spans="1:11" s="326" customFormat="1" ht="22.5" x14ac:dyDescent="0.2">
      <c r="A35" s="131" t="s">
        <v>490</v>
      </c>
      <c r="B35" s="326">
        <f>SUM(B30:B34)</f>
        <v>611</v>
      </c>
      <c r="C35" s="326">
        <f>SUM(C30:C34)</f>
        <v>579</v>
      </c>
      <c r="D35" s="326">
        <f>SUM(D30:D34)</f>
        <v>584</v>
      </c>
      <c r="E35" s="326">
        <f t="shared" si="8"/>
        <v>1774</v>
      </c>
      <c r="G35" s="131" t="s">
        <v>491</v>
      </c>
      <c r="H35" s="326">
        <f>SUM(H30:H34)</f>
        <v>566</v>
      </c>
      <c r="I35" s="326">
        <f>SUM(I30:I34)</f>
        <v>566</v>
      </c>
      <c r="J35" s="326">
        <f>SUM(J30:J34)</f>
        <v>583</v>
      </c>
      <c r="K35" s="326">
        <f t="shared" si="9"/>
        <v>1715</v>
      </c>
    </row>
    <row r="36" spans="1:11" s="71" customFormat="1" ht="22.5" x14ac:dyDescent="0.2">
      <c r="A36" s="385" t="s">
        <v>293</v>
      </c>
      <c r="B36" s="385"/>
      <c r="C36" s="385"/>
      <c r="D36" s="385"/>
      <c r="E36" s="385"/>
      <c r="F36" s="326"/>
      <c r="G36" s="385" t="s">
        <v>298</v>
      </c>
      <c r="H36" s="385"/>
      <c r="I36" s="385"/>
      <c r="J36" s="385"/>
      <c r="K36" s="385"/>
    </row>
    <row r="37" spans="1:11" s="70" customFormat="1" ht="22.5" x14ac:dyDescent="0.45">
      <c r="A37" s="74" t="s">
        <v>229</v>
      </c>
      <c r="B37" s="75">
        <v>137</v>
      </c>
      <c r="C37" s="75">
        <v>112</v>
      </c>
      <c r="D37" s="75">
        <v>138</v>
      </c>
      <c r="E37" s="327">
        <f t="shared" ref="E37:E42" si="10">SUM(B37:D37)</f>
        <v>387</v>
      </c>
      <c r="F37" s="73"/>
      <c r="G37" s="74" t="s">
        <v>222</v>
      </c>
      <c r="H37" s="75">
        <v>129</v>
      </c>
      <c r="I37" s="75">
        <v>118</v>
      </c>
      <c r="J37" s="75">
        <v>103</v>
      </c>
      <c r="K37" s="327">
        <f t="shared" ref="K37:K41" si="11">SUM(H37:J37)</f>
        <v>350</v>
      </c>
    </row>
    <row r="38" spans="1:11" s="70" customFormat="1" ht="22.5" x14ac:dyDescent="0.45">
      <c r="A38" s="74" t="s">
        <v>406</v>
      </c>
      <c r="B38" s="75">
        <v>108</v>
      </c>
      <c r="C38" s="75">
        <v>116</v>
      </c>
      <c r="D38" s="75">
        <v>133</v>
      </c>
      <c r="E38" s="327">
        <f t="shared" si="10"/>
        <v>357</v>
      </c>
      <c r="F38" s="73"/>
      <c r="G38" s="74" t="s">
        <v>225</v>
      </c>
      <c r="H38" s="75">
        <v>117</v>
      </c>
      <c r="I38" s="75">
        <v>139</v>
      </c>
      <c r="J38" s="75">
        <v>141</v>
      </c>
      <c r="K38" s="327">
        <f t="shared" si="11"/>
        <v>397</v>
      </c>
    </row>
    <row r="39" spans="1:11" s="70" customFormat="1" ht="22.5" x14ac:dyDescent="0.45">
      <c r="A39" s="74" t="s">
        <v>228</v>
      </c>
      <c r="B39" s="75">
        <v>156</v>
      </c>
      <c r="C39" s="75">
        <v>101</v>
      </c>
      <c r="D39" s="75">
        <v>132</v>
      </c>
      <c r="E39" s="327">
        <f t="shared" si="10"/>
        <v>389</v>
      </c>
      <c r="F39" s="73"/>
      <c r="G39" s="74" t="s">
        <v>224</v>
      </c>
      <c r="H39" s="75">
        <v>137</v>
      </c>
      <c r="I39" s="75">
        <v>92</v>
      </c>
      <c r="J39" s="75">
        <v>109</v>
      </c>
      <c r="K39" s="327">
        <f t="shared" si="11"/>
        <v>338</v>
      </c>
    </row>
    <row r="40" spans="1:11" s="70" customFormat="1" ht="22.5" x14ac:dyDescent="0.45">
      <c r="A40" s="74" t="s">
        <v>227</v>
      </c>
      <c r="B40" s="75">
        <v>142</v>
      </c>
      <c r="C40" s="75">
        <v>129</v>
      </c>
      <c r="D40" s="75">
        <v>109</v>
      </c>
      <c r="E40" s="327">
        <f t="shared" si="10"/>
        <v>380</v>
      </c>
      <c r="F40" s="73"/>
      <c r="G40" s="74" t="s">
        <v>223</v>
      </c>
      <c r="H40" s="75">
        <v>135</v>
      </c>
      <c r="I40" s="75">
        <v>153</v>
      </c>
      <c r="J40" s="75">
        <v>130</v>
      </c>
      <c r="K40" s="327">
        <f t="shared" si="11"/>
        <v>418</v>
      </c>
    </row>
    <row r="41" spans="1:11" s="70" customFormat="1" ht="22.5" x14ac:dyDescent="0.45">
      <c r="A41" s="74" t="s">
        <v>231</v>
      </c>
      <c r="B41" s="75">
        <v>145</v>
      </c>
      <c r="C41" s="75">
        <v>135</v>
      </c>
      <c r="D41" s="75">
        <v>141</v>
      </c>
      <c r="E41" s="327">
        <f t="shared" si="10"/>
        <v>421</v>
      </c>
      <c r="F41" s="73"/>
      <c r="G41" s="74" t="s">
        <v>355</v>
      </c>
      <c r="H41" s="75">
        <v>127</v>
      </c>
      <c r="I41" s="75">
        <v>128</v>
      </c>
      <c r="J41" s="75">
        <v>114</v>
      </c>
      <c r="K41" s="327">
        <f t="shared" si="11"/>
        <v>369</v>
      </c>
    </row>
    <row r="42" spans="1:11" s="326" customFormat="1" ht="22.5" x14ac:dyDescent="0.2">
      <c r="A42" s="215" t="s">
        <v>487</v>
      </c>
      <c r="B42" s="327">
        <f>SUM(B37:B41)</f>
        <v>688</v>
      </c>
      <c r="C42" s="327">
        <f>SUM(C37:C41)</f>
        <v>593</v>
      </c>
      <c r="D42" s="327">
        <f>SUM(D37:D41)</f>
        <v>653</v>
      </c>
      <c r="E42" s="327">
        <f t="shared" si="10"/>
        <v>1934</v>
      </c>
      <c r="G42" s="215" t="s">
        <v>488</v>
      </c>
      <c r="H42" s="327">
        <f>SUM(H37:H41)</f>
        <v>645</v>
      </c>
      <c r="I42" s="327">
        <f>SUM(I37:I41)</f>
        <v>630</v>
      </c>
      <c r="J42" s="327">
        <f>SUM(J37:J41)</f>
        <v>597</v>
      </c>
      <c r="K42" s="327">
        <f>SUM(K37:K41)</f>
        <v>1872</v>
      </c>
    </row>
    <row r="43" spans="1:11" s="69" customFormat="1" ht="22.5" x14ac:dyDescent="0.45">
      <c r="A43" s="384" t="s">
        <v>481</v>
      </c>
      <c r="B43" s="384"/>
      <c r="C43" s="384"/>
      <c r="D43" s="384"/>
      <c r="E43" s="384"/>
      <c r="F43" s="326"/>
      <c r="G43" s="384" t="s">
        <v>297</v>
      </c>
      <c r="H43" s="384"/>
      <c r="I43" s="384"/>
      <c r="J43" s="384"/>
      <c r="K43" s="384"/>
    </row>
    <row r="44" spans="1:11" s="70" customFormat="1" ht="22.5" x14ac:dyDescent="0.45">
      <c r="A44" s="72" t="s">
        <v>356</v>
      </c>
      <c r="B44" s="325">
        <v>114</v>
      </c>
      <c r="C44" s="325">
        <v>126</v>
      </c>
      <c r="D44" s="325">
        <v>117</v>
      </c>
      <c r="E44" s="326">
        <f t="shared" ref="E44:E49" si="12">SUM(B44:D44)</f>
        <v>357</v>
      </c>
      <c r="F44" s="73"/>
      <c r="G44" s="72" t="s">
        <v>242</v>
      </c>
      <c r="H44" s="325">
        <v>107</v>
      </c>
      <c r="I44" s="325">
        <v>106</v>
      </c>
      <c r="J44" s="325">
        <v>119</v>
      </c>
      <c r="K44" s="326">
        <f>SUM(H44:J44)</f>
        <v>332</v>
      </c>
    </row>
    <row r="45" spans="1:11" s="70" customFormat="1" ht="22.5" x14ac:dyDescent="0.45">
      <c r="A45" s="72" t="s">
        <v>251</v>
      </c>
      <c r="B45" s="325">
        <v>120</v>
      </c>
      <c r="C45" s="325">
        <v>116</v>
      </c>
      <c r="D45" s="325">
        <v>138</v>
      </c>
      <c r="E45" s="326">
        <f t="shared" si="12"/>
        <v>374</v>
      </c>
      <c r="F45" s="73"/>
      <c r="G45" s="72" t="s">
        <v>243</v>
      </c>
      <c r="H45" s="325">
        <v>124</v>
      </c>
      <c r="I45" s="325">
        <v>112</v>
      </c>
      <c r="J45" s="325">
        <v>114</v>
      </c>
      <c r="K45" s="326">
        <f>SUM(H45:J45)</f>
        <v>350</v>
      </c>
    </row>
    <row r="46" spans="1:11" s="70" customFormat="1" ht="22.5" x14ac:dyDescent="0.45">
      <c r="A46" s="72" t="s">
        <v>489</v>
      </c>
      <c r="B46" s="325">
        <v>101</v>
      </c>
      <c r="C46" s="325">
        <v>108</v>
      </c>
      <c r="D46" s="325">
        <v>146</v>
      </c>
      <c r="E46" s="326">
        <f t="shared" si="12"/>
        <v>355</v>
      </c>
      <c r="F46" s="73"/>
      <c r="G46" s="72" t="s">
        <v>352</v>
      </c>
      <c r="H46" s="325">
        <v>117</v>
      </c>
      <c r="I46" s="325">
        <v>103</v>
      </c>
      <c r="J46" s="325">
        <v>143</v>
      </c>
      <c r="K46" s="326">
        <f>SUM(H46:J46)</f>
        <v>363</v>
      </c>
    </row>
    <row r="47" spans="1:11" s="70" customFormat="1" ht="22.5" x14ac:dyDescent="0.45">
      <c r="A47" s="72" t="s">
        <v>248</v>
      </c>
      <c r="B47" s="325">
        <v>116</v>
      </c>
      <c r="C47" s="325">
        <v>145</v>
      </c>
      <c r="D47" s="325">
        <v>132</v>
      </c>
      <c r="E47" s="326">
        <f t="shared" si="12"/>
        <v>393</v>
      </c>
      <c r="F47" s="73"/>
      <c r="G47" s="72" t="s">
        <v>240</v>
      </c>
      <c r="H47" s="325">
        <v>120</v>
      </c>
      <c r="I47" s="325">
        <v>102</v>
      </c>
      <c r="J47" s="325">
        <v>118</v>
      </c>
      <c r="K47" s="326">
        <f>SUM(H47:J47)</f>
        <v>340</v>
      </c>
    </row>
    <row r="48" spans="1:11" s="70" customFormat="1" ht="22.5" x14ac:dyDescent="0.45">
      <c r="A48" s="72" t="s">
        <v>247</v>
      </c>
      <c r="B48" s="325">
        <v>113</v>
      </c>
      <c r="C48" s="325">
        <v>121</v>
      </c>
      <c r="D48" s="325">
        <v>143</v>
      </c>
      <c r="E48" s="326">
        <f t="shared" si="12"/>
        <v>377</v>
      </c>
      <c r="F48" s="73"/>
      <c r="G48" s="72" t="s">
        <v>241</v>
      </c>
      <c r="H48" s="325">
        <v>126</v>
      </c>
      <c r="I48" s="325">
        <v>135</v>
      </c>
      <c r="J48" s="325">
        <v>115</v>
      </c>
      <c r="K48" s="326">
        <f>SUM(H48:J48)</f>
        <v>376</v>
      </c>
    </row>
    <row r="49" spans="1:11" s="326" customFormat="1" ht="22.5" x14ac:dyDescent="0.2">
      <c r="A49" s="131" t="s">
        <v>487</v>
      </c>
      <c r="B49" s="326">
        <f>SUM(B44:B48)</f>
        <v>564</v>
      </c>
      <c r="C49" s="326">
        <f>SUM(C44:C48)</f>
        <v>616</v>
      </c>
      <c r="D49" s="326">
        <f>SUM(D44:D48)</f>
        <v>676</v>
      </c>
      <c r="E49" s="326">
        <f t="shared" si="12"/>
        <v>1856</v>
      </c>
      <c r="G49" s="131" t="s">
        <v>488</v>
      </c>
      <c r="H49" s="326">
        <f>SUM(H44:H48)</f>
        <v>594</v>
      </c>
      <c r="I49" s="326">
        <f>SUM(I44:I48)</f>
        <v>558</v>
      </c>
      <c r="J49" s="326">
        <f>SUM(J44:J48)</f>
        <v>609</v>
      </c>
      <c r="K49" s="326">
        <f>SUM(K44:K48)</f>
        <v>1761</v>
      </c>
    </row>
    <row r="51" spans="1:11" ht="22.5" x14ac:dyDescent="0.35">
      <c r="A51" s="384" t="s">
        <v>332</v>
      </c>
      <c r="B51" s="384"/>
      <c r="C51" s="384"/>
      <c r="D51" s="384"/>
      <c r="E51" s="384"/>
      <c r="G51" s="384" t="s">
        <v>321</v>
      </c>
      <c r="H51" s="384"/>
      <c r="I51" s="384"/>
      <c r="J51" s="384"/>
      <c r="K51" s="384"/>
    </row>
    <row r="52" spans="1:11" ht="22.5" x14ac:dyDescent="0.35">
      <c r="A52" s="384" t="s">
        <v>710</v>
      </c>
      <c r="B52" s="384"/>
      <c r="C52" s="384"/>
      <c r="D52" s="384"/>
      <c r="E52" s="384"/>
      <c r="G52" s="384" t="s">
        <v>720</v>
      </c>
      <c r="H52" s="384"/>
      <c r="I52" s="384"/>
      <c r="J52" s="384"/>
      <c r="K52" s="384"/>
    </row>
    <row r="53" spans="1:11" ht="22.5" x14ac:dyDescent="0.45">
      <c r="A53" s="383" t="s">
        <v>711</v>
      </c>
      <c r="B53" s="383"/>
      <c r="C53" s="383"/>
      <c r="D53" s="383"/>
      <c r="E53" s="383"/>
      <c r="F53" s="70"/>
      <c r="G53" s="383"/>
      <c r="H53" s="383"/>
      <c r="I53" s="383"/>
      <c r="J53" s="383"/>
      <c r="K53" s="383"/>
    </row>
    <row r="54" spans="1:11" ht="22.5" x14ac:dyDescent="0.45">
      <c r="A54" s="383" t="s">
        <v>712</v>
      </c>
      <c r="B54" s="383"/>
      <c r="C54" s="383"/>
      <c r="D54" s="383"/>
      <c r="E54" s="383"/>
      <c r="F54" s="70"/>
      <c r="G54" s="383" t="s">
        <v>598</v>
      </c>
      <c r="H54" s="383"/>
      <c r="I54" s="383"/>
      <c r="J54" s="383"/>
      <c r="K54" s="383"/>
    </row>
    <row r="55" spans="1:11" ht="22.5" x14ac:dyDescent="0.45">
      <c r="A55" s="383" t="s">
        <v>713</v>
      </c>
      <c r="B55" s="383"/>
      <c r="C55" s="383"/>
      <c r="D55" s="383"/>
      <c r="E55" s="383"/>
      <c r="F55" s="70"/>
      <c r="G55" s="383" t="s">
        <v>599</v>
      </c>
      <c r="H55" s="383"/>
      <c r="I55" s="383"/>
      <c r="J55" s="383"/>
      <c r="K55" s="383"/>
    </row>
    <row r="56" spans="1:11" ht="22.5" x14ac:dyDescent="0.45">
      <c r="A56" s="383" t="s">
        <v>714</v>
      </c>
      <c r="B56" s="383"/>
      <c r="C56" s="383"/>
      <c r="D56" s="383"/>
      <c r="E56" s="383"/>
      <c r="F56" s="70"/>
      <c r="G56" s="383"/>
      <c r="H56" s="383"/>
      <c r="I56" s="383"/>
      <c r="J56" s="383"/>
      <c r="K56" s="383"/>
    </row>
    <row r="57" spans="1:11" ht="22.5" x14ac:dyDescent="0.45">
      <c r="A57" s="383" t="s">
        <v>715</v>
      </c>
      <c r="B57" s="383"/>
      <c r="C57" s="383"/>
      <c r="D57" s="383"/>
      <c r="E57" s="383"/>
      <c r="F57" s="70"/>
      <c r="G57" s="383" t="s">
        <v>600</v>
      </c>
      <c r="H57" s="383"/>
      <c r="I57" s="383"/>
      <c r="J57" s="383"/>
      <c r="K57" s="383"/>
    </row>
    <row r="58" spans="1:11" ht="22.5" x14ac:dyDescent="0.45">
      <c r="A58" s="383" t="s">
        <v>716</v>
      </c>
      <c r="B58" s="383"/>
      <c r="C58" s="383"/>
      <c r="D58" s="383"/>
      <c r="E58" s="383"/>
      <c r="F58" s="70"/>
      <c r="G58" s="383" t="s">
        <v>453</v>
      </c>
      <c r="H58" s="383"/>
      <c r="I58" s="383"/>
      <c r="J58" s="383"/>
      <c r="K58" s="383"/>
    </row>
    <row r="59" spans="1:11" ht="22.5" x14ac:dyDescent="0.45">
      <c r="A59" s="383" t="s">
        <v>717</v>
      </c>
      <c r="B59" s="383"/>
      <c r="C59" s="383"/>
      <c r="D59" s="383"/>
      <c r="E59" s="383"/>
      <c r="F59" s="70"/>
      <c r="G59" s="383"/>
      <c r="H59" s="383"/>
      <c r="I59" s="383"/>
      <c r="J59" s="383"/>
      <c r="K59" s="383"/>
    </row>
    <row r="60" spans="1:11" ht="22.5" x14ac:dyDescent="0.45">
      <c r="A60" s="383" t="s">
        <v>718</v>
      </c>
      <c r="B60" s="383"/>
      <c r="C60" s="383"/>
      <c r="D60" s="383"/>
      <c r="E60" s="383"/>
      <c r="F60" s="70"/>
      <c r="G60" s="383"/>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25"/>
      <c r="C62" s="325"/>
      <c r="D62" s="325"/>
      <c r="E62" s="326"/>
      <c r="F62" s="70"/>
      <c r="G62" s="72"/>
      <c r="H62" s="325"/>
      <c r="I62" s="325"/>
      <c r="J62" s="325"/>
      <c r="K62" s="326"/>
    </row>
    <row r="63" spans="1:11" ht="22.5" x14ac:dyDescent="0.45">
      <c r="A63" s="72"/>
      <c r="B63" s="325"/>
      <c r="C63" s="325"/>
      <c r="D63" s="325"/>
      <c r="E63" s="326"/>
      <c r="F63" s="70"/>
      <c r="G63" s="72"/>
      <c r="H63" s="325"/>
      <c r="I63" s="325"/>
      <c r="J63" s="325"/>
      <c r="K63" s="326"/>
    </row>
    <row r="64" spans="1:11" ht="22.5" x14ac:dyDescent="0.45">
      <c r="A64" s="72"/>
      <c r="B64" s="325"/>
      <c r="C64" s="325"/>
      <c r="D64" s="325"/>
      <c r="E64" s="326"/>
      <c r="F64" s="70"/>
      <c r="G64" s="72"/>
      <c r="H64" s="325"/>
      <c r="I64" s="325"/>
      <c r="J64" s="325"/>
      <c r="K64" s="326"/>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530" priority="32" rank="1"/>
  </conditionalFormatting>
  <conditionalFormatting sqref="C7 I7">
    <cfRule type="top10" dxfId="529" priority="31" rank="1"/>
  </conditionalFormatting>
  <conditionalFormatting sqref="D7 J7">
    <cfRule type="top10" dxfId="528" priority="30" stopIfTrue="1" rank="1"/>
  </conditionalFormatting>
  <conditionalFormatting sqref="E7 K7">
    <cfRule type="top10" dxfId="527" priority="29" rank="1"/>
  </conditionalFormatting>
  <conditionalFormatting sqref="B14 H14">
    <cfRule type="top10" dxfId="526" priority="28" rank="1"/>
  </conditionalFormatting>
  <conditionalFormatting sqref="C14 I14">
    <cfRule type="top10" dxfId="525" priority="26" rank="1"/>
    <cfRule type="top10" priority="27" rank="1"/>
  </conditionalFormatting>
  <conditionalFormatting sqref="J14 D14">
    <cfRule type="top10" dxfId="524" priority="25" rank="1"/>
  </conditionalFormatting>
  <conditionalFormatting sqref="K14 E14">
    <cfRule type="top10" dxfId="523" priority="24" rank="1"/>
  </conditionalFormatting>
  <conditionalFormatting sqref="B21 H21">
    <cfRule type="top10" dxfId="522" priority="23" rank="1"/>
  </conditionalFormatting>
  <conditionalFormatting sqref="I21 C21">
    <cfRule type="top10" dxfId="521" priority="22" rank="1"/>
  </conditionalFormatting>
  <conditionalFormatting sqref="D21 J21">
    <cfRule type="top10" dxfId="520" priority="21" rank="1"/>
  </conditionalFormatting>
  <conditionalFormatting sqref="K21 E21">
    <cfRule type="top10" dxfId="519" priority="20" rank="1"/>
  </conditionalFormatting>
  <conditionalFormatting sqref="B28 H28">
    <cfRule type="top10" dxfId="518" priority="19" rank="1"/>
  </conditionalFormatting>
  <conditionalFormatting sqref="C28 I28">
    <cfRule type="top10" dxfId="517" priority="18" rank="1"/>
  </conditionalFormatting>
  <conditionalFormatting sqref="D28 J28">
    <cfRule type="top10" dxfId="516" priority="17" rank="1"/>
  </conditionalFormatting>
  <conditionalFormatting sqref="E28 K28">
    <cfRule type="top10" dxfId="515" priority="16" rank="1"/>
  </conditionalFormatting>
  <conditionalFormatting sqref="B35 H35">
    <cfRule type="top10" dxfId="514" priority="15" rank="1"/>
  </conditionalFormatting>
  <conditionalFormatting sqref="H35 B35">
    <cfRule type="top10" dxfId="513" priority="14" rank="1"/>
  </conditionalFormatting>
  <conditionalFormatting sqref="C35 I35">
    <cfRule type="top10" dxfId="512" priority="13" rank="1"/>
  </conditionalFormatting>
  <conditionalFormatting sqref="D35 J35">
    <cfRule type="top10" dxfId="511" priority="12" rank="1"/>
  </conditionalFormatting>
  <conditionalFormatting sqref="K35 E35">
    <cfRule type="top10" dxfId="510" priority="11" rank="1"/>
  </conditionalFormatting>
  <conditionalFormatting sqref="B42 H42">
    <cfRule type="top10" dxfId="509" priority="10" rank="1"/>
  </conditionalFormatting>
  <conditionalFormatting sqref="C42 I42">
    <cfRule type="top10" dxfId="508" priority="9" rank="1"/>
  </conditionalFormatting>
  <conditionalFormatting sqref="D42 J42">
    <cfRule type="top10" dxfId="507" priority="8" rank="1"/>
  </conditionalFormatting>
  <conditionalFormatting sqref="E42 K42">
    <cfRule type="top10" dxfId="506" priority="7" rank="1"/>
  </conditionalFormatting>
  <conditionalFormatting sqref="B49 H49">
    <cfRule type="top10" dxfId="505" priority="6" rank="1"/>
  </conditionalFormatting>
  <conditionalFormatting sqref="C49 I49">
    <cfRule type="top10" dxfId="504" priority="5" rank="1"/>
  </conditionalFormatting>
  <conditionalFormatting sqref="D49 J49">
    <cfRule type="top10" dxfId="503" priority="4" rank="1"/>
  </conditionalFormatting>
  <conditionalFormatting sqref="E49 K49">
    <cfRule type="top10" dxfId="502" priority="3" rank="1"/>
  </conditionalFormatting>
  <conditionalFormatting sqref="E2:E6 K2:K6 E9:E13 E16:E20 K16:K20 E23:E27 E30:E34 K30:K34 K23:K27 E44:E48 K44:K48 E37:E41 K9:K13 K37:K41">
    <cfRule type="cellIs" dxfId="501" priority="2" operator="greaterThan">
      <formula>399</formula>
    </cfRule>
  </conditionalFormatting>
  <conditionalFormatting sqref="B2:D6 H2:J6 H9:J13 B9:D13 B16:D20 H16:J20 B23:D27 H23:J27 H30:J34 B30:D34 B37:D41 H37:J41 H44:J48 B44:D48">
    <cfRule type="cellIs" dxfId="500"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15&amp;"Arial,Regular"&amp;10
&amp;"Euphemia,Regular"&amp;12DECEMBER 19, 2014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22"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479</v>
      </c>
      <c r="B1" s="386"/>
      <c r="C1" s="386"/>
      <c r="D1" s="386"/>
      <c r="E1" s="386"/>
      <c r="F1" s="322"/>
      <c r="G1" s="386" t="s">
        <v>294</v>
      </c>
      <c r="H1" s="386"/>
      <c r="I1" s="386"/>
      <c r="J1" s="386"/>
      <c r="K1" s="386"/>
    </row>
    <row r="2" spans="1:11" s="70" customFormat="1" ht="22.5" x14ac:dyDescent="0.45">
      <c r="A2" s="72" t="s">
        <v>280</v>
      </c>
      <c r="B2" s="319">
        <v>116</v>
      </c>
      <c r="C2" s="319">
        <v>148</v>
      </c>
      <c r="D2" s="319">
        <v>120</v>
      </c>
      <c r="E2" s="320">
        <f t="shared" ref="E2:E7" si="0">SUM(B2:D2)</f>
        <v>384</v>
      </c>
      <c r="F2" s="73"/>
      <c r="G2" s="72" t="s">
        <v>277</v>
      </c>
      <c r="H2" s="319">
        <v>127</v>
      </c>
      <c r="I2" s="319">
        <v>97</v>
      </c>
      <c r="J2" s="319">
        <v>110</v>
      </c>
      <c r="K2" s="320">
        <f t="shared" ref="K2:K7" si="1">SUM(H2:J2)</f>
        <v>334</v>
      </c>
    </row>
    <row r="3" spans="1:11" s="70" customFormat="1" ht="22.5" x14ac:dyDescent="0.45">
      <c r="A3" s="72" t="s">
        <v>41</v>
      </c>
      <c r="B3" s="319">
        <v>122</v>
      </c>
      <c r="C3" s="319">
        <v>149</v>
      </c>
      <c r="D3" s="319">
        <v>149</v>
      </c>
      <c r="E3" s="320">
        <f t="shared" si="0"/>
        <v>420</v>
      </c>
      <c r="F3" s="73"/>
      <c r="G3" s="72" t="s">
        <v>279</v>
      </c>
      <c r="H3" s="319">
        <v>122</v>
      </c>
      <c r="I3" s="319">
        <v>151</v>
      </c>
      <c r="J3" s="319">
        <v>96</v>
      </c>
      <c r="K3" s="320">
        <f t="shared" si="1"/>
        <v>369</v>
      </c>
    </row>
    <row r="4" spans="1:11" s="70" customFormat="1" ht="22.5" x14ac:dyDescent="0.45">
      <c r="A4" s="72" t="s">
        <v>40</v>
      </c>
      <c r="B4" s="319">
        <v>104</v>
      </c>
      <c r="C4" s="319">
        <v>138</v>
      </c>
      <c r="D4" s="319">
        <v>139</v>
      </c>
      <c r="E4" s="320">
        <f t="shared" si="0"/>
        <v>381</v>
      </c>
      <c r="F4" s="73"/>
      <c r="G4" s="72" t="s">
        <v>214</v>
      </c>
      <c r="H4" s="319">
        <v>113</v>
      </c>
      <c r="I4" s="319">
        <v>130</v>
      </c>
      <c r="J4" s="319">
        <v>109</v>
      </c>
      <c r="K4" s="320">
        <f t="shared" si="1"/>
        <v>352</v>
      </c>
    </row>
    <row r="5" spans="1:11" s="70" customFormat="1" ht="22.5" x14ac:dyDescent="0.45">
      <c r="A5" s="72" t="s">
        <v>357</v>
      </c>
      <c r="B5" s="319">
        <v>132</v>
      </c>
      <c r="C5" s="319">
        <v>128</v>
      </c>
      <c r="D5" s="319">
        <v>91</v>
      </c>
      <c r="E5" s="320">
        <f t="shared" si="0"/>
        <v>351</v>
      </c>
      <c r="F5" s="73"/>
      <c r="G5" s="72" t="s">
        <v>278</v>
      </c>
      <c r="H5" s="319">
        <v>125</v>
      </c>
      <c r="I5" s="319">
        <v>125</v>
      </c>
      <c r="J5" s="319">
        <v>127</v>
      </c>
      <c r="K5" s="320">
        <f t="shared" si="1"/>
        <v>377</v>
      </c>
    </row>
    <row r="6" spans="1:11" s="70" customFormat="1" ht="22.5" x14ac:dyDescent="0.45">
      <c r="A6" s="72" t="s">
        <v>335</v>
      </c>
      <c r="B6" s="319">
        <v>131</v>
      </c>
      <c r="C6" s="319">
        <v>134</v>
      </c>
      <c r="D6" s="319">
        <v>104</v>
      </c>
      <c r="E6" s="320">
        <f t="shared" si="0"/>
        <v>369</v>
      </c>
      <c r="F6" s="73"/>
      <c r="G6" s="72" t="s">
        <v>276</v>
      </c>
      <c r="H6" s="319">
        <v>110</v>
      </c>
      <c r="I6" s="319">
        <v>119</v>
      </c>
      <c r="J6" s="319">
        <v>130</v>
      </c>
      <c r="K6" s="320">
        <f t="shared" si="1"/>
        <v>359</v>
      </c>
    </row>
    <row r="7" spans="1:11" s="320" customFormat="1" ht="22.5" x14ac:dyDescent="0.2">
      <c r="A7" s="131" t="s">
        <v>490</v>
      </c>
      <c r="B7" s="320">
        <f>SUM(B2:B6)</f>
        <v>605</v>
      </c>
      <c r="C7" s="320">
        <f>SUM(C2:C6)</f>
        <v>697</v>
      </c>
      <c r="D7" s="320">
        <f>SUM(D2:D6)</f>
        <v>603</v>
      </c>
      <c r="E7" s="320">
        <f t="shared" si="0"/>
        <v>1905</v>
      </c>
      <c r="G7" s="131" t="s">
        <v>491</v>
      </c>
      <c r="H7" s="320">
        <f>SUM(H2:H6)</f>
        <v>597</v>
      </c>
      <c r="I7" s="320">
        <f>SUM(I2:I6)</f>
        <v>622</v>
      </c>
      <c r="J7" s="320">
        <f>SUM(J2:J6)</f>
        <v>572</v>
      </c>
      <c r="K7" s="320">
        <f t="shared" si="1"/>
        <v>1791</v>
      </c>
    </row>
    <row r="8" spans="1:11" s="71" customFormat="1" ht="22.5" x14ac:dyDescent="0.2">
      <c r="A8" s="385" t="s">
        <v>298</v>
      </c>
      <c r="B8" s="385"/>
      <c r="C8" s="385"/>
      <c r="D8" s="385"/>
      <c r="E8" s="385"/>
      <c r="F8" s="320"/>
      <c r="G8" s="385" t="s">
        <v>299</v>
      </c>
      <c r="H8" s="385"/>
      <c r="I8" s="385"/>
      <c r="J8" s="385"/>
      <c r="K8" s="385"/>
    </row>
    <row r="9" spans="1:11" s="70" customFormat="1" ht="22.5" x14ac:dyDescent="0.45">
      <c r="A9" s="74" t="s">
        <v>222</v>
      </c>
      <c r="B9" s="75">
        <v>97</v>
      </c>
      <c r="C9" s="75">
        <v>110</v>
      </c>
      <c r="D9" s="75">
        <v>113</v>
      </c>
      <c r="E9" s="321">
        <f t="shared" ref="E9:E14" si="2">SUM(B9:D9)</f>
        <v>320</v>
      </c>
      <c r="F9" s="73"/>
      <c r="G9" s="74" t="s">
        <v>361</v>
      </c>
      <c r="H9" s="75">
        <v>119</v>
      </c>
      <c r="I9" s="75">
        <v>109</v>
      </c>
      <c r="J9" s="75">
        <v>123</v>
      </c>
      <c r="K9" s="321">
        <f t="shared" ref="K9:K14" si="3">SUM(H9:J9)</f>
        <v>351</v>
      </c>
    </row>
    <row r="10" spans="1:11" s="70" customFormat="1" ht="22.5" x14ac:dyDescent="0.45">
      <c r="A10" s="74" t="s">
        <v>225</v>
      </c>
      <c r="B10" s="75">
        <v>113</v>
      </c>
      <c r="C10" s="75">
        <v>121</v>
      </c>
      <c r="D10" s="75">
        <v>113</v>
      </c>
      <c r="E10" s="321">
        <f t="shared" si="2"/>
        <v>347</v>
      </c>
      <c r="F10" s="73"/>
      <c r="G10" s="74" t="s">
        <v>235</v>
      </c>
      <c r="H10" s="75">
        <v>115</v>
      </c>
      <c r="I10" s="75">
        <v>118</v>
      </c>
      <c r="J10" s="75">
        <v>133</v>
      </c>
      <c r="K10" s="321">
        <f t="shared" si="3"/>
        <v>366</v>
      </c>
    </row>
    <row r="11" spans="1:11" s="70" customFormat="1" ht="22.5" x14ac:dyDescent="0.45">
      <c r="A11" s="74" t="s">
        <v>224</v>
      </c>
      <c r="B11" s="75">
        <v>139</v>
      </c>
      <c r="C11" s="75">
        <v>114</v>
      </c>
      <c r="D11" s="75">
        <v>139</v>
      </c>
      <c r="E11" s="321">
        <f t="shared" si="2"/>
        <v>392</v>
      </c>
      <c r="F11" s="73"/>
      <c r="G11" s="74" t="s">
        <v>362</v>
      </c>
      <c r="H11" s="75">
        <v>118</v>
      </c>
      <c r="I11" s="75">
        <v>127</v>
      </c>
      <c r="J11" s="75">
        <v>113</v>
      </c>
      <c r="K11" s="321">
        <f t="shared" si="3"/>
        <v>358</v>
      </c>
    </row>
    <row r="12" spans="1:11" s="70" customFormat="1" ht="22.5" x14ac:dyDescent="0.45">
      <c r="A12" s="74" t="s">
        <v>355</v>
      </c>
      <c r="B12" s="75">
        <v>100</v>
      </c>
      <c r="C12" s="75">
        <v>125</v>
      </c>
      <c r="D12" s="75">
        <v>91</v>
      </c>
      <c r="E12" s="321">
        <f t="shared" si="2"/>
        <v>316</v>
      </c>
      <c r="F12" s="73"/>
      <c r="G12" s="74" t="s">
        <v>234</v>
      </c>
      <c r="H12" s="75">
        <v>131</v>
      </c>
      <c r="I12" s="75">
        <v>130</v>
      </c>
      <c r="J12" s="75">
        <v>117</v>
      </c>
      <c r="K12" s="321">
        <f t="shared" si="3"/>
        <v>378</v>
      </c>
    </row>
    <row r="13" spans="1:11" s="70" customFormat="1" ht="22.5" x14ac:dyDescent="0.45">
      <c r="A13" s="74" t="s">
        <v>223</v>
      </c>
      <c r="B13" s="75">
        <v>105</v>
      </c>
      <c r="C13" s="75">
        <v>111</v>
      </c>
      <c r="D13" s="75">
        <v>92</v>
      </c>
      <c r="E13" s="321">
        <f t="shared" si="2"/>
        <v>308</v>
      </c>
      <c r="F13" s="73"/>
      <c r="G13" s="74" t="s">
        <v>334</v>
      </c>
      <c r="H13" s="75">
        <v>119</v>
      </c>
      <c r="I13" s="75">
        <v>124</v>
      </c>
      <c r="J13" s="75">
        <v>99</v>
      </c>
      <c r="K13" s="321">
        <f t="shared" si="3"/>
        <v>342</v>
      </c>
    </row>
    <row r="14" spans="1:11" s="320" customFormat="1" ht="22.5" x14ac:dyDescent="0.2">
      <c r="A14" s="215" t="s">
        <v>491</v>
      </c>
      <c r="B14" s="321">
        <f>SUM(B9:B13)</f>
        <v>554</v>
      </c>
      <c r="C14" s="321">
        <f>SUM(C9:C13)</f>
        <v>581</v>
      </c>
      <c r="D14" s="321">
        <f>SUM(D9:D13)</f>
        <v>548</v>
      </c>
      <c r="E14" s="321">
        <f t="shared" si="2"/>
        <v>1683</v>
      </c>
      <c r="G14" s="215" t="s">
        <v>490</v>
      </c>
      <c r="H14" s="321">
        <f>SUM(H9:H13)</f>
        <v>602</v>
      </c>
      <c r="I14" s="321">
        <f>SUM(I9:I13)</f>
        <v>608</v>
      </c>
      <c r="J14" s="321">
        <f>SUM(J9:J13)</f>
        <v>585</v>
      </c>
      <c r="K14" s="321">
        <f t="shared" si="3"/>
        <v>1795</v>
      </c>
    </row>
    <row r="15" spans="1:11" s="71" customFormat="1" ht="22.5" x14ac:dyDescent="0.2">
      <c r="A15" s="384" t="s">
        <v>482</v>
      </c>
      <c r="B15" s="384"/>
      <c r="C15" s="384"/>
      <c r="D15" s="384"/>
      <c r="E15" s="384"/>
      <c r="F15" s="320"/>
      <c r="G15" s="384" t="s">
        <v>295</v>
      </c>
      <c r="H15" s="384"/>
      <c r="I15" s="384"/>
      <c r="J15" s="384"/>
      <c r="K15" s="384"/>
    </row>
    <row r="16" spans="1:11" s="70" customFormat="1" ht="22.5" x14ac:dyDescent="0.45">
      <c r="A16" s="72" t="s">
        <v>360</v>
      </c>
      <c r="B16" s="319">
        <v>118</v>
      </c>
      <c r="C16" s="319">
        <v>112</v>
      </c>
      <c r="D16" s="319">
        <v>108</v>
      </c>
      <c r="E16" s="320">
        <f t="shared" ref="E16:E21" si="4">SUM(B16:D16)</f>
        <v>338</v>
      </c>
      <c r="F16" s="73"/>
      <c r="G16" s="72" t="s">
        <v>252</v>
      </c>
      <c r="H16" s="319">
        <v>131</v>
      </c>
      <c r="I16" s="319">
        <v>120</v>
      </c>
      <c r="J16" s="319">
        <v>109</v>
      </c>
      <c r="K16" s="320">
        <f t="shared" ref="K16:K21" si="5">SUM(H16:J16)</f>
        <v>360</v>
      </c>
    </row>
    <row r="17" spans="1:11" s="70" customFormat="1" ht="22.5" x14ac:dyDescent="0.45">
      <c r="A17" s="72" t="s">
        <v>272</v>
      </c>
      <c r="B17" s="319">
        <v>117</v>
      </c>
      <c r="C17" s="319">
        <v>84</v>
      </c>
      <c r="D17" s="319">
        <v>99</v>
      </c>
      <c r="E17" s="320">
        <f t="shared" si="4"/>
        <v>300</v>
      </c>
      <c r="F17" s="73"/>
      <c r="G17" s="72" t="s">
        <v>255</v>
      </c>
      <c r="H17" s="319">
        <v>120</v>
      </c>
      <c r="I17" s="319">
        <v>99</v>
      </c>
      <c r="J17" s="319">
        <v>120</v>
      </c>
      <c r="K17" s="320">
        <f t="shared" si="5"/>
        <v>339</v>
      </c>
    </row>
    <row r="18" spans="1:11" s="70" customFormat="1" ht="22.5" x14ac:dyDescent="0.45">
      <c r="A18" s="72" t="s">
        <v>271</v>
      </c>
      <c r="B18" s="319">
        <v>129</v>
      </c>
      <c r="C18" s="319">
        <v>131</v>
      </c>
      <c r="D18" s="319">
        <v>94</v>
      </c>
      <c r="E18" s="320">
        <f t="shared" si="4"/>
        <v>354</v>
      </c>
      <c r="F18" s="73"/>
      <c r="G18" s="72" t="s">
        <v>220</v>
      </c>
      <c r="H18" s="319">
        <v>135</v>
      </c>
      <c r="I18" s="319">
        <v>114</v>
      </c>
      <c r="J18" s="319">
        <v>135</v>
      </c>
      <c r="K18" s="320">
        <f t="shared" si="5"/>
        <v>384</v>
      </c>
    </row>
    <row r="19" spans="1:11" s="70" customFormat="1" ht="22.5" x14ac:dyDescent="0.45">
      <c r="A19" s="72" t="s">
        <v>270</v>
      </c>
      <c r="B19" s="319">
        <v>116</v>
      </c>
      <c r="C19" s="319">
        <v>102</v>
      </c>
      <c r="D19" s="319">
        <v>84</v>
      </c>
      <c r="E19" s="320">
        <f t="shared" si="4"/>
        <v>302</v>
      </c>
      <c r="F19" s="73"/>
      <c r="G19" s="72" t="s">
        <v>353</v>
      </c>
      <c r="H19" s="319">
        <v>131</v>
      </c>
      <c r="I19" s="319">
        <v>108</v>
      </c>
      <c r="J19" s="319">
        <v>124</v>
      </c>
      <c r="K19" s="320">
        <f t="shared" si="5"/>
        <v>363</v>
      </c>
    </row>
    <row r="20" spans="1:11" s="70" customFormat="1" ht="22.5" x14ac:dyDescent="0.45">
      <c r="A20" s="72" t="s">
        <v>269</v>
      </c>
      <c r="B20" s="319">
        <v>118</v>
      </c>
      <c r="C20" s="319">
        <v>101</v>
      </c>
      <c r="D20" s="319">
        <v>133</v>
      </c>
      <c r="E20" s="320">
        <f t="shared" si="4"/>
        <v>352</v>
      </c>
      <c r="F20" s="73"/>
      <c r="G20" s="72" t="s">
        <v>216</v>
      </c>
      <c r="H20" s="319">
        <v>151</v>
      </c>
      <c r="I20" s="319">
        <v>131</v>
      </c>
      <c r="J20" s="319">
        <v>146</v>
      </c>
      <c r="K20" s="320">
        <f t="shared" si="5"/>
        <v>428</v>
      </c>
    </row>
    <row r="21" spans="1:11" s="320" customFormat="1" ht="22.5" x14ac:dyDescent="0.2">
      <c r="A21" s="131" t="s">
        <v>491</v>
      </c>
      <c r="B21" s="320">
        <f>SUM(B16:B20)</f>
        <v>598</v>
      </c>
      <c r="C21" s="320">
        <f>SUM(C16:C20)</f>
        <v>530</v>
      </c>
      <c r="D21" s="320">
        <f>SUM(D16:D20)</f>
        <v>518</v>
      </c>
      <c r="E21" s="320">
        <f t="shared" si="4"/>
        <v>1646</v>
      </c>
      <c r="G21" s="131" t="s">
        <v>490</v>
      </c>
      <c r="H21" s="320">
        <f>SUM(H16:H20)</f>
        <v>668</v>
      </c>
      <c r="I21" s="320">
        <f>SUM(I16:I20)</f>
        <v>572</v>
      </c>
      <c r="J21" s="320">
        <f>SUM(J16:J20)</f>
        <v>634</v>
      </c>
      <c r="K21" s="320">
        <f t="shared" si="5"/>
        <v>1874</v>
      </c>
    </row>
    <row r="22" spans="1:11" s="71" customFormat="1" ht="22.5" x14ac:dyDescent="0.2">
      <c r="A22" s="385" t="s">
        <v>293</v>
      </c>
      <c r="B22" s="385"/>
      <c r="C22" s="385"/>
      <c r="D22" s="385"/>
      <c r="E22" s="385"/>
      <c r="F22" s="320"/>
      <c r="G22" s="385" t="s">
        <v>480</v>
      </c>
      <c r="H22" s="385"/>
      <c r="I22" s="385"/>
      <c r="J22" s="385"/>
      <c r="K22" s="385"/>
    </row>
    <row r="23" spans="1:11" s="70" customFormat="1" ht="22.5" x14ac:dyDescent="0.45">
      <c r="A23" s="74" t="s">
        <v>229</v>
      </c>
      <c r="B23" s="75">
        <v>147</v>
      </c>
      <c r="C23" s="75">
        <v>134</v>
      </c>
      <c r="D23" s="75">
        <v>116</v>
      </c>
      <c r="E23" s="321">
        <f t="shared" ref="E23:E28" si="6">SUM(B23:D23)</f>
        <v>397</v>
      </c>
      <c r="F23" s="73"/>
      <c r="G23" s="74" t="s">
        <v>354</v>
      </c>
      <c r="H23" s="75">
        <v>108</v>
      </c>
      <c r="I23" s="75">
        <v>113</v>
      </c>
      <c r="J23" s="75">
        <v>114</v>
      </c>
      <c r="K23" s="321">
        <f t="shared" ref="K23:K28" si="7">SUM(H23:J23)</f>
        <v>335</v>
      </c>
    </row>
    <row r="24" spans="1:11" s="70" customFormat="1" ht="22.5" x14ac:dyDescent="0.45">
      <c r="A24" s="74" t="s">
        <v>406</v>
      </c>
      <c r="B24" s="75">
        <v>126</v>
      </c>
      <c r="C24" s="75">
        <v>102</v>
      </c>
      <c r="D24" s="75">
        <v>114</v>
      </c>
      <c r="E24" s="321">
        <f t="shared" si="6"/>
        <v>342</v>
      </c>
      <c r="F24" s="73"/>
      <c r="G24" s="74" t="s">
        <v>286</v>
      </c>
      <c r="H24" s="75">
        <v>96</v>
      </c>
      <c r="I24" s="75">
        <v>106</v>
      </c>
      <c r="J24" s="75">
        <v>121</v>
      </c>
      <c r="K24" s="321">
        <f t="shared" si="7"/>
        <v>323</v>
      </c>
    </row>
    <row r="25" spans="1:11" s="70" customFormat="1" ht="22.5" x14ac:dyDescent="0.45">
      <c r="A25" s="74" t="s">
        <v>228</v>
      </c>
      <c r="B25" s="75">
        <v>100</v>
      </c>
      <c r="C25" s="75">
        <v>106</v>
      </c>
      <c r="D25" s="75">
        <v>126</v>
      </c>
      <c r="E25" s="321">
        <f t="shared" si="6"/>
        <v>332</v>
      </c>
      <c r="F25" s="73"/>
      <c r="G25" s="74" t="s">
        <v>258</v>
      </c>
      <c r="H25" s="75">
        <v>113</v>
      </c>
      <c r="I25" s="75">
        <v>127</v>
      </c>
      <c r="J25" s="75">
        <v>105</v>
      </c>
      <c r="K25" s="321">
        <f t="shared" si="7"/>
        <v>345</v>
      </c>
    </row>
    <row r="26" spans="1:11" s="70" customFormat="1" ht="22.5" x14ac:dyDescent="0.45">
      <c r="A26" s="74" t="s">
        <v>227</v>
      </c>
      <c r="B26" s="75">
        <v>132</v>
      </c>
      <c r="C26" s="75">
        <v>125</v>
      </c>
      <c r="D26" s="75">
        <v>107</v>
      </c>
      <c r="E26" s="321">
        <f t="shared" si="6"/>
        <v>364</v>
      </c>
      <c r="F26" s="73"/>
      <c r="G26" s="74" t="s">
        <v>371</v>
      </c>
      <c r="H26" s="75">
        <v>142</v>
      </c>
      <c r="I26" s="75">
        <v>120</v>
      </c>
      <c r="J26" s="75">
        <v>118</v>
      </c>
      <c r="K26" s="321">
        <f t="shared" si="7"/>
        <v>380</v>
      </c>
    </row>
    <row r="27" spans="1:11" s="70" customFormat="1" ht="22.5" x14ac:dyDescent="0.45">
      <c r="A27" s="74" t="s">
        <v>231</v>
      </c>
      <c r="B27" s="75">
        <v>130</v>
      </c>
      <c r="C27" s="75">
        <v>104</v>
      </c>
      <c r="D27" s="75">
        <v>107</v>
      </c>
      <c r="E27" s="321">
        <f t="shared" si="6"/>
        <v>341</v>
      </c>
      <c r="F27" s="73"/>
      <c r="G27" s="74" t="s">
        <v>210</v>
      </c>
      <c r="H27" s="75">
        <v>117</v>
      </c>
      <c r="I27" s="75">
        <v>124</v>
      </c>
      <c r="J27" s="75">
        <v>124</v>
      </c>
      <c r="K27" s="321">
        <f t="shared" si="7"/>
        <v>365</v>
      </c>
    </row>
    <row r="28" spans="1:11" s="320" customFormat="1" ht="22.5" x14ac:dyDescent="0.2">
      <c r="A28" s="215" t="s">
        <v>519</v>
      </c>
      <c r="B28" s="321">
        <f>SUM(B23:B27)</f>
        <v>635</v>
      </c>
      <c r="C28" s="321">
        <f>SUM(C23:C27)</f>
        <v>571</v>
      </c>
      <c r="D28" s="321">
        <f>SUM(D23:D27)</f>
        <v>570</v>
      </c>
      <c r="E28" s="321">
        <f t="shared" si="6"/>
        <v>1776</v>
      </c>
      <c r="G28" s="215" t="s">
        <v>519</v>
      </c>
      <c r="H28" s="321">
        <f>SUM(H23:H27)</f>
        <v>576</v>
      </c>
      <c r="I28" s="321">
        <f>SUM(I23:I27)</f>
        <v>590</v>
      </c>
      <c r="J28" s="321">
        <f>SUM(J23:J27)</f>
        <v>582</v>
      </c>
      <c r="K28" s="321">
        <f t="shared" si="7"/>
        <v>1748</v>
      </c>
    </row>
    <row r="29" spans="1:11" s="71" customFormat="1" ht="22.5" x14ac:dyDescent="0.2">
      <c r="A29" s="384" t="s">
        <v>485</v>
      </c>
      <c r="B29" s="384"/>
      <c r="C29" s="384"/>
      <c r="D29" s="384"/>
      <c r="E29" s="384"/>
      <c r="F29" s="320"/>
      <c r="G29" s="384" t="s">
        <v>297</v>
      </c>
      <c r="H29" s="384"/>
      <c r="I29" s="384"/>
      <c r="J29" s="384"/>
      <c r="K29" s="384"/>
    </row>
    <row r="30" spans="1:11" s="70" customFormat="1" ht="22.5" x14ac:dyDescent="0.45">
      <c r="A30" s="72" t="s">
        <v>447</v>
      </c>
      <c r="B30" s="319">
        <v>110</v>
      </c>
      <c r="C30" s="319">
        <v>116</v>
      </c>
      <c r="D30" s="319">
        <v>87</v>
      </c>
      <c r="E30" s="320">
        <f t="shared" ref="E30:E35" si="8">SUM(B30:D30)</f>
        <v>313</v>
      </c>
      <c r="F30" s="73"/>
      <c r="G30" s="72" t="s">
        <v>242</v>
      </c>
      <c r="H30" s="317">
        <v>113</v>
      </c>
      <c r="I30" s="319">
        <v>108</v>
      </c>
      <c r="J30" s="319">
        <v>138</v>
      </c>
      <c r="K30" s="320">
        <f t="shared" ref="K30:K35" si="9">SUM(H30:J30)</f>
        <v>359</v>
      </c>
    </row>
    <row r="31" spans="1:11" s="70" customFormat="1" ht="22.5" x14ac:dyDescent="0.45">
      <c r="A31" s="72" t="s">
        <v>446</v>
      </c>
      <c r="B31" s="319">
        <v>113</v>
      </c>
      <c r="C31" s="319">
        <v>107</v>
      </c>
      <c r="D31" s="319">
        <v>126</v>
      </c>
      <c r="E31" s="320">
        <f t="shared" si="8"/>
        <v>346</v>
      </c>
      <c r="F31" s="73"/>
      <c r="G31" s="72" t="s">
        <v>243</v>
      </c>
      <c r="H31" s="319">
        <v>101</v>
      </c>
      <c r="I31" s="319">
        <v>114</v>
      </c>
      <c r="J31" s="319">
        <v>126</v>
      </c>
      <c r="K31" s="320">
        <f t="shared" si="9"/>
        <v>341</v>
      </c>
    </row>
    <row r="32" spans="1:11" s="70" customFormat="1" ht="22.5" x14ac:dyDescent="0.45">
      <c r="A32" s="72" t="s">
        <v>445</v>
      </c>
      <c r="B32" s="319">
        <v>113</v>
      </c>
      <c r="C32" s="319">
        <v>114</v>
      </c>
      <c r="D32" s="319">
        <v>120</v>
      </c>
      <c r="E32" s="320">
        <f t="shared" si="8"/>
        <v>347</v>
      </c>
      <c r="F32" s="73"/>
      <c r="G32" s="72" t="s">
        <v>352</v>
      </c>
      <c r="H32" s="319">
        <v>95</v>
      </c>
      <c r="I32" s="319">
        <v>112</v>
      </c>
      <c r="J32" s="319">
        <v>111</v>
      </c>
      <c r="K32" s="320">
        <f t="shared" si="9"/>
        <v>318</v>
      </c>
    </row>
    <row r="33" spans="1:11" s="70" customFormat="1" ht="22.5" x14ac:dyDescent="0.45">
      <c r="A33" s="72" t="s">
        <v>377</v>
      </c>
      <c r="B33" s="319">
        <v>106</v>
      </c>
      <c r="C33" s="319">
        <v>118</v>
      </c>
      <c r="D33" s="319">
        <v>111</v>
      </c>
      <c r="E33" s="320">
        <f t="shared" si="8"/>
        <v>335</v>
      </c>
      <c r="F33" s="73"/>
      <c r="G33" s="72" t="s">
        <v>240</v>
      </c>
      <c r="H33" s="319">
        <v>122</v>
      </c>
      <c r="I33" s="319">
        <v>118</v>
      </c>
      <c r="J33" s="319">
        <v>137</v>
      </c>
      <c r="K33" s="320">
        <f t="shared" si="9"/>
        <v>377</v>
      </c>
    </row>
    <row r="34" spans="1:11" s="70" customFormat="1" ht="22.5" x14ac:dyDescent="0.45">
      <c r="A34" s="72" t="s">
        <v>348</v>
      </c>
      <c r="B34" s="319">
        <v>103</v>
      </c>
      <c r="C34" s="319">
        <v>138</v>
      </c>
      <c r="D34" s="319">
        <v>90</v>
      </c>
      <c r="E34" s="320">
        <f t="shared" si="8"/>
        <v>331</v>
      </c>
      <c r="F34" s="73"/>
      <c r="G34" s="72" t="s">
        <v>241</v>
      </c>
      <c r="H34" s="319">
        <v>131</v>
      </c>
      <c r="I34" s="319">
        <v>112</v>
      </c>
      <c r="J34" s="319">
        <v>133</v>
      </c>
      <c r="K34" s="320">
        <f t="shared" si="9"/>
        <v>376</v>
      </c>
    </row>
    <row r="35" spans="1:11" s="320" customFormat="1" ht="22.5" x14ac:dyDescent="0.2">
      <c r="A35" s="131" t="s">
        <v>488</v>
      </c>
      <c r="B35" s="320">
        <f>SUM(B30:B34)</f>
        <v>545</v>
      </c>
      <c r="C35" s="320">
        <f>SUM(C30:C34)</f>
        <v>593</v>
      </c>
      <c r="D35" s="320">
        <f>SUM(D30:D34)</f>
        <v>534</v>
      </c>
      <c r="E35" s="320">
        <f t="shared" si="8"/>
        <v>1672</v>
      </c>
      <c r="G35" s="131" t="s">
        <v>487</v>
      </c>
      <c r="H35" s="320">
        <f>SUM(H30:H34)</f>
        <v>562</v>
      </c>
      <c r="I35" s="320">
        <f>SUM(I30:I34)</f>
        <v>564</v>
      </c>
      <c r="J35" s="320">
        <f>SUM(J30:J34)</f>
        <v>645</v>
      </c>
      <c r="K35" s="320">
        <f t="shared" si="9"/>
        <v>1771</v>
      </c>
    </row>
    <row r="36" spans="1:11" s="71" customFormat="1" ht="22.5" x14ac:dyDescent="0.2">
      <c r="A36" s="385" t="s">
        <v>483</v>
      </c>
      <c r="B36" s="385"/>
      <c r="C36" s="385"/>
      <c r="D36" s="385"/>
      <c r="E36" s="385"/>
      <c r="F36" s="320"/>
      <c r="G36" s="385" t="s">
        <v>292</v>
      </c>
      <c r="H36" s="385"/>
      <c r="I36" s="385"/>
      <c r="J36" s="385"/>
      <c r="K36" s="385"/>
    </row>
    <row r="37" spans="1:11" s="70" customFormat="1" ht="22.5" x14ac:dyDescent="0.45">
      <c r="A37" s="74" t="s">
        <v>358</v>
      </c>
      <c r="B37" s="75">
        <v>105</v>
      </c>
      <c r="C37" s="75">
        <v>112</v>
      </c>
      <c r="D37" s="75">
        <v>112</v>
      </c>
      <c r="E37" s="321">
        <f t="shared" ref="E37:E42" si="10">SUM(B37:D37)</f>
        <v>329</v>
      </c>
      <c r="F37" s="73"/>
      <c r="G37" s="74" t="s">
        <v>287</v>
      </c>
      <c r="H37" s="75">
        <v>95</v>
      </c>
      <c r="I37" s="75">
        <v>125</v>
      </c>
      <c r="J37" s="75">
        <v>119</v>
      </c>
      <c r="K37" s="321">
        <f t="shared" ref="K37:K41" si="11">SUM(H37:J37)</f>
        <v>339</v>
      </c>
    </row>
    <row r="38" spans="1:11" s="70" customFormat="1" ht="22.5" x14ac:dyDescent="0.45">
      <c r="A38" s="74" t="s">
        <v>359</v>
      </c>
      <c r="B38" s="75">
        <v>101</v>
      </c>
      <c r="C38" s="75">
        <v>109</v>
      </c>
      <c r="D38" s="75">
        <v>110</v>
      </c>
      <c r="E38" s="321">
        <f t="shared" si="10"/>
        <v>320</v>
      </c>
      <c r="F38" s="73"/>
      <c r="G38" s="74" t="s">
        <v>261</v>
      </c>
      <c r="H38" s="75">
        <v>132</v>
      </c>
      <c r="I38" s="75">
        <v>106</v>
      </c>
      <c r="J38" s="75">
        <v>134</v>
      </c>
      <c r="K38" s="321">
        <f t="shared" si="11"/>
        <v>372</v>
      </c>
    </row>
    <row r="39" spans="1:11" s="70" customFormat="1" ht="22.5" x14ac:dyDescent="0.45">
      <c r="A39" s="74" t="s">
        <v>266</v>
      </c>
      <c r="B39" s="75">
        <v>128</v>
      </c>
      <c r="C39" s="75">
        <v>115</v>
      </c>
      <c r="D39" s="75">
        <v>124</v>
      </c>
      <c r="E39" s="321">
        <f t="shared" si="10"/>
        <v>367</v>
      </c>
      <c r="F39" s="73"/>
      <c r="G39" s="74" t="s">
        <v>283</v>
      </c>
      <c r="H39" s="75">
        <v>140</v>
      </c>
      <c r="I39" s="75">
        <v>126</v>
      </c>
      <c r="J39" s="75">
        <v>137</v>
      </c>
      <c r="K39" s="321">
        <f t="shared" si="11"/>
        <v>403</v>
      </c>
    </row>
    <row r="40" spans="1:11" s="70" customFormat="1" ht="22.5" x14ac:dyDescent="0.45">
      <c r="A40" s="74" t="s">
        <v>249</v>
      </c>
      <c r="B40" s="75">
        <v>97</v>
      </c>
      <c r="C40" s="75">
        <v>110</v>
      </c>
      <c r="D40" s="75">
        <v>105</v>
      </c>
      <c r="E40" s="321">
        <f t="shared" si="10"/>
        <v>312</v>
      </c>
      <c r="F40" s="73"/>
      <c r="G40" s="74" t="s">
        <v>211</v>
      </c>
      <c r="H40" s="75">
        <v>104</v>
      </c>
      <c r="I40" s="75">
        <v>121</v>
      </c>
      <c r="J40" s="75">
        <v>108</v>
      </c>
      <c r="K40" s="321">
        <f t="shared" si="11"/>
        <v>333</v>
      </c>
    </row>
    <row r="41" spans="1:11" s="70" customFormat="1" ht="22.5" x14ac:dyDescent="0.45">
      <c r="A41" s="74" t="s">
        <v>474</v>
      </c>
      <c r="B41" s="75">
        <v>135</v>
      </c>
      <c r="C41" s="75">
        <v>129</v>
      </c>
      <c r="D41" s="75">
        <v>123</v>
      </c>
      <c r="E41" s="321">
        <f t="shared" si="10"/>
        <v>387</v>
      </c>
      <c r="F41" s="73"/>
      <c r="G41" s="74" t="s">
        <v>486</v>
      </c>
      <c r="H41" s="75">
        <v>116</v>
      </c>
      <c r="I41" s="75">
        <v>129</v>
      </c>
      <c r="J41" s="75">
        <v>121</v>
      </c>
      <c r="K41" s="321">
        <f t="shared" si="11"/>
        <v>366</v>
      </c>
    </row>
    <row r="42" spans="1:11" s="320" customFormat="1" ht="22.5" x14ac:dyDescent="0.2">
      <c r="A42" s="215" t="s">
        <v>491</v>
      </c>
      <c r="B42" s="321">
        <f>SUM(B37:B41)</f>
        <v>566</v>
      </c>
      <c r="C42" s="321">
        <f>SUM(C37:C41)</f>
        <v>575</v>
      </c>
      <c r="D42" s="321">
        <f>SUM(D37:D41)</f>
        <v>574</v>
      </c>
      <c r="E42" s="321">
        <f t="shared" si="10"/>
        <v>1715</v>
      </c>
      <c r="G42" s="215" t="s">
        <v>490</v>
      </c>
      <c r="H42" s="321">
        <f>SUM(H37:H41)</f>
        <v>587</v>
      </c>
      <c r="I42" s="321">
        <f>SUM(I37:I41)</f>
        <v>607</v>
      </c>
      <c r="J42" s="321">
        <f>SUM(J37:J41)</f>
        <v>619</v>
      </c>
      <c r="K42" s="321">
        <f>SUM(K37:K41)</f>
        <v>1813</v>
      </c>
    </row>
    <row r="43" spans="1:11" s="69" customFormat="1" ht="22.5" x14ac:dyDescent="0.45">
      <c r="A43" s="384" t="s">
        <v>484</v>
      </c>
      <c r="B43" s="384"/>
      <c r="C43" s="384"/>
      <c r="D43" s="384"/>
      <c r="E43" s="384"/>
      <c r="F43" s="320"/>
      <c r="G43" s="384" t="s">
        <v>296</v>
      </c>
      <c r="H43" s="384"/>
      <c r="I43" s="384"/>
      <c r="J43" s="384"/>
      <c r="K43" s="384"/>
    </row>
    <row r="44" spans="1:11" s="70" customFormat="1" ht="22.5" x14ac:dyDescent="0.45">
      <c r="A44" s="72" t="s">
        <v>260</v>
      </c>
      <c r="B44" s="319">
        <v>85</v>
      </c>
      <c r="C44" s="319">
        <v>111</v>
      </c>
      <c r="D44" s="319">
        <v>116</v>
      </c>
      <c r="E44" s="320">
        <f t="shared" ref="E44:E49" si="12">SUM(B44:D44)</f>
        <v>312</v>
      </c>
      <c r="F44" s="73"/>
      <c r="G44" s="72" t="s">
        <v>351</v>
      </c>
      <c r="H44" s="319">
        <v>115</v>
      </c>
      <c r="I44" s="319">
        <v>129</v>
      </c>
      <c r="J44" s="319">
        <v>91</v>
      </c>
      <c r="K44" s="320">
        <f>SUM(H44:J44)</f>
        <v>335</v>
      </c>
    </row>
    <row r="45" spans="1:11" s="70" customFormat="1" ht="22.5" x14ac:dyDescent="0.45">
      <c r="A45" s="72" t="s">
        <v>267</v>
      </c>
      <c r="B45" s="319">
        <v>127</v>
      </c>
      <c r="C45" s="319">
        <v>112</v>
      </c>
      <c r="D45" s="319">
        <v>110</v>
      </c>
      <c r="E45" s="320">
        <f t="shared" si="12"/>
        <v>349</v>
      </c>
      <c r="F45" s="73"/>
      <c r="G45" s="72" t="s">
        <v>493</v>
      </c>
      <c r="H45" s="319">
        <v>122</v>
      </c>
      <c r="I45" s="319">
        <v>131</v>
      </c>
      <c r="J45" s="319">
        <v>146</v>
      </c>
      <c r="K45" s="320">
        <f>SUM(H45:J45)</f>
        <v>399</v>
      </c>
    </row>
    <row r="46" spans="1:11" s="70" customFormat="1" ht="22.5" x14ac:dyDescent="0.45">
      <c r="A46" s="72" t="s">
        <v>375</v>
      </c>
      <c r="B46" s="319">
        <v>121</v>
      </c>
      <c r="C46" s="319">
        <v>91</v>
      </c>
      <c r="D46" s="319">
        <v>116</v>
      </c>
      <c r="E46" s="320">
        <f t="shared" si="12"/>
        <v>328</v>
      </c>
      <c r="F46" s="73"/>
      <c r="G46" s="72" t="s">
        <v>237</v>
      </c>
      <c r="H46" s="319">
        <v>128</v>
      </c>
      <c r="I46" s="319">
        <v>103</v>
      </c>
      <c r="J46" s="319">
        <v>131</v>
      </c>
      <c r="K46" s="320">
        <f>SUM(H46:J46)</f>
        <v>362</v>
      </c>
    </row>
    <row r="47" spans="1:11" s="70" customFormat="1" ht="22.5" x14ac:dyDescent="0.45">
      <c r="A47" s="72" t="s">
        <v>264</v>
      </c>
      <c r="B47" s="319">
        <v>117</v>
      </c>
      <c r="C47" s="319">
        <v>135</v>
      </c>
      <c r="D47" s="319">
        <v>154</v>
      </c>
      <c r="E47" s="320">
        <f t="shared" si="12"/>
        <v>406</v>
      </c>
      <c r="F47" s="73"/>
      <c r="G47" s="72" t="s">
        <v>257</v>
      </c>
      <c r="H47" s="319">
        <v>103</v>
      </c>
      <c r="I47" s="319">
        <v>119</v>
      </c>
      <c r="J47" s="319">
        <v>152</v>
      </c>
      <c r="K47" s="320">
        <f>SUM(H47:J47)</f>
        <v>374</v>
      </c>
    </row>
    <row r="48" spans="1:11" s="70" customFormat="1" ht="22.5" x14ac:dyDescent="0.45">
      <c r="A48" s="72" t="s">
        <v>368</v>
      </c>
      <c r="B48" s="319">
        <v>106</v>
      </c>
      <c r="C48" s="319">
        <v>114</v>
      </c>
      <c r="D48" s="319">
        <v>94</v>
      </c>
      <c r="E48" s="320">
        <f t="shared" si="12"/>
        <v>314</v>
      </c>
      <c r="F48" s="73"/>
      <c r="G48" s="72" t="s">
        <v>281</v>
      </c>
      <c r="H48" s="319">
        <v>130</v>
      </c>
      <c r="I48" s="319">
        <v>115</v>
      </c>
      <c r="J48" s="319">
        <v>131</v>
      </c>
      <c r="K48" s="320">
        <f>SUM(H48:J48)</f>
        <v>376</v>
      </c>
    </row>
    <row r="49" spans="1:11" s="320" customFormat="1" ht="22.5" x14ac:dyDescent="0.2">
      <c r="A49" s="131" t="s">
        <v>491</v>
      </c>
      <c r="B49" s="320">
        <f>SUM(B44:B48)</f>
        <v>556</v>
      </c>
      <c r="C49" s="320">
        <f>SUM(C44:C48)</f>
        <v>563</v>
      </c>
      <c r="D49" s="320">
        <f>SUM(D44:D48)</f>
        <v>590</v>
      </c>
      <c r="E49" s="320">
        <f t="shared" si="12"/>
        <v>1709</v>
      </c>
      <c r="G49" s="131" t="s">
        <v>490</v>
      </c>
      <c r="H49" s="320">
        <f>SUM(H44:H48)</f>
        <v>598</v>
      </c>
      <c r="I49" s="320">
        <f>SUM(I44:I48)</f>
        <v>597</v>
      </c>
      <c r="J49" s="320">
        <f>SUM(J44:J48)</f>
        <v>651</v>
      </c>
      <c r="K49" s="320">
        <f>SUM(K44:K48)</f>
        <v>1846</v>
      </c>
    </row>
    <row r="51" spans="1:11" ht="22.5" x14ac:dyDescent="0.35">
      <c r="A51" s="384" t="s">
        <v>332</v>
      </c>
      <c r="B51" s="384"/>
      <c r="C51" s="384"/>
      <c r="D51" s="384"/>
      <c r="E51" s="384"/>
      <c r="G51" s="384" t="s">
        <v>321</v>
      </c>
      <c r="H51" s="384"/>
      <c r="I51" s="384"/>
      <c r="J51" s="384"/>
      <c r="K51" s="384"/>
    </row>
    <row r="52" spans="1:11" ht="22.5" x14ac:dyDescent="0.35">
      <c r="A52" s="384" t="s">
        <v>699</v>
      </c>
      <c r="B52" s="384"/>
      <c r="C52" s="384"/>
      <c r="D52" s="384"/>
      <c r="E52" s="384"/>
      <c r="G52" s="384" t="s">
        <v>710</v>
      </c>
      <c r="H52" s="384"/>
      <c r="I52" s="384"/>
      <c r="J52" s="384"/>
      <c r="K52" s="384"/>
    </row>
    <row r="53" spans="1:11" ht="22.5" x14ac:dyDescent="0.45">
      <c r="A53" s="383" t="s">
        <v>700</v>
      </c>
      <c r="B53" s="383"/>
      <c r="C53" s="383"/>
      <c r="D53" s="383"/>
      <c r="E53" s="383"/>
      <c r="F53" s="70"/>
      <c r="G53" s="383" t="s">
        <v>711</v>
      </c>
      <c r="H53" s="383"/>
      <c r="I53" s="383"/>
      <c r="J53" s="383"/>
      <c r="K53" s="383"/>
    </row>
    <row r="54" spans="1:11" ht="22.5" x14ac:dyDescent="0.45">
      <c r="A54" s="383" t="s">
        <v>701</v>
      </c>
      <c r="B54" s="383"/>
      <c r="C54" s="383"/>
      <c r="D54" s="383"/>
      <c r="E54" s="383"/>
      <c r="F54" s="70"/>
      <c r="G54" s="383" t="s">
        <v>712</v>
      </c>
      <c r="H54" s="383"/>
      <c r="I54" s="383"/>
      <c r="J54" s="383"/>
      <c r="K54" s="383"/>
    </row>
    <row r="55" spans="1:11" ht="22.5" x14ac:dyDescent="0.45">
      <c r="A55" s="383" t="s">
        <v>702</v>
      </c>
      <c r="B55" s="383"/>
      <c r="C55" s="383"/>
      <c r="D55" s="383"/>
      <c r="E55" s="383"/>
      <c r="F55" s="70"/>
      <c r="G55" s="383" t="s">
        <v>713</v>
      </c>
      <c r="H55" s="383"/>
      <c r="I55" s="383"/>
      <c r="J55" s="383"/>
      <c r="K55" s="383"/>
    </row>
    <row r="56" spans="1:11" ht="22.5" x14ac:dyDescent="0.45">
      <c r="A56" s="383" t="s">
        <v>703</v>
      </c>
      <c r="B56" s="383"/>
      <c r="C56" s="383"/>
      <c r="D56" s="383"/>
      <c r="E56" s="383"/>
      <c r="F56" s="70"/>
      <c r="G56" s="383" t="s">
        <v>714</v>
      </c>
      <c r="H56" s="383"/>
      <c r="I56" s="383"/>
      <c r="J56" s="383"/>
      <c r="K56" s="383"/>
    </row>
    <row r="57" spans="1:11" ht="22.5" x14ac:dyDescent="0.45">
      <c r="A57" s="383" t="s">
        <v>704</v>
      </c>
      <c r="B57" s="383"/>
      <c r="C57" s="383"/>
      <c r="D57" s="383"/>
      <c r="E57" s="383"/>
      <c r="F57" s="70"/>
      <c r="G57" s="383" t="s">
        <v>715</v>
      </c>
      <c r="H57" s="383"/>
      <c r="I57" s="383"/>
      <c r="J57" s="383"/>
      <c r="K57" s="383"/>
    </row>
    <row r="58" spans="1:11" ht="22.5" x14ac:dyDescent="0.45">
      <c r="A58" s="383" t="s">
        <v>705</v>
      </c>
      <c r="B58" s="383"/>
      <c r="C58" s="383"/>
      <c r="D58" s="383"/>
      <c r="E58" s="383"/>
      <c r="F58" s="70"/>
      <c r="G58" s="383" t="s">
        <v>716</v>
      </c>
      <c r="H58" s="383"/>
      <c r="I58" s="383"/>
      <c r="J58" s="383"/>
      <c r="K58" s="383"/>
    </row>
    <row r="59" spans="1:11" ht="22.5" x14ac:dyDescent="0.45">
      <c r="A59" s="383" t="s">
        <v>706</v>
      </c>
      <c r="B59" s="383"/>
      <c r="C59" s="383"/>
      <c r="D59" s="383"/>
      <c r="E59" s="383"/>
      <c r="F59" s="70"/>
      <c r="G59" s="383" t="s">
        <v>717</v>
      </c>
      <c r="H59" s="383"/>
      <c r="I59" s="383"/>
      <c r="J59" s="383"/>
      <c r="K59" s="383"/>
    </row>
    <row r="60" spans="1:11" ht="22.5" x14ac:dyDescent="0.45">
      <c r="A60" s="383" t="s">
        <v>707</v>
      </c>
      <c r="B60" s="383"/>
      <c r="C60" s="383"/>
      <c r="D60" s="383"/>
      <c r="E60" s="383"/>
      <c r="F60" s="70"/>
      <c r="G60" s="383" t="s">
        <v>718</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19"/>
      <c r="C62" s="319"/>
      <c r="D62" s="319"/>
      <c r="E62" s="320"/>
      <c r="F62" s="70"/>
      <c r="G62" s="72"/>
      <c r="H62" s="319"/>
      <c r="I62" s="319"/>
      <c r="J62" s="319"/>
      <c r="K62" s="320"/>
    </row>
    <row r="63" spans="1:11" ht="22.5" x14ac:dyDescent="0.45">
      <c r="A63" s="72"/>
      <c r="B63" s="319"/>
      <c r="C63" s="319"/>
      <c r="D63" s="319"/>
      <c r="E63" s="320"/>
      <c r="F63" s="70"/>
      <c r="G63" s="72"/>
      <c r="H63" s="319"/>
      <c r="I63" s="319"/>
      <c r="J63" s="319"/>
      <c r="K63" s="320"/>
    </row>
    <row r="64" spans="1:11" ht="22.5" x14ac:dyDescent="0.45">
      <c r="A64" s="72"/>
      <c r="B64" s="319"/>
      <c r="C64" s="319"/>
      <c r="D64" s="319"/>
      <c r="E64" s="320"/>
      <c r="F64" s="70"/>
      <c r="G64" s="72"/>
      <c r="H64" s="319"/>
      <c r="I64" s="319"/>
      <c r="J64" s="319"/>
      <c r="K64" s="320"/>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99" priority="34" rank="1"/>
  </conditionalFormatting>
  <conditionalFormatting sqref="C7 I7">
    <cfRule type="top10" dxfId="498" priority="33" rank="1"/>
  </conditionalFormatting>
  <conditionalFormatting sqref="D7 J7">
    <cfRule type="top10" dxfId="497" priority="32" stopIfTrue="1" rank="1"/>
  </conditionalFormatting>
  <conditionalFormatting sqref="E7 K7">
    <cfRule type="top10" dxfId="496" priority="31" rank="1"/>
  </conditionalFormatting>
  <conditionalFormatting sqref="B14 H14">
    <cfRule type="top10" dxfId="495" priority="30" rank="1"/>
  </conditionalFormatting>
  <conditionalFormatting sqref="C14 I14">
    <cfRule type="top10" dxfId="494" priority="28" rank="1"/>
    <cfRule type="top10" priority="29" rank="1"/>
  </conditionalFormatting>
  <conditionalFormatting sqref="J14 D14">
    <cfRule type="top10" dxfId="493" priority="27" rank="1"/>
  </conditionalFormatting>
  <conditionalFormatting sqref="K14 E14">
    <cfRule type="top10" dxfId="492" priority="26" rank="1"/>
  </conditionalFormatting>
  <conditionalFormatting sqref="B21 H21">
    <cfRule type="top10" dxfId="491" priority="25" rank="1"/>
  </conditionalFormatting>
  <conditionalFormatting sqref="I21 C21">
    <cfRule type="top10" dxfId="490" priority="24" rank="1"/>
  </conditionalFormatting>
  <conditionalFormatting sqref="D21 J21">
    <cfRule type="top10" dxfId="489" priority="23" rank="1"/>
  </conditionalFormatting>
  <conditionalFormatting sqref="K21 E21">
    <cfRule type="top10" dxfId="488" priority="22" rank="1"/>
  </conditionalFormatting>
  <conditionalFormatting sqref="B28 H28">
    <cfRule type="top10" dxfId="487" priority="21" rank="1"/>
  </conditionalFormatting>
  <conditionalFormatting sqref="C28 I28">
    <cfRule type="top10" dxfId="486" priority="20" rank="1"/>
  </conditionalFormatting>
  <conditionalFormatting sqref="D28 J28">
    <cfRule type="top10" dxfId="485" priority="19" rank="1"/>
  </conditionalFormatting>
  <conditionalFormatting sqref="E28 K28">
    <cfRule type="top10" dxfId="484" priority="18" rank="1"/>
  </conditionalFormatting>
  <conditionalFormatting sqref="B35 H35">
    <cfRule type="top10" dxfId="483" priority="17" rank="1"/>
  </conditionalFormatting>
  <conditionalFormatting sqref="H35 B35">
    <cfRule type="top10" dxfId="482" priority="16" rank="1"/>
  </conditionalFormatting>
  <conditionalFormatting sqref="C35 I35">
    <cfRule type="top10" dxfId="481" priority="15" rank="1"/>
  </conditionalFormatting>
  <conditionalFormatting sqref="D35 J35">
    <cfRule type="top10" dxfId="480" priority="14" rank="1"/>
  </conditionalFormatting>
  <conditionalFormatting sqref="K35 E35">
    <cfRule type="top10" dxfId="479" priority="13" rank="1"/>
  </conditionalFormatting>
  <conditionalFormatting sqref="B42 H42">
    <cfRule type="top10" dxfId="478" priority="12" rank="1"/>
  </conditionalFormatting>
  <conditionalFormatting sqref="C42 I42">
    <cfRule type="top10" dxfId="477" priority="11" rank="1"/>
  </conditionalFormatting>
  <conditionalFormatting sqref="D42 J42">
    <cfRule type="top10" dxfId="476" priority="10" rank="1"/>
  </conditionalFormatting>
  <conditionalFormatting sqref="E42 K42">
    <cfRule type="top10" dxfId="475" priority="9" rank="1"/>
  </conditionalFormatting>
  <conditionalFormatting sqref="B49 H49">
    <cfRule type="top10" dxfId="474" priority="8" rank="1"/>
  </conditionalFormatting>
  <conditionalFormatting sqref="C49 I49">
    <cfRule type="top10" dxfId="473" priority="7" rank="1"/>
  </conditionalFormatting>
  <conditionalFormatting sqref="D49 J49">
    <cfRule type="top10" dxfId="472" priority="6" rank="1"/>
  </conditionalFormatting>
  <conditionalFormatting sqref="E49 K49">
    <cfRule type="top10" dxfId="471" priority="5" rank="1"/>
  </conditionalFormatting>
  <conditionalFormatting sqref="E2:E6 K2:K6 E9:E13 E16:E20 K16:K20 E23:E27 E30:E34 K30:K34 K23:K27 E44:E48 K44:K48 E37:E41 K9:K13 K37:K41">
    <cfRule type="cellIs" dxfId="470" priority="4" operator="greaterThan">
      <formula>399</formula>
    </cfRule>
  </conditionalFormatting>
  <conditionalFormatting sqref="B2:D6 H2:J6 H9:J13 B9:D13 B16:D20 H16:J20 B23:D27 H23:J27 H30:J34 B30:D34 B37:D41 H37:J41 H44:J48 B44:D48">
    <cfRule type="cellIs" dxfId="469"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14&amp;"Arial,Regular"&amp;10
&amp;"Euphemia,Regular"&amp;12DECEMBER 12, 2014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480</v>
      </c>
      <c r="B1" s="386"/>
      <c r="C1" s="386"/>
      <c r="D1" s="386"/>
      <c r="E1" s="386"/>
      <c r="F1" s="315"/>
      <c r="G1" s="386" t="s">
        <v>485</v>
      </c>
      <c r="H1" s="386"/>
      <c r="I1" s="386"/>
      <c r="J1" s="386"/>
      <c r="K1" s="386"/>
    </row>
    <row r="2" spans="1:11" s="70" customFormat="1" ht="22.5" x14ac:dyDescent="0.45">
      <c r="A2" s="72" t="s">
        <v>354</v>
      </c>
      <c r="B2" s="312">
        <v>116</v>
      </c>
      <c r="C2" s="312">
        <v>118</v>
      </c>
      <c r="D2" s="312">
        <v>109</v>
      </c>
      <c r="E2" s="313">
        <f t="shared" ref="E2:E7" si="0">SUM(B2:D2)</f>
        <v>343</v>
      </c>
      <c r="F2" s="73"/>
      <c r="G2" s="72" t="s">
        <v>446</v>
      </c>
      <c r="H2" s="312">
        <v>94</v>
      </c>
      <c r="I2" s="312">
        <v>111</v>
      </c>
      <c r="J2" s="312">
        <v>97</v>
      </c>
      <c r="K2" s="313">
        <f t="shared" ref="K2:K7" si="1">SUM(H2:J2)</f>
        <v>302</v>
      </c>
    </row>
    <row r="3" spans="1:11" s="70" customFormat="1" ht="22.5" x14ac:dyDescent="0.45">
      <c r="A3" s="72" t="s">
        <v>286</v>
      </c>
      <c r="B3" s="312">
        <v>105</v>
      </c>
      <c r="C3" s="312">
        <v>103</v>
      </c>
      <c r="D3" s="312">
        <v>101</v>
      </c>
      <c r="E3" s="313">
        <f t="shared" si="0"/>
        <v>309</v>
      </c>
      <c r="F3" s="73"/>
      <c r="G3" s="72" t="s">
        <v>445</v>
      </c>
      <c r="H3" s="312">
        <v>94</v>
      </c>
      <c r="I3" s="312">
        <v>112</v>
      </c>
      <c r="J3" s="312">
        <v>111</v>
      </c>
      <c r="K3" s="313">
        <f t="shared" si="1"/>
        <v>317</v>
      </c>
    </row>
    <row r="4" spans="1:11" s="70" customFormat="1" ht="22.5" x14ac:dyDescent="0.45">
      <c r="A4" s="72" t="s">
        <v>258</v>
      </c>
      <c r="B4" s="312">
        <v>115</v>
      </c>
      <c r="C4" s="312">
        <v>90</v>
      </c>
      <c r="D4" s="312">
        <v>95</v>
      </c>
      <c r="E4" s="313">
        <f t="shared" si="0"/>
        <v>300</v>
      </c>
      <c r="F4" s="73"/>
      <c r="G4" s="72" t="s">
        <v>377</v>
      </c>
      <c r="H4" s="312">
        <v>107</v>
      </c>
      <c r="I4" s="312">
        <v>110</v>
      </c>
      <c r="J4" s="312">
        <v>103</v>
      </c>
      <c r="K4" s="313">
        <f t="shared" si="1"/>
        <v>320</v>
      </c>
    </row>
    <row r="5" spans="1:11" s="70" customFormat="1" ht="22.5" x14ac:dyDescent="0.45">
      <c r="A5" s="72" t="s">
        <v>371</v>
      </c>
      <c r="B5" s="312">
        <v>104</v>
      </c>
      <c r="C5" s="312">
        <v>107</v>
      </c>
      <c r="D5" s="312">
        <v>121</v>
      </c>
      <c r="E5" s="313">
        <f t="shared" si="0"/>
        <v>332</v>
      </c>
      <c r="F5" s="73"/>
      <c r="G5" s="72" t="s">
        <v>447</v>
      </c>
      <c r="H5" s="312">
        <v>121</v>
      </c>
      <c r="I5" s="312">
        <v>87</v>
      </c>
      <c r="J5" s="312">
        <v>102</v>
      </c>
      <c r="K5" s="313">
        <f t="shared" si="1"/>
        <v>310</v>
      </c>
    </row>
    <row r="6" spans="1:11" s="70" customFormat="1" ht="22.5" x14ac:dyDescent="0.45">
      <c r="A6" s="72" t="s">
        <v>210</v>
      </c>
      <c r="B6" s="312">
        <v>118</v>
      </c>
      <c r="C6" s="312">
        <v>121</v>
      </c>
      <c r="D6" s="312">
        <v>107</v>
      </c>
      <c r="E6" s="313">
        <f t="shared" si="0"/>
        <v>346</v>
      </c>
      <c r="F6" s="73"/>
      <c r="G6" s="72" t="s">
        <v>348</v>
      </c>
      <c r="H6" s="312">
        <v>105</v>
      </c>
      <c r="I6" s="312">
        <v>120</v>
      </c>
      <c r="J6" s="312">
        <v>87</v>
      </c>
      <c r="K6" s="313">
        <f t="shared" si="1"/>
        <v>312</v>
      </c>
    </row>
    <row r="7" spans="1:11" s="313" customFormat="1" ht="22.5" x14ac:dyDescent="0.2">
      <c r="A7" s="131" t="s">
        <v>487</v>
      </c>
      <c r="B7" s="313">
        <f>SUM(B2:B6)</f>
        <v>558</v>
      </c>
      <c r="C7" s="313">
        <f>SUM(C2:C6)</f>
        <v>539</v>
      </c>
      <c r="D7" s="313">
        <f>SUM(D2:D6)</f>
        <v>533</v>
      </c>
      <c r="E7" s="313">
        <f t="shared" si="0"/>
        <v>1630</v>
      </c>
      <c r="G7" s="131" t="s">
        <v>488</v>
      </c>
      <c r="H7" s="313">
        <f>SUM(H2:H6)</f>
        <v>521</v>
      </c>
      <c r="I7" s="313">
        <f>SUM(I2:I6)</f>
        <v>540</v>
      </c>
      <c r="J7" s="313">
        <f>SUM(J2:J6)</f>
        <v>500</v>
      </c>
      <c r="K7" s="313">
        <f t="shared" si="1"/>
        <v>1561</v>
      </c>
    </row>
    <row r="8" spans="1:11" s="71" customFormat="1" ht="22.5" x14ac:dyDescent="0.2">
      <c r="A8" s="385" t="s">
        <v>295</v>
      </c>
      <c r="B8" s="385"/>
      <c r="C8" s="385"/>
      <c r="D8" s="385"/>
      <c r="E8" s="385"/>
      <c r="F8" s="313"/>
      <c r="G8" s="385" t="s">
        <v>296</v>
      </c>
      <c r="H8" s="385"/>
      <c r="I8" s="385"/>
      <c r="J8" s="385"/>
      <c r="K8" s="385"/>
    </row>
    <row r="9" spans="1:11" s="70" customFormat="1" ht="22.5" x14ac:dyDescent="0.45">
      <c r="A9" s="74" t="s">
        <v>698</v>
      </c>
      <c r="B9" s="75">
        <v>100</v>
      </c>
      <c r="C9" s="75">
        <v>98</v>
      </c>
      <c r="D9" s="75">
        <v>99</v>
      </c>
      <c r="E9" s="314">
        <f t="shared" ref="E9:E14" si="2">SUM(B9:D9)</f>
        <v>297</v>
      </c>
      <c r="F9" s="73"/>
      <c r="G9" s="74" t="s">
        <v>351</v>
      </c>
      <c r="H9" s="75">
        <v>104</v>
      </c>
      <c r="I9" s="75">
        <v>140</v>
      </c>
      <c r="J9" s="75">
        <v>121</v>
      </c>
      <c r="K9" s="314">
        <f t="shared" ref="K9:K14" si="3">SUM(H9:J9)</f>
        <v>365</v>
      </c>
    </row>
    <row r="10" spans="1:11" s="70" customFormat="1" ht="22.5" x14ac:dyDescent="0.45">
      <c r="A10" s="74" t="s">
        <v>255</v>
      </c>
      <c r="B10" s="75">
        <v>100</v>
      </c>
      <c r="C10" s="75">
        <v>119</v>
      </c>
      <c r="D10" s="75">
        <v>137</v>
      </c>
      <c r="E10" s="314">
        <f t="shared" si="2"/>
        <v>356</v>
      </c>
      <c r="F10" s="73"/>
      <c r="G10" s="74" t="s">
        <v>493</v>
      </c>
      <c r="H10" s="75">
        <v>135</v>
      </c>
      <c r="I10" s="75">
        <v>125</v>
      </c>
      <c r="J10" s="75">
        <v>151</v>
      </c>
      <c r="K10" s="314">
        <f t="shared" si="3"/>
        <v>411</v>
      </c>
    </row>
    <row r="11" spans="1:11" s="70" customFormat="1" ht="22.5" x14ac:dyDescent="0.45">
      <c r="A11" s="74" t="s">
        <v>220</v>
      </c>
      <c r="B11" s="75">
        <v>134</v>
      </c>
      <c r="C11" s="75">
        <v>112</v>
      </c>
      <c r="D11" s="75">
        <v>124</v>
      </c>
      <c r="E11" s="314">
        <f t="shared" si="2"/>
        <v>370</v>
      </c>
      <c r="F11" s="73"/>
      <c r="G11" s="74" t="s">
        <v>237</v>
      </c>
      <c r="H11" s="75">
        <v>124</v>
      </c>
      <c r="I11" s="75">
        <v>182</v>
      </c>
      <c r="J11" s="75">
        <v>104</v>
      </c>
      <c r="K11" s="314">
        <f t="shared" si="3"/>
        <v>410</v>
      </c>
    </row>
    <row r="12" spans="1:11" s="70" customFormat="1" ht="22.5" x14ac:dyDescent="0.45">
      <c r="A12" s="74" t="s">
        <v>353</v>
      </c>
      <c r="B12" s="75">
        <v>120</v>
      </c>
      <c r="C12" s="75">
        <v>121</v>
      </c>
      <c r="D12" s="75">
        <v>95</v>
      </c>
      <c r="E12" s="314">
        <f t="shared" si="2"/>
        <v>336</v>
      </c>
      <c r="F12" s="73"/>
      <c r="G12" s="74" t="s">
        <v>257</v>
      </c>
      <c r="H12" s="75">
        <v>104</v>
      </c>
      <c r="I12" s="75">
        <v>111</v>
      </c>
      <c r="J12" s="75">
        <v>127</v>
      </c>
      <c r="K12" s="314">
        <f t="shared" si="3"/>
        <v>342</v>
      </c>
    </row>
    <row r="13" spans="1:11" s="70" customFormat="1" ht="22.5" x14ac:dyDescent="0.45">
      <c r="A13" s="74" t="s">
        <v>216</v>
      </c>
      <c r="B13" s="75">
        <v>93</v>
      </c>
      <c r="C13" s="75">
        <v>119</v>
      </c>
      <c r="D13" s="75">
        <v>121</v>
      </c>
      <c r="E13" s="314">
        <f t="shared" si="2"/>
        <v>333</v>
      </c>
      <c r="F13" s="73"/>
      <c r="G13" s="74" t="s">
        <v>281</v>
      </c>
      <c r="H13" s="75">
        <v>94</v>
      </c>
      <c r="I13" s="75">
        <v>108</v>
      </c>
      <c r="J13" s="75">
        <v>152</v>
      </c>
      <c r="K13" s="314">
        <f t="shared" si="3"/>
        <v>354</v>
      </c>
    </row>
    <row r="14" spans="1:11" s="313" customFormat="1" ht="22.5" x14ac:dyDescent="0.2">
      <c r="A14" s="215" t="s">
        <v>491</v>
      </c>
      <c r="B14" s="314">
        <f>SUM(B9:B13)</f>
        <v>547</v>
      </c>
      <c r="C14" s="314">
        <f>SUM(C9:C13)</f>
        <v>569</v>
      </c>
      <c r="D14" s="314">
        <f>SUM(D9:D13)</f>
        <v>576</v>
      </c>
      <c r="E14" s="314">
        <f t="shared" si="2"/>
        <v>1692</v>
      </c>
      <c r="G14" s="215" t="s">
        <v>490</v>
      </c>
      <c r="H14" s="314">
        <f>SUM(H9:H13)</f>
        <v>561</v>
      </c>
      <c r="I14" s="314">
        <f>SUM(I9:I13)</f>
        <v>666</v>
      </c>
      <c r="J14" s="314">
        <f>SUM(J9:J13)</f>
        <v>655</v>
      </c>
      <c r="K14" s="314">
        <f t="shared" si="3"/>
        <v>1882</v>
      </c>
    </row>
    <row r="15" spans="1:11" s="71" customFormat="1" ht="22.5" x14ac:dyDescent="0.2">
      <c r="A15" s="384" t="s">
        <v>299</v>
      </c>
      <c r="B15" s="384"/>
      <c r="C15" s="384"/>
      <c r="D15" s="384"/>
      <c r="E15" s="384"/>
      <c r="F15" s="313"/>
      <c r="G15" s="384" t="s">
        <v>479</v>
      </c>
      <c r="H15" s="384"/>
      <c r="I15" s="384"/>
      <c r="J15" s="384"/>
      <c r="K15" s="384"/>
    </row>
    <row r="16" spans="1:11" s="70" customFormat="1" ht="22.5" x14ac:dyDescent="0.45">
      <c r="A16" s="72" t="s">
        <v>361</v>
      </c>
      <c r="B16" s="312">
        <v>125</v>
      </c>
      <c r="C16" s="312">
        <v>112</v>
      </c>
      <c r="D16" s="312">
        <v>134</v>
      </c>
      <c r="E16" s="313">
        <f t="shared" ref="E16:E21" si="4">SUM(B16:D16)</f>
        <v>371</v>
      </c>
      <c r="F16" s="73"/>
      <c r="G16" s="72" t="s">
        <v>280</v>
      </c>
      <c r="H16" s="312">
        <v>148</v>
      </c>
      <c r="I16" s="312">
        <v>120</v>
      </c>
      <c r="J16" s="312">
        <v>129</v>
      </c>
      <c r="K16" s="313">
        <f t="shared" ref="K16:K21" si="5">SUM(H16:J16)</f>
        <v>397</v>
      </c>
    </row>
    <row r="17" spans="1:11" s="70" customFormat="1" ht="22.5" x14ac:dyDescent="0.45">
      <c r="A17" s="72" t="s">
        <v>235</v>
      </c>
      <c r="B17" s="312">
        <v>112</v>
      </c>
      <c r="C17" s="312">
        <v>104</v>
      </c>
      <c r="D17" s="312">
        <v>121</v>
      </c>
      <c r="E17" s="313">
        <f t="shared" si="4"/>
        <v>337</v>
      </c>
      <c r="F17" s="73"/>
      <c r="G17" s="72" t="s">
        <v>41</v>
      </c>
      <c r="H17" s="312">
        <v>101</v>
      </c>
      <c r="I17" s="312">
        <v>112</v>
      </c>
      <c r="J17" s="312">
        <v>101</v>
      </c>
      <c r="K17" s="313">
        <f t="shared" si="5"/>
        <v>314</v>
      </c>
    </row>
    <row r="18" spans="1:11" s="70" customFormat="1" ht="22.5" x14ac:dyDescent="0.45">
      <c r="A18" s="72" t="s">
        <v>362</v>
      </c>
      <c r="B18" s="312">
        <v>134</v>
      </c>
      <c r="C18" s="312">
        <v>113</v>
      </c>
      <c r="D18" s="312">
        <v>124</v>
      </c>
      <c r="E18" s="313">
        <f t="shared" si="4"/>
        <v>371</v>
      </c>
      <c r="F18" s="73"/>
      <c r="G18" s="72" t="s">
        <v>476</v>
      </c>
      <c r="H18" s="312">
        <v>117</v>
      </c>
      <c r="I18" s="312">
        <v>109</v>
      </c>
      <c r="J18" s="312">
        <v>112</v>
      </c>
      <c r="K18" s="313">
        <f t="shared" si="5"/>
        <v>338</v>
      </c>
    </row>
    <row r="19" spans="1:11" s="70" customFormat="1" ht="22.5" x14ac:dyDescent="0.45">
      <c r="A19" s="72" t="s">
        <v>234</v>
      </c>
      <c r="B19" s="312">
        <v>126</v>
      </c>
      <c r="C19" s="312">
        <v>121</v>
      </c>
      <c r="D19" s="312">
        <v>98</v>
      </c>
      <c r="E19" s="313">
        <f t="shared" si="4"/>
        <v>345</v>
      </c>
      <c r="F19" s="73"/>
      <c r="G19" s="72" t="s">
        <v>40</v>
      </c>
      <c r="H19" s="312">
        <v>116</v>
      </c>
      <c r="I19" s="312">
        <v>116</v>
      </c>
      <c r="J19" s="312">
        <v>129</v>
      </c>
      <c r="K19" s="313">
        <f t="shared" si="5"/>
        <v>361</v>
      </c>
    </row>
    <row r="20" spans="1:11" s="70" customFormat="1" ht="22.5" x14ac:dyDescent="0.45">
      <c r="A20" s="72" t="s">
        <v>334</v>
      </c>
      <c r="B20" s="312">
        <v>138</v>
      </c>
      <c r="C20" s="312">
        <v>130</v>
      </c>
      <c r="D20" s="312">
        <v>126</v>
      </c>
      <c r="E20" s="313">
        <f t="shared" si="4"/>
        <v>394</v>
      </c>
      <c r="F20" s="73"/>
      <c r="G20" s="72" t="s">
        <v>357</v>
      </c>
      <c r="H20" s="312">
        <v>125</v>
      </c>
      <c r="I20" s="312">
        <v>141</v>
      </c>
      <c r="J20" s="312">
        <v>113</v>
      </c>
      <c r="K20" s="313">
        <f t="shared" si="5"/>
        <v>379</v>
      </c>
    </row>
    <row r="21" spans="1:11" s="313" customFormat="1" ht="22.5" x14ac:dyDescent="0.2">
      <c r="A21" s="131" t="s">
        <v>487</v>
      </c>
      <c r="B21" s="313">
        <f>SUM(B16:B20)</f>
        <v>635</v>
      </c>
      <c r="C21" s="313">
        <f>SUM(C16:C20)</f>
        <v>580</v>
      </c>
      <c r="D21" s="313">
        <f>SUM(D16:D20)</f>
        <v>603</v>
      </c>
      <c r="E21" s="313">
        <f t="shared" si="4"/>
        <v>1818</v>
      </c>
      <c r="G21" s="131" t="s">
        <v>488</v>
      </c>
      <c r="H21" s="313">
        <f>SUM(H16:H20)</f>
        <v>607</v>
      </c>
      <c r="I21" s="313">
        <f>SUM(I16:I20)</f>
        <v>598</v>
      </c>
      <c r="J21" s="313">
        <f>SUM(J16:J20)</f>
        <v>584</v>
      </c>
      <c r="K21" s="313">
        <f t="shared" si="5"/>
        <v>1789</v>
      </c>
    </row>
    <row r="22" spans="1:11" s="71" customFormat="1" ht="22.5" x14ac:dyDescent="0.2">
      <c r="A22" s="385" t="s">
        <v>481</v>
      </c>
      <c r="B22" s="385"/>
      <c r="C22" s="385"/>
      <c r="D22" s="385"/>
      <c r="E22" s="385"/>
      <c r="F22" s="313"/>
      <c r="G22" s="385" t="s">
        <v>483</v>
      </c>
      <c r="H22" s="385"/>
      <c r="I22" s="385"/>
      <c r="J22" s="385"/>
      <c r="K22" s="385"/>
    </row>
    <row r="23" spans="1:11" s="70" customFormat="1" ht="22.5" x14ac:dyDescent="0.45">
      <c r="A23" s="74" t="s">
        <v>254</v>
      </c>
      <c r="B23" s="75">
        <v>122</v>
      </c>
      <c r="C23" s="75">
        <v>117</v>
      </c>
      <c r="D23" s="75">
        <v>91</v>
      </c>
      <c r="E23" s="314">
        <f t="shared" ref="E23:E28" si="6">SUM(B23:D23)</f>
        <v>330</v>
      </c>
      <c r="F23" s="73"/>
      <c r="G23" s="74" t="s">
        <v>358</v>
      </c>
      <c r="H23" s="75">
        <v>118</v>
      </c>
      <c r="I23" s="75">
        <v>121</v>
      </c>
      <c r="J23" s="75">
        <v>124</v>
      </c>
      <c r="K23" s="314">
        <f t="shared" ref="K23:K28" si="7">SUM(H23:J23)</f>
        <v>363</v>
      </c>
    </row>
    <row r="24" spans="1:11" s="70" customFormat="1" ht="22.5" x14ac:dyDescent="0.45">
      <c r="A24" s="74" t="s">
        <v>251</v>
      </c>
      <c r="B24" s="75">
        <v>128</v>
      </c>
      <c r="C24" s="75">
        <v>159</v>
      </c>
      <c r="D24" s="75">
        <v>100</v>
      </c>
      <c r="E24" s="314">
        <f t="shared" si="6"/>
        <v>387</v>
      </c>
      <c r="F24" s="73"/>
      <c r="G24" s="74" t="s">
        <v>359</v>
      </c>
      <c r="H24" s="75">
        <v>118</v>
      </c>
      <c r="I24" s="75">
        <v>115</v>
      </c>
      <c r="J24" s="75">
        <v>129</v>
      </c>
      <c r="K24" s="314">
        <f t="shared" si="7"/>
        <v>362</v>
      </c>
    </row>
    <row r="25" spans="1:11" s="70" customFormat="1" ht="22.5" x14ac:dyDescent="0.45">
      <c r="A25" s="74" t="s">
        <v>668</v>
      </c>
      <c r="B25" s="75">
        <v>123</v>
      </c>
      <c r="C25" s="75">
        <v>131</v>
      </c>
      <c r="D25" s="75">
        <v>133</v>
      </c>
      <c r="E25" s="314">
        <f t="shared" si="6"/>
        <v>387</v>
      </c>
      <c r="F25" s="73"/>
      <c r="G25" s="74" t="s">
        <v>708</v>
      </c>
      <c r="H25" s="75">
        <v>130</v>
      </c>
      <c r="I25" s="75">
        <v>99</v>
      </c>
      <c r="J25" s="75">
        <v>110</v>
      </c>
      <c r="K25" s="314">
        <f t="shared" si="7"/>
        <v>339</v>
      </c>
    </row>
    <row r="26" spans="1:11" s="70" customFormat="1" ht="22.5" x14ac:dyDescent="0.45">
      <c r="A26" s="74" t="s">
        <v>248</v>
      </c>
      <c r="B26" s="75">
        <v>115</v>
      </c>
      <c r="C26" s="75">
        <v>98</v>
      </c>
      <c r="D26" s="75">
        <v>107</v>
      </c>
      <c r="E26" s="314">
        <f t="shared" si="6"/>
        <v>320</v>
      </c>
      <c r="F26" s="73"/>
      <c r="G26" s="74" t="s">
        <v>266</v>
      </c>
      <c r="H26" s="75">
        <v>134</v>
      </c>
      <c r="I26" s="75">
        <v>125</v>
      </c>
      <c r="J26" s="75">
        <v>103</v>
      </c>
      <c r="K26" s="314">
        <f t="shared" si="7"/>
        <v>362</v>
      </c>
    </row>
    <row r="27" spans="1:11" s="70" customFormat="1" ht="22.5" x14ac:dyDescent="0.45">
      <c r="A27" s="74" t="s">
        <v>247</v>
      </c>
      <c r="B27" s="75">
        <v>136</v>
      </c>
      <c r="C27" s="75">
        <v>150</v>
      </c>
      <c r="D27" s="75">
        <v>119</v>
      </c>
      <c r="E27" s="314">
        <f t="shared" si="6"/>
        <v>405</v>
      </c>
      <c r="F27" s="73"/>
      <c r="G27" s="74" t="s">
        <v>249</v>
      </c>
      <c r="H27" s="75">
        <v>95</v>
      </c>
      <c r="I27" s="75">
        <v>115</v>
      </c>
      <c r="J27" s="75">
        <v>112</v>
      </c>
      <c r="K27" s="314">
        <f t="shared" si="7"/>
        <v>322</v>
      </c>
    </row>
    <row r="28" spans="1:11" s="313" customFormat="1" ht="22.5" x14ac:dyDescent="0.2">
      <c r="A28" s="215" t="s">
        <v>487</v>
      </c>
      <c r="B28" s="314">
        <f>SUM(B23:B27)</f>
        <v>624</v>
      </c>
      <c r="C28" s="314">
        <f>SUM(C23:C27)</f>
        <v>655</v>
      </c>
      <c r="D28" s="314">
        <f>SUM(D23:D27)</f>
        <v>550</v>
      </c>
      <c r="E28" s="314">
        <f t="shared" si="6"/>
        <v>1829</v>
      </c>
      <c r="G28" s="215" t="s">
        <v>488</v>
      </c>
      <c r="H28" s="314">
        <f>SUM(H23:H27)</f>
        <v>595</v>
      </c>
      <c r="I28" s="314">
        <f>SUM(I23:I27)</f>
        <v>575</v>
      </c>
      <c r="J28" s="314">
        <f>SUM(J23:J27)</f>
        <v>578</v>
      </c>
      <c r="K28" s="314">
        <f t="shared" si="7"/>
        <v>1748</v>
      </c>
    </row>
    <row r="29" spans="1:11" s="71" customFormat="1" ht="22.5" x14ac:dyDescent="0.2">
      <c r="A29" s="384" t="s">
        <v>484</v>
      </c>
      <c r="B29" s="384"/>
      <c r="C29" s="384"/>
      <c r="D29" s="384"/>
      <c r="E29" s="384"/>
      <c r="F29" s="313"/>
      <c r="G29" s="384" t="s">
        <v>292</v>
      </c>
      <c r="H29" s="384"/>
      <c r="I29" s="384"/>
      <c r="J29" s="384"/>
      <c r="K29" s="384"/>
    </row>
    <row r="30" spans="1:11" s="70" customFormat="1" ht="22.5" x14ac:dyDescent="0.45">
      <c r="A30" s="72" t="s">
        <v>260</v>
      </c>
      <c r="B30" s="312">
        <v>137</v>
      </c>
      <c r="C30" s="312">
        <v>124</v>
      </c>
      <c r="D30" s="312">
        <v>114</v>
      </c>
      <c r="E30" s="313">
        <f t="shared" ref="E30:E35" si="8">SUM(B30:D30)</f>
        <v>375</v>
      </c>
      <c r="F30" s="73"/>
      <c r="G30" s="72" t="s">
        <v>287</v>
      </c>
      <c r="H30" s="317">
        <v>119</v>
      </c>
      <c r="I30" s="312">
        <v>120</v>
      </c>
      <c r="J30" s="312">
        <v>112</v>
      </c>
      <c r="K30" s="313">
        <f t="shared" ref="K30:K35" si="9">SUM(H30:J30)</f>
        <v>351</v>
      </c>
    </row>
    <row r="31" spans="1:11" s="70" customFormat="1" ht="22.5" x14ac:dyDescent="0.45">
      <c r="A31" s="72" t="s">
        <v>440</v>
      </c>
      <c r="B31" s="312">
        <v>100</v>
      </c>
      <c r="C31" s="312">
        <v>100</v>
      </c>
      <c r="D31" s="312">
        <v>119</v>
      </c>
      <c r="E31" s="313">
        <f t="shared" si="8"/>
        <v>319</v>
      </c>
      <c r="F31" s="73"/>
      <c r="G31" s="72" t="s">
        <v>262</v>
      </c>
      <c r="H31" s="312">
        <v>97</v>
      </c>
      <c r="I31" s="312">
        <v>135</v>
      </c>
      <c r="J31" s="312">
        <v>115</v>
      </c>
      <c r="K31" s="313">
        <f t="shared" si="9"/>
        <v>347</v>
      </c>
    </row>
    <row r="32" spans="1:11" s="70" customFormat="1" ht="22.5" x14ac:dyDescent="0.45">
      <c r="A32" s="72" t="s">
        <v>267</v>
      </c>
      <c r="B32" s="312">
        <v>127</v>
      </c>
      <c r="C32" s="312">
        <v>97</v>
      </c>
      <c r="D32" s="312">
        <v>114</v>
      </c>
      <c r="E32" s="313">
        <f t="shared" si="8"/>
        <v>338</v>
      </c>
      <c r="F32" s="73"/>
      <c r="G32" s="72" t="s">
        <v>283</v>
      </c>
      <c r="H32" s="312">
        <v>119</v>
      </c>
      <c r="I32" s="312">
        <v>121</v>
      </c>
      <c r="J32" s="312">
        <v>120</v>
      </c>
      <c r="K32" s="313">
        <f t="shared" si="9"/>
        <v>360</v>
      </c>
    </row>
    <row r="33" spans="1:11" s="70" customFormat="1" ht="22.5" x14ac:dyDescent="0.45">
      <c r="A33" s="72" t="s">
        <v>494</v>
      </c>
      <c r="B33" s="312">
        <v>129</v>
      </c>
      <c r="C33" s="312">
        <v>107</v>
      </c>
      <c r="D33" s="312">
        <v>110</v>
      </c>
      <c r="E33" s="313">
        <f t="shared" si="8"/>
        <v>346</v>
      </c>
      <c r="F33" s="73"/>
      <c r="G33" s="72" t="s">
        <v>211</v>
      </c>
      <c r="H33" s="312">
        <v>130</v>
      </c>
      <c r="I33" s="312">
        <v>98</v>
      </c>
      <c r="J33" s="312">
        <v>108</v>
      </c>
      <c r="K33" s="313">
        <f t="shared" si="9"/>
        <v>336</v>
      </c>
    </row>
    <row r="34" spans="1:11" s="70" customFormat="1" ht="22.5" x14ac:dyDescent="0.45">
      <c r="A34" s="72" t="s">
        <v>264</v>
      </c>
      <c r="B34" s="312">
        <v>136</v>
      </c>
      <c r="C34" s="312">
        <v>113</v>
      </c>
      <c r="D34" s="312">
        <v>106</v>
      </c>
      <c r="E34" s="313">
        <f t="shared" si="8"/>
        <v>355</v>
      </c>
      <c r="F34" s="73"/>
      <c r="G34" s="72" t="s">
        <v>486</v>
      </c>
      <c r="H34" s="312">
        <v>120</v>
      </c>
      <c r="I34" s="312">
        <v>129</v>
      </c>
      <c r="J34" s="312">
        <v>138</v>
      </c>
      <c r="K34" s="313">
        <f t="shared" si="9"/>
        <v>387</v>
      </c>
    </row>
    <row r="35" spans="1:11" s="313" customFormat="1" ht="22.5" x14ac:dyDescent="0.2">
      <c r="A35" s="131" t="s">
        <v>488</v>
      </c>
      <c r="B35" s="313">
        <f>SUM(B30:B34)</f>
        <v>629</v>
      </c>
      <c r="C35" s="313">
        <f>SUM(C30:C34)</f>
        <v>541</v>
      </c>
      <c r="D35" s="313">
        <f>SUM(D30:D34)</f>
        <v>563</v>
      </c>
      <c r="E35" s="313">
        <f t="shared" si="8"/>
        <v>1733</v>
      </c>
      <c r="G35" s="131" t="s">
        <v>487</v>
      </c>
      <c r="H35" s="313">
        <f>SUM(H30:H34)</f>
        <v>585</v>
      </c>
      <c r="I35" s="313">
        <f>SUM(I30:I34)</f>
        <v>603</v>
      </c>
      <c r="J35" s="313">
        <f>SUM(J30:J34)</f>
        <v>593</v>
      </c>
      <c r="K35" s="313">
        <f t="shared" si="9"/>
        <v>1781</v>
      </c>
    </row>
    <row r="36" spans="1:11" s="71" customFormat="1" ht="22.5" x14ac:dyDescent="0.2">
      <c r="A36" s="385" t="s">
        <v>297</v>
      </c>
      <c r="B36" s="385"/>
      <c r="C36" s="385"/>
      <c r="D36" s="385"/>
      <c r="E36" s="385"/>
      <c r="F36" s="313"/>
      <c r="G36" s="385" t="s">
        <v>482</v>
      </c>
      <c r="H36" s="385"/>
      <c r="I36" s="385"/>
      <c r="J36" s="385"/>
      <c r="K36" s="385"/>
    </row>
    <row r="37" spans="1:11" s="70" customFormat="1" ht="22.5" x14ac:dyDescent="0.45">
      <c r="A37" s="74" t="s">
        <v>242</v>
      </c>
      <c r="B37" s="75">
        <v>103</v>
      </c>
      <c r="C37" s="75">
        <v>106</v>
      </c>
      <c r="D37" s="75">
        <v>136</v>
      </c>
      <c r="E37" s="314">
        <f t="shared" ref="E37:E42" si="10">SUM(B37:D37)</f>
        <v>345</v>
      </c>
      <c r="F37" s="73"/>
      <c r="G37" s="74" t="s">
        <v>360</v>
      </c>
      <c r="H37" s="75">
        <v>112</v>
      </c>
      <c r="I37" s="75">
        <v>105</v>
      </c>
      <c r="J37" s="75">
        <v>128</v>
      </c>
      <c r="K37" s="314">
        <f t="shared" ref="K37:K41" si="11">SUM(H37:J37)</f>
        <v>345</v>
      </c>
    </row>
    <row r="38" spans="1:11" s="70" customFormat="1" ht="22.5" x14ac:dyDescent="0.45">
      <c r="A38" s="74" t="s">
        <v>243</v>
      </c>
      <c r="B38" s="75">
        <v>115</v>
      </c>
      <c r="C38" s="75">
        <v>105</v>
      </c>
      <c r="D38" s="75">
        <v>116</v>
      </c>
      <c r="E38" s="314">
        <f t="shared" si="10"/>
        <v>336</v>
      </c>
      <c r="F38" s="73"/>
      <c r="G38" s="74" t="s">
        <v>272</v>
      </c>
      <c r="H38" s="75">
        <v>116</v>
      </c>
      <c r="I38" s="75">
        <v>97</v>
      </c>
      <c r="J38" s="75">
        <v>83</v>
      </c>
      <c r="K38" s="314">
        <f t="shared" si="11"/>
        <v>296</v>
      </c>
    </row>
    <row r="39" spans="1:11" s="70" customFormat="1" ht="22.5" x14ac:dyDescent="0.45">
      <c r="A39" s="74" t="s">
        <v>352</v>
      </c>
      <c r="B39" s="75">
        <v>138</v>
      </c>
      <c r="C39" s="75">
        <v>133</v>
      </c>
      <c r="D39" s="75">
        <v>108</v>
      </c>
      <c r="E39" s="314">
        <f t="shared" si="10"/>
        <v>379</v>
      </c>
      <c r="F39" s="73"/>
      <c r="G39" s="74" t="s">
        <v>271</v>
      </c>
      <c r="H39" s="75">
        <v>107</v>
      </c>
      <c r="I39" s="75">
        <v>105</v>
      </c>
      <c r="J39" s="75">
        <v>105</v>
      </c>
      <c r="K39" s="314">
        <f t="shared" si="11"/>
        <v>317</v>
      </c>
    </row>
    <row r="40" spans="1:11" s="70" customFormat="1" ht="22.5" x14ac:dyDescent="0.45">
      <c r="A40" s="74" t="s">
        <v>240</v>
      </c>
      <c r="B40" s="75">
        <v>159</v>
      </c>
      <c r="C40" s="75">
        <v>120</v>
      </c>
      <c r="D40" s="75">
        <v>151</v>
      </c>
      <c r="E40" s="314">
        <f t="shared" si="10"/>
        <v>430</v>
      </c>
      <c r="F40" s="73"/>
      <c r="G40" s="74" t="s">
        <v>270</v>
      </c>
      <c r="H40" s="75">
        <v>100</v>
      </c>
      <c r="I40" s="75">
        <v>93</v>
      </c>
      <c r="J40" s="75">
        <v>90</v>
      </c>
      <c r="K40" s="314">
        <f t="shared" si="11"/>
        <v>283</v>
      </c>
    </row>
    <row r="41" spans="1:11" s="70" customFormat="1" ht="22.5" x14ac:dyDescent="0.45">
      <c r="A41" s="74" t="s">
        <v>241</v>
      </c>
      <c r="B41" s="75">
        <v>149</v>
      </c>
      <c r="C41" s="75">
        <v>143</v>
      </c>
      <c r="D41" s="75">
        <v>108</v>
      </c>
      <c r="E41" s="314">
        <f t="shared" si="10"/>
        <v>400</v>
      </c>
      <c r="F41" s="73"/>
      <c r="G41" s="74" t="s">
        <v>269</v>
      </c>
      <c r="H41" s="75">
        <v>130</v>
      </c>
      <c r="I41" s="75">
        <v>110</v>
      </c>
      <c r="J41" s="75">
        <v>107</v>
      </c>
      <c r="K41" s="314">
        <f t="shared" si="11"/>
        <v>347</v>
      </c>
    </row>
    <row r="42" spans="1:11" s="313" customFormat="1" ht="22.5" x14ac:dyDescent="0.2">
      <c r="A42" s="215" t="s">
        <v>490</v>
      </c>
      <c r="B42" s="314">
        <f>SUM(B37:B41)</f>
        <v>664</v>
      </c>
      <c r="C42" s="314">
        <f>SUM(C37:C41)</f>
        <v>607</v>
      </c>
      <c r="D42" s="314">
        <f>SUM(D37:D41)</f>
        <v>619</v>
      </c>
      <c r="E42" s="314">
        <f t="shared" si="10"/>
        <v>1890</v>
      </c>
      <c r="G42" s="215" t="s">
        <v>491</v>
      </c>
      <c r="H42" s="314">
        <f>SUM(H37:H41)</f>
        <v>565</v>
      </c>
      <c r="I42" s="314">
        <f>SUM(I37:I41)</f>
        <v>510</v>
      </c>
      <c r="J42" s="314">
        <f>SUM(J37:J41)</f>
        <v>513</v>
      </c>
      <c r="K42" s="314">
        <f>SUM(K37:K41)</f>
        <v>1588</v>
      </c>
    </row>
    <row r="43" spans="1:11" s="69" customFormat="1" ht="22.5" x14ac:dyDescent="0.45">
      <c r="A43" s="384" t="s">
        <v>294</v>
      </c>
      <c r="B43" s="384"/>
      <c r="C43" s="384"/>
      <c r="D43" s="384"/>
      <c r="E43" s="384"/>
      <c r="F43" s="313"/>
      <c r="G43" s="384" t="s">
        <v>298</v>
      </c>
      <c r="H43" s="384"/>
      <c r="I43" s="384"/>
      <c r="J43" s="384"/>
      <c r="K43" s="384"/>
    </row>
    <row r="44" spans="1:11" s="70" customFormat="1" ht="22.5" x14ac:dyDescent="0.45">
      <c r="A44" s="72" t="s">
        <v>277</v>
      </c>
      <c r="B44" s="312">
        <v>130</v>
      </c>
      <c r="C44" s="312">
        <v>144</v>
      </c>
      <c r="D44" s="312">
        <v>98</v>
      </c>
      <c r="E44" s="313">
        <f t="shared" ref="E44:E49" si="12">SUM(B44:D44)</f>
        <v>372</v>
      </c>
      <c r="F44" s="73"/>
      <c r="G44" s="72" t="s">
        <v>222</v>
      </c>
      <c r="H44" s="312">
        <v>120</v>
      </c>
      <c r="I44" s="312">
        <v>138</v>
      </c>
      <c r="J44" s="312">
        <v>115</v>
      </c>
      <c r="K44" s="313">
        <f>SUM(H44:J44)</f>
        <v>373</v>
      </c>
    </row>
    <row r="45" spans="1:11" s="70" customFormat="1" ht="22.5" x14ac:dyDescent="0.45">
      <c r="A45" s="72" t="s">
        <v>279</v>
      </c>
      <c r="B45" s="312">
        <v>103</v>
      </c>
      <c r="C45" s="312">
        <v>140</v>
      </c>
      <c r="D45" s="312">
        <v>150</v>
      </c>
      <c r="E45" s="313">
        <f t="shared" si="12"/>
        <v>393</v>
      </c>
      <c r="F45" s="73"/>
      <c r="G45" s="72" t="s">
        <v>224</v>
      </c>
      <c r="H45" s="312">
        <v>125</v>
      </c>
      <c r="I45" s="312">
        <v>126</v>
      </c>
      <c r="J45" s="312">
        <v>127</v>
      </c>
      <c r="K45" s="313">
        <f>SUM(H45:J45)</f>
        <v>378</v>
      </c>
    </row>
    <row r="46" spans="1:11" s="70" customFormat="1" ht="22.5" x14ac:dyDescent="0.45">
      <c r="A46" s="72" t="s">
        <v>214</v>
      </c>
      <c r="B46" s="312">
        <v>132</v>
      </c>
      <c r="C46" s="312">
        <v>127</v>
      </c>
      <c r="D46" s="312">
        <v>124</v>
      </c>
      <c r="E46" s="313">
        <f t="shared" si="12"/>
        <v>383</v>
      </c>
      <c r="F46" s="73"/>
      <c r="G46" s="72" t="s">
        <v>225</v>
      </c>
      <c r="H46" s="312">
        <v>102</v>
      </c>
      <c r="I46" s="312">
        <v>122</v>
      </c>
      <c r="J46" s="312">
        <v>121</v>
      </c>
      <c r="K46" s="313">
        <f>SUM(H46:J46)</f>
        <v>345</v>
      </c>
    </row>
    <row r="47" spans="1:11" s="70" customFormat="1" ht="22.5" x14ac:dyDescent="0.45">
      <c r="A47" s="72" t="s">
        <v>278</v>
      </c>
      <c r="B47" s="312">
        <v>120</v>
      </c>
      <c r="C47" s="312">
        <v>129</v>
      </c>
      <c r="D47" s="312">
        <v>125</v>
      </c>
      <c r="E47" s="313">
        <f t="shared" si="12"/>
        <v>374</v>
      </c>
      <c r="F47" s="73"/>
      <c r="G47" s="72" t="s">
        <v>223</v>
      </c>
      <c r="H47" s="312">
        <v>112</v>
      </c>
      <c r="I47" s="312">
        <v>130</v>
      </c>
      <c r="J47" s="312">
        <v>128</v>
      </c>
      <c r="K47" s="313">
        <f>SUM(H47:J47)</f>
        <v>370</v>
      </c>
    </row>
    <row r="48" spans="1:11" s="70" customFormat="1" ht="22.5" x14ac:dyDescent="0.45">
      <c r="A48" s="72" t="s">
        <v>276</v>
      </c>
      <c r="B48" s="312">
        <v>127</v>
      </c>
      <c r="C48" s="312">
        <v>126</v>
      </c>
      <c r="D48" s="312">
        <v>142</v>
      </c>
      <c r="E48" s="313">
        <f t="shared" si="12"/>
        <v>395</v>
      </c>
      <c r="F48" s="73"/>
      <c r="G48" s="72" t="s">
        <v>355</v>
      </c>
      <c r="H48" s="312">
        <v>117</v>
      </c>
      <c r="I48" s="312">
        <v>122</v>
      </c>
      <c r="J48" s="312">
        <v>102</v>
      </c>
      <c r="K48" s="313">
        <f>SUM(H48:J48)</f>
        <v>341</v>
      </c>
    </row>
    <row r="49" spans="1:11" s="313" customFormat="1" ht="22.5" x14ac:dyDescent="0.2">
      <c r="A49" s="131" t="s">
        <v>490</v>
      </c>
      <c r="B49" s="313">
        <f>SUM(B44:B48)</f>
        <v>612</v>
      </c>
      <c r="C49" s="313">
        <f>SUM(C44:C48)</f>
        <v>666</v>
      </c>
      <c r="D49" s="313">
        <f>SUM(D44:D48)</f>
        <v>639</v>
      </c>
      <c r="E49" s="313">
        <f t="shared" si="12"/>
        <v>1917</v>
      </c>
      <c r="G49" s="131"/>
      <c r="H49" s="313">
        <f>SUM(H44:H48)</f>
        <v>576</v>
      </c>
      <c r="I49" s="313">
        <f>SUM(I44:I48)</f>
        <v>638</v>
      </c>
      <c r="J49" s="313">
        <f>SUM(J44:J48)</f>
        <v>593</v>
      </c>
      <c r="K49" s="313">
        <f>SUM(K44:K48)</f>
        <v>1807</v>
      </c>
    </row>
    <row r="51" spans="1:11" ht="22.5" x14ac:dyDescent="0.35">
      <c r="A51" s="384" t="s">
        <v>332</v>
      </c>
      <c r="B51" s="384"/>
      <c r="C51" s="384"/>
      <c r="D51" s="384"/>
      <c r="E51" s="384"/>
      <c r="G51" s="384" t="s">
        <v>321</v>
      </c>
      <c r="H51" s="384"/>
      <c r="I51" s="384"/>
      <c r="J51" s="384"/>
      <c r="K51" s="384"/>
    </row>
    <row r="52" spans="1:11" ht="22.5" x14ac:dyDescent="0.35">
      <c r="A52" s="384" t="s">
        <v>683</v>
      </c>
      <c r="B52" s="384"/>
      <c r="C52" s="384"/>
      <c r="D52" s="384"/>
      <c r="E52" s="384"/>
      <c r="G52" s="384" t="s">
        <v>699</v>
      </c>
      <c r="H52" s="384"/>
      <c r="I52" s="384"/>
      <c r="J52" s="384"/>
      <c r="K52" s="384"/>
    </row>
    <row r="53" spans="1:11" ht="22.5" x14ac:dyDescent="0.45">
      <c r="A53" s="383" t="s">
        <v>684</v>
      </c>
      <c r="B53" s="383"/>
      <c r="C53" s="383"/>
      <c r="D53" s="383"/>
      <c r="E53" s="383"/>
      <c r="F53" s="70"/>
      <c r="G53" s="383" t="s">
        <v>700</v>
      </c>
      <c r="H53" s="383"/>
      <c r="I53" s="383"/>
      <c r="J53" s="383"/>
      <c r="K53" s="383"/>
    </row>
    <row r="54" spans="1:11" ht="22.5" x14ac:dyDescent="0.45">
      <c r="A54" s="383" t="s">
        <v>685</v>
      </c>
      <c r="B54" s="383"/>
      <c r="C54" s="383"/>
      <c r="D54" s="383"/>
      <c r="E54" s="383"/>
      <c r="F54" s="70"/>
      <c r="G54" s="383" t="s">
        <v>701</v>
      </c>
      <c r="H54" s="383"/>
      <c r="I54" s="383"/>
      <c r="J54" s="383"/>
      <c r="K54" s="383"/>
    </row>
    <row r="55" spans="1:11" ht="22.5" x14ac:dyDescent="0.45">
      <c r="A55" s="383" t="s">
        <v>686</v>
      </c>
      <c r="B55" s="383"/>
      <c r="C55" s="383"/>
      <c r="D55" s="383"/>
      <c r="E55" s="383"/>
      <c r="F55" s="70"/>
      <c r="G55" s="383" t="s">
        <v>702</v>
      </c>
      <c r="H55" s="383"/>
      <c r="I55" s="383"/>
      <c r="J55" s="383"/>
      <c r="K55" s="383"/>
    </row>
    <row r="56" spans="1:11" ht="22.5" x14ac:dyDescent="0.45">
      <c r="A56" s="383" t="s">
        <v>687</v>
      </c>
      <c r="B56" s="383"/>
      <c r="C56" s="383"/>
      <c r="D56" s="383"/>
      <c r="E56" s="383"/>
      <c r="F56" s="70"/>
      <c r="G56" s="383" t="s">
        <v>703</v>
      </c>
      <c r="H56" s="383"/>
      <c r="I56" s="383"/>
      <c r="J56" s="383"/>
      <c r="K56" s="383"/>
    </row>
    <row r="57" spans="1:11" ht="22.5" x14ac:dyDescent="0.45">
      <c r="A57" s="383" t="s">
        <v>688</v>
      </c>
      <c r="B57" s="383"/>
      <c r="C57" s="383"/>
      <c r="D57" s="383"/>
      <c r="E57" s="383"/>
      <c r="F57" s="70"/>
      <c r="G57" s="383" t="s">
        <v>704</v>
      </c>
      <c r="H57" s="383"/>
      <c r="I57" s="383"/>
      <c r="J57" s="383"/>
      <c r="K57" s="383"/>
    </row>
    <row r="58" spans="1:11" ht="22.5" x14ac:dyDescent="0.45">
      <c r="A58" s="383" t="s">
        <v>689</v>
      </c>
      <c r="B58" s="383"/>
      <c r="C58" s="383"/>
      <c r="D58" s="383"/>
      <c r="E58" s="383"/>
      <c r="F58" s="70"/>
      <c r="G58" s="383" t="s">
        <v>705</v>
      </c>
      <c r="H58" s="383"/>
      <c r="I58" s="383"/>
      <c r="J58" s="383"/>
      <c r="K58" s="383"/>
    </row>
    <row r="59" spans="1:11" ht="22.5" x14ac:dyDescent="0.45">
      <c r="A59" s="383" t="s">
        <v>690</v>
      </c>
      <c r="B59" s="383"/>
      <c r="C59" s="383"/>
      <c r="D59" s="383"/>
      <c r="E59" s="383"/>
      <c r="F59" s="70"/>
      <c r="G59" s="383" t="s">
        <v>706</v>
      </c>
      <c r="H59" s="383"/>
      <c r="I59" s="383"/>
      <c r="J59" s="383"/>
      <c r="K59" s="383"/>
    </row>
    <row r="60" spans="1:11" ht="22.5" x14ac:dyDescent="0.45">
      <c r="A60" s="383" t="s">
        <v>691</v>
      </c>
      <c r="B60" s="383"/>
      <c r="C60" s="383"/>
      <c r="D60" s="383"/>
      <c r="E60" s="383"/>
      <c r="F60" s="70"/>
      <c r="G60" s="383" t="s">
        <v>707</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12"/>
      <c r="C62" s="312"/>
      <c r="D62" s="312"/>
      <c r="E62" s="313"/>
      <c r="F62" s="70"/>
      <c r="G62" s="72"/>
      <c r="H62" s="312"/>
      <c r="I62" s="312"/>
      <c r="J62" s="312"/>
      <c r="K62" s="313"/>
    </row>
    <row r="63" spans="1:11" ht="22.5" x14ac:dyDescent="0.45">
      <c r="A63" s="72"/>
      <c r="B63" s="312"/>
      <c r="C63" s="312"/>
      <c r="D63" s="312"/>
      <c r="E63" s="313"/>
      <c r="F63" s="70"/>
      <c r="G63" s="72"/>
      <c r="H63" s="312"/>
      <c r="I63" s="312"/>
      <c r="J63" s="312"/>
      <c r="K63" s="313"/>
    </row>
    <row r="64" spans="1:11" ht="22.5" x14ac:dyDescent="0.45">
      <c r="A64" s="72"/>
      <c r="B64" s="312"/>
      <c r="C64" s="312"/>
      <c r="D64" s="312"/>
      <c r="E64" s="313"/>
      <c r="F64" s="70"/>
      <c r="G64" s="72"/>
      <c r="H64" s="312"/>
      <c r="I64" s="312"/>
      <c r="J64" s="312"/>
      <c r="K64" s="313"/>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68" priority="34" rank="1"/>
  </conditionalFormatting>
  <conditionalFormatting sqref="C7 I7">
    <cfRule type="top10" dxfId="467" priority="33" rank="1"/>
  </conditionalFormatting>
  <conditionalFormatting sqref="D7 J7">
    <cfRule type="top10" dxfId="466" priority="32" stopIfTrue="1" rank="1"/>
  </conditionalFormatting>
  <conditionalFormatting sqref="E7 K7">
    <cfRule type="top10" dxfId="465" priority="31" rank="1"/>
  </conditionalFormatting>
  <conditionalFormatting sqref="B14 H14">
    <cfRule type="top10" dxfId="464" priority="30" rank="1"/>
  </conditionalFormatting>
  <conditionalFormatting sqref="C14 I14">
    <cfRule type="top10" dxfId="463" priority="28" rank="1"/>
    <cfRule type="top10" priority="29" rank="1"/>
  </conditionalFormatting>
  <conditionalFormatting sqref="J14 D14">
    <cfRule type="top10" dxfId="462" priority="27" rank="1"/>
  </conditionalFormatting>
  <conditionalFormatting sqref="K14 E14">
    <cfRule type="top10" dxfId="461" priority="26" rank="1"/>
  </conditionalFormatting>
  <conditionalFormatting sqref="B21 H21">
    <cfRule type="top10" dxfId="460" priority="25" rank="1"/>
  </conditionalFormatting>
  <conditionalFormatting sqref="I21 C21">
    <cfRule type="top10" dxfId="459" priority="24" rank="1"/>
  </conditionalFormatting>
  <conditionalFormatting sqref="D21 J21">
    <cfRule type="top10" dxfId="458" priority="23" rank="1"/>
  </conditionalFormatting>
  <conditionalFormatting sqref="K21 E21">
    <cfRule type="top10" dxfId="457" priority="22" rank="1"/>
  </conditionalFormatting>
  <conditionalFormatting sqref="B28 H28">
    <cfRule type="top10" dxfId="456" priority="21" rank="1"/>
  </conditionalFormatting>
  <conditionalFormatting sqref="C28 I28">
    <cfRule type="top10" dxfId="455" priority="20" rank="1"/>
  </conditionalFormatting>
  <conditionalFormatting sqref="D28 J28">
    <cfRule type="top10" dxfId="454" priority="19" rank="1"/>
  </conditionalFormatting>
  <conditionalFormatting sqref="E28 K28">
    <cfRule type="top10" dxfId="453" priority="18" rank="1"/>
  </conditionalFormatting>
  <conditionalFormatting sqref="B35 H35">
    <cfRule type="top10" dxfId="452" priority="17" rank="1"/>
  </conditionalFormatting>
  <conditionalFormatting sqref="H35 B35">
    <cfRule type="top10" dxfId="451" priority="16" rank="1"/>
  </conditionalFormatting>
  <conditionalFormatting sqref="C35 I35">
    <cfRule type="top10" dxfId="450" priority="15" rank="1"/>
  </conditionalFormatting>
  <conditionalFormatting sqref="D35 J35">
    <cfRule type="top10" dxfId="449" priority="14" rank="1"/>
  </conditionalFormatting>
  <conditionalFormatting sqref="K35 E35">
    <cfRule type="top10" dxfId="448" priority="13" rank="1"/>
  </conditionalFormatting>
  <conditionalFormatting sqref="B42 H42">
    <cfRule type="top10" dxfId="447" priority="12" rank="1"/>
  </conditionalFormatting>
  <conditionalFormatting sqref="C42 I42">
    <cfRule type="top10" dxfId="446" priority="11" rank="1"/>
  </conditionalFormatting>
  <conditionalFormatting sqref="D42 J42">
    <cfRule type="top10" dxfId="445" priority="10" rank="1"/>
  </conditionalFormatting>
  <conditionalFormatting sqref="E42 K42">
    <cfRule type="top10" dxfId="444" priority="9" rank="1"/>
  </conditionalFormatting>
  <conditionalFormatting sqref="B49 H49">
    <cfRule type="top10" dxfId="443" priority="8" rank="1"/>
  </conditionalFormatting>
  <conditionalFormatting sqref="C49 I49">
    <cfRule type="top10" dxfId="442" priority="7" rank="1"/>
  </conditionalFormatting>
  <conditionalFormatting sqref="D49 J49">
    <cfRule type="top10" dxfId="441" priority="6" rank="1"/>
  </conditionalFormatting>
  <conditionalFormatting sqref="E49 K49">
    <cfRule type="top10" dxfId="440" priority="5" rank="1"/>
  </conditionalFormatting>
  <conditionalFormatting sqref="E2:E6 K2:K6 E9:E13 E16:E20 K16:K20 E23:E27 E30:E34 K30:K34 K23:K27 E44:E48 K44:K48 E37:E41 K9:K13 K37:K41">
    <cfRule type="cellIs" dxfId="439" priority="4" operator="greaterThan">
      <formula>399</formula>
    </cfRule>
  </conditionalFormatting>
  <conditionalFormatting sqref="B2:D6 H2:J6 H9:J13 B9:D13 B16:D20 H16:J20 B23:D27 H23:J27 H30:J34 B30:D34 B37:D41 H37:J41 H44:J48 B44:D48">
    <cfRule type="cellIs" dxfId="438"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&amp;"Euphemia,Bold"&amp;12DECEMBER 5, 2014&amp;"Arial,Regular"&amp;10
&amp;"Euphemia,Regular"&amp;12WEEK 13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292</v>
      </c>
      <c r="B1" s="386"/>
      <c r="C1" s="386"/>
      <c r="D1" s="386"/>
      <c r="E1" s="386"/>
      <c r="F1" s="308"/>
      <c r="G1" s="386" t="s">
        <v>479</v>
      </c>
      <c r="H1" s="386"/>
      <c r="I1" s="386"/>
      <c r="J1" s="386"/>
      <c r="K1" s="386"/>
    </row>
    <row r="2" spans="1:11" s="70" customFormat="1" ht="22.5" x14ac:dyDescent="0.45">
      <c r="A2" s="72" t="s">
        <v>211</v>
      </c>
      <c r="B2" s="311">
        <v>121</v>
      </c>
      <c r="C2" s="311">
        <v>114</v>
      </c>
      <c r="D2" s="311">
        <v>126</v>
      </c>
      <c r="E2" s="310">
        <f t="shared" ref="E2:E7" si="0">SUM(B2:D2)</f>
        <v>361</v>
      </c>
      <c r="F2" s="73"/>
      <c r="G2" s="72" t="s">
        <v>280</v>
      </c>
      <c r="H2" s="311">
        <v>132</v>
      </c>
      <c r="I2" s="311">
        <v>116</v>
      </c>
      <c r="J2" s="311">
        <v>144</v>
      </c>
      <c r="K2" s="310">
        <f t="shared" ref="K2:K7" si="1">SUM(H2:J2)</f>
        <v>392</v>
      </c>
    </row>
    <row r="3" spans="1:11" s="70" customFormat="1" ht="22.5" x14ac:dyDescent="0.45">
      <c r="A3" s="72" t="s">
        <v>693</v>
      </c>
      <c r="B3" s="311">
        <v>103</v>
      </c>
      <c r="C3" s="311">
        <v>103</v>
      </c>
      <c r="D3" s="311">
        <v>121</v>
      </c>
      <c r="E3" s="310">
        <f t="shared" si="0"/>
        <v>327</v>
      </c>
      <c r="F3" s="73"/>
      <c r="G3" s="72" t="s">
        <v>41</v>
      </c>
      <c r="H3" s="311">
        <v>127</v>
      </c>
      <c r="I3" s="311">
        <v>128</v>
      </c>
      <c r="J3" s="311">
        <v>108</v>
      </c>
      <c r="K3" s="310">
        <f t="shared" si="1"/>
        <v>363</v>
      </c>
    </row>
    <row r="4" spans="1:11" s="70" customFormat="1" ht="22.5" x14ac:dyDescent="0.45">
      <c r="A4" s="72" t="s">
        <v>262</v>
      </c>
      <c r="B4" s="311">
        <v>96</v>
      </c>
      <c r="C4" s="311">
        <v>124</v>
      </c>
      <c r="D4" s="311">
        <v>115</v>
      </c>
      <c r="E4" s="310">
        <f t="shared" si="0"/>
        <v>335</v>
      </c>
      <c r="F4" s="73"/>
      <c r="G4" s="72" t="s">
        <v>40</v>
      </c>
      <c r="H4" s="311">
        <v>127</v>
      </c>
      <c r="I4" s="311">
        <v>114</v>
      </c>
      <c r="J4" s="311">
        <v>107</v>
      </c>
      <c r="K4" s="310">
        <f t="shared" si="1"/>
        <v>348</v>
      </c>
    </row>
    <row r="5" spans="1:11" s="70" customFormat="1" ht="22.5" x14ac:dyDescent="0.45">
      <c r="A5" s="72" t="s">
        <v>283</v>
      </c>
      <c r="B5" s="311">
        <v>90</v>
      </c>
      <c r="C5" s="311">
        <v>151</v>
      </c>
      <c r="D5" s="311">
        <v>109</v>
      </c>
      <c r="E5" s="310">
        <f t="shared" si="0"/>
        <v>350</v>
      </c>
      <c r="F5" s="73"/>
      <c r="G5" s="72" t="s">
        <v>357</v>
      </c>
      <c r="H5" s="311">
        <v>162</v>
      </c>
      <c r="I5" s="311">
        <v>124</v>
      </c>
      <c r="J5" s="311">
        <v>159</v>
      </c>
      <c r="K5" s="310">
        <f t="shared" si="1"/>
        <v>445</v>
      </c>
    </row>
    <row r="6" spans="1:11" s="70" customFormat="1" ht="22.5" x14ac:dyDescent="0.45">
      <c r="A6" s="72" t="s">
        <v>486</v>
      </c>
      <c r="B6" s="311">
        <v>97</v>
      </c>
      <c r="C6" s="311">
        <v>127</v>
      </c>
      <c r="D6" s="311">
        <v>111</v>
      </c>
      <c r="E6" s="310">
        <f t="shared" si="0"/>
        <v>335</v>
      </c>
      <c r="F6" s="73"/>
      <c r="G6" s="72" t="s">
        <v>335</v>
      </c>
      <c r="H6" s="311">
        <v>111</v>
      </c>
      <c r="I6" s="311">
        <v>146</v>
      </c>
      <c r="J6" s="311">
        <v>123</v>
      </c>
      <c r="K6" s="310">
        <f t="shared" si="1"/>
        <v>380</v>
      </c>
    </row>
    <row r="7" spans="1:11" s="310" customFormat="1" ht="22.5" x14ac:dyDescent="0.2">
      <c r="A7" s="131" t="s">
        <v>491</v>
      </c>
      <c r="B7" s="310">
        <f>SUM(B2:B6)</f>
        <v>507</v>
      </c>
      <c r="C7" s="310">
        <f>SUM(C2:C6)</f>
        <v>619</v>
      </c>
      <c r="D7" s="310">
        <f>SUM(D2:D6)</f>
        <v>582</v>
      </c>
      <c r="E7" s="310">
        <f t="shared" si="0"/>
        <v>1708</v>
      </c>
      <c r="G7" s="131" t="s">
        <v>490</v>
      </c>
      <c r="H7" s="310">
        <f>SUM(H2:H6)</f>
        <v>659</v>
      </c>
      <c r="I7" s="310">
        <f>SUM(I2:I6)</f>
        <v>628</v>
      </c>
      <c r="J7" s="310">
        <f>SUM(J2:J6)</f>
        <v>641</v>
      </c>
      <c r="K7" s="310">
        <f t="shared" si="1"/>
        <v>1928</v>
      </c>
    </row>
    <row r="8" spans="1:11" s="71" customFormat="1" ht="22.5" x14ac:dyDescent="0.2">
      <c r="A8" s="385" t="s">
        <v>299</v>
      </c>
      <c r="B8" s="385"/>
      <c r="C8" s="385"/>
      <c r="D8" s="385"/>
      <c r="E8" s="385"/>
      <c r="F8" s="310"/>
      <c r="G8" s="385" t="s">
        <v>484</v>
      </c>
      <c r="H8" s="385"/>
      <c r="I8" s="385"/>
      <c r="J8" s="385"/>
      <c r="K8" s="385"/>
    </row>
    <row r="9" spans="1:11" s="70" customFormat="1" ht="22.5" x14ac:dyDescent="0.45">
      <c r="A9" s="74" t="s">
        <v>361</v>
      </c>
      <c r="B9" s="75">
        <v>104</v>
      </c>
      <c r="C9" s="75">
        <v>99</v>
      </c>
      <c r="D9" s="75">
        <v>112</v>
      </c>
      <c r="E9" s="309">
        <f t="shared" ref="E9:E14" si="2">SUM(B9:D9)</f>
        <v>315</v>
      </c>
      <c r="F9" s="73"/>
      <c r="G9" s="74" t="s">
        <v>267</v>
      </c>
      <c r="H9" s="75">
        <v>112</v>
      </c>
      <c r="I9" s="75">
        <v>103</v>
      </c>
      <c r="J9" s="75">
        <v>109</v>
      </c>
      <c r="K9" s="309">
        <f t="shared" ref="K9:K14" si="3">SUM(H9:J9)</f>
        <v>324</v>
      </c>
    </row>
    <row r="10" spans="1:11" s="70" customFormat="1" ht="22.5" x14ac:dyDescent="0.45">
      <c r="A10" s="74" t="s">
        <v>235</v>
      </c>
      <c r="B10" s="75">
        <v>119</v>
      </c>
      <c r="C10" s="75">
        <v>118</v>
      </c>
      <c r="D10" s="75">
        <v>105</v>
      </c>
      <c r="E10" s="309">
        <f t="shared" si="2"/>
        <v>342</v>
      </c>
      <c r="F10" s="73"/>
      <c r="G10" s="74" t="s">
        <v>440</v>
      </c>
      <c r="H10" s="75">
        <v>98</v>
      </c>
      <c r="I10" s="75">
        <v>93</v>
      </c>
      <c r="J10" s="75">
        <v>100</v>
      </c>
      <c r="K10" s="309">
        <f t="shared" si="3"/>
        <v>291</v>
      </c>
    </row>
    <row r="11" spans="1:11" s="70" customFormat="1" ht="22.5" x14ac:dyDescent="0.45">
      <c r="A11" s="74" t="s">
        <v>362</v>
      </c>
      <c r="B11" s="75">
        <v>118</v>
      </c>
      <c r="C11" s="75">
        <v>123</v>
      </c>
      <c r="D11" s="75">
        <v>97</v>
      </c>
      <c r="E11" s="309">
        <f t="shared" si="2"/>
        <v>338</v>
      </c>
      <c r="F11" s="73"/>
      <c r="G11" s="74" t="s">
        <v>260</v>
      </c>
      <c r="H11" s="75">
        <v>109</v>
      </c>
      <c r="I11" s="75">
        <v>104</v>
      </c>
      <c r="J11" s="75">
        <v>105</v>
      </c>
      <c r="K11" s="309">
        <f t="shared" si="3"/>
        <v>318</v>
      </c>
    </row>
    <row r="12" spans="1:11" s="70" customFormat="1" ht="22.5" x14ac:dyDescent="0.45">
      <c r="A12" s="74" t="s">
        <v>234</v>
      </c>
      <c r="B12" s="75">
        <v>140</v>
      </c>
      <c r="C12" s="75">
        <v>100</v>
      </c>
      <c r="D12" s="75">
        <v>157</v>
      </c>
      <c r="E12" s="309">
        <f t="shared" si="2"/>
        <v>397</v>
      </c>
      <c r="F12" s="73"/>
      <c r="G12" s="74" t="s">
        <v>494</v>
      </c>
      <c r="H12" s="75">
        <v>112</v>
      </c>
      <c r="I12" s="75">
        <v>122</v>
      </c>
      <c r="J12" s="75">
        <v>134</v>
      </c>
      <c r="K12" s="309">
        <f t="shared" si="3"/>
        <v>368</v>
      </c>
    </row>
    <row r="13" spans="1:11" s="70" customFormat="1" ht="22.5" x14ac:dyDescent="0.45">
      <c r="A13" s="74" t="s">
        <v>334</v>
      </c>
      <c r="B13" s="75">
        <v>154</v>
      </c>
      <c r="C13" s="75">
        <v>123</v>
      </c>
      <c r="D13" s="75">
        <v>119</v>
      </c>
      <c r="E13" s="309">
        <f t="shared" si="2"/>
        <v>396</v>
      </c>
      <c r="F13" s="73"/>
      <c r="G13" s="74" t="s">
        <v>264</v>
      </c>
      <c r="H13" s="75">
        <v>152</v>
      </c>
      <c r="I13" s="75">
        <v>81</v>
      </c>
      <c r="J13" s="75">
        <v>106</v>
      </c>
      <c r="K13" s="309">
        <f t="shared" si="3"/>
        <v>339</v>
      </c>
    </row>
    <row r="14" spans="1:11" s="310" customFormat="1" ht="22.5" x14ac:dyDescent="0.2">
      <c r="A14" s="215" t="s">
        <v>490</v>
      </c>
      <c r="B14" s="309">
        <f>SUM(B9:B13)</f>
        <v>635</v>
      </c>
      <c r="C14" s="309">
        <f>SUM(C9:C13)</f>
        <v>563</v>
      </c>
      <c r="D14" s="309">
        <f>SUM(D9:D13)</f>
        <v>590</v>
      </c>
      <c r="E14" s="309">
        <f t="shared" si="2"/>
        <v>1788</v>
      </c>
      <c r="G14" s="215" t="s">
        <v>491</v>
      </c>
      <c r="H14" s="309">
        <f>SUM(H9:H13)</f>
        <v>583</v>
      </c>
      <c r="I14" s="309">
        <f>SUM(I9:I13)</f>
        <v>503</v>
      </c>
      <c r="J14" s="309">
        <f>SUM(J9:J13)</f>
        <v>554</v>
      </c>
      <c r="K14" s="309">
        <f t="shared" si="3"/>
        <v>1640</v>
      </c>
    </row>
    <row r="15" spans="1:11" s="71" customFormat="1" ht="22.5" x14ac:dyDescent="0.2">
      <c r="A15" s="384" t="s">
        <v>483</v>
      </c>
      <c r="B15" s="384"/>
      <c r="C15" s="384"/>
      <c r="D15" s="384"/>
      <c r="E15" s="384"/>
      <c r="F15" s="310"/>
      <c r="G15" s="384" t="s">
        <v>485</v>
      </c>
      <c r="H15" s="384"/>
      <c r="I15" s="384"/>
      <c r="J15" s="384"/>
      <c r="K15" s="384"/>
    </row>
    <row r="16" spans="1:11" s="70" customFormat="1" ht="22.5" x14ac:dyDescent="0.45">
      <c r="A16" s="72" t="s">
        <v>358</v>
      </c>
      <c r="B16" s="311">
        <v>100</v>
      </c>
      <c r="C16" s="311">
        <v>112</v>
      </c>
      <c r="D16" s="311">
        <v>104</v>
      </c>
      <c r="E16" s="310">
        <f t="shared" ref="E16:E21" si="4">SUM(B16:D16)</f>
        <v>316</v>
      </c>
      <c r="F16" s="73"/>
      <c r="G16" s="72" t="s">
        <v>446</v>
      </c>
      <c r="H16" s="311">
        <v>104</v>
      </c>
      <c r="I16" s="311">
        <v>140</v>
      </c>
      <c r="J16" s="311">
        <v>95</v>
      </c>
      <c r="K16" s="310">
        <f t="shared" ref="K16:K21" si="5">SUM(H16:J16)</f>
        <v>339</v>
      </c>
    </row>
    <row r="17" spans="1:11" s="70" customFormat="1" ht="22.5" x14ac:dyDescent="0.45">
      <c r="A17" s="72" t="s">
        <v>359</v>
      </c>
      <c r="B17" s="311">
        <v>102</v>
      </c>
      <c r="C17" s="311">
        <v>94</v>
      </c>
      <c r="D17" s="311">
        <v>89</v>
      </c>
      <c r="E17" s="310">
        <f t="shared" si="4"/>
        <v>285</v>
      </c>
      <c r="F17" s="73"/>
      <c r="G17" s="72" t="s">
        <v>445</v>
      </c>
      <c r="H17" s="311">
        <v>124</v>
      </c>
      <c r="I17" s="311">
        <v>121</v>
      </c>
      <c r="J17" s="311">
        <v>103</v>
      </c>
      <c r="K17" s="310">
        <f t="shared" si="5"/>
        <v>348</v>
      </c>
    </row>
    <row r="18" spans="1:11" s="70" customFormat="1" ht="22.5" x14ac:dyDescent="0.45">
      <c r="A18" s="72" t="s">
        <v>249</v>
      </c>
      <c r="B18" s="311">
        <v>91</v>
      </c>
      <c r="C18" s="311">
        <v>122</v>
      </c>
      <c r="D18" s="311">
        <v>113</v>
      </c>
      <c r="E18" s="310">
        <f t="shared" si="4"/>
        <v>326</v>
      </c>
      <c r="F18" s="73"/>
      <c r="G18" s="72" t="s">
        <v>377</v>
      </c>
      <c r="H18" s="311">
        <v>131</v>
      </c>
      <c r="I18" s="311">
        <v>115</v>
      </c>
      <c r="J18" s="311">
        <v>134</v>
      </c>
      <c r="K18" s="310">
        <f t="shared" si="5"/>
        <v>380</v>
      </c>
    </row>
    <row r="19" spans="1:11" s="70" customFormat="1" ht="22.5" x14ac:dyDescent="0.45">
      <c r="A19" s="72" t="s">
        <v>266</v>
      </c>
      <c r="B19" s="311">
        <v>110</v>
      </c>
      <c r="C19" s="311">
        <v>105</v>
      </c>
      <c r="D19" s="311">
        <v>116</v>
      </c>
      <c r="E19" s="310">
        <f t="shared" si="4"/>
        <v>331</v>
      </c>
      <c r="F19" s="73"/>
      <c r="G19" s="72" t="s">
        <v>447</v>
      </c>
      <c r="H19" s="311">
        <v>97</v>
      </c>
      <c r="I19" s="311">
        <v>92</v>
      </c>
      <c r="J19" s="311">
        <v>112</v>
      </c>
      <c r="K19" s="310">
        <f t="shared" si="5"/>
        <v>301</v>
      </c>
    </row>
    <row r="20" spans="1:11" s="70" customFormat="1" ht="22.5" x14ac:dyDescent="0.45">
      <c r="A20" s="72" t="s">
        <v>474</v>
      </c>
      <c r="B20" s="311">
        <v>92</v>
      </c>
      <c r="C20" s="311">
        <v>87</v>
      </c>
      <c r="D20" s="311">
        <v>80</v>
      </c>
      <c r="E20" s="310">
        <f t="shared" si="4"/>
        <v>259</v>
      </c>
      <c r="F20" s="73"/>
      <c r="G20" s="72" t="s">
        <v>348</v>
      </c>
      <c r="H20" s="311">
        <v>119</v>
      </c>
      <c r="I20" s="311">
        <v>92</v>
      </c>
      <c r="J20" s="311">
        <v>112</v>
      </c>
      <c r="K20" s="310">
        <f t="shared" si="5"/>
        <v>323</v>
      </c>
    </row>
    <row r="21" spans="1:11" s="310" customFormat="1" ht="22.5" x14ac:dyDescent="0.2">
      <c r="A21" s="131" t="s">
        <v>491</v>
      </c>
      <c r="B21" s="310">
        <f>SUM(B16:B20)</f>
        <v>495</v>
      </c>
      <c r="C21" s="310">
        <f>SUM(C16:C20)</f>
        <v>520</v>
      </c>
      <c r="D21" s="310">
        <f>SUM(D16:D20)</f>
        <v>502</v>
      </c>
      <c r="E21" s="310">
        <f t="shared" si="4"/>
        <v>1517</v>
      </c>
      <c r="G21" s="131" t="s">
        <v>490</v>
      </c>
      <c r="H21" s="310">
        <f>SUM(H16:H20)</f>
        <v>575</v>
      </c>
      <c r="I21" s="310">
        <f>SUM(I16:I20)</f>
        <v>560</v>
      </c>
      <c r="J21" s="310">
        <f>SUM(J16:J20)</f>
        <v>556</v>
      </c>
      <c r="K21" s="310">
        <f t="shared" si="5"/>
        <v>1691</v>
      </c>
    </row>
    <row r="22" spans="1:11" s="71" customFormat="1" ht="22.5" x14ac:dyDescent="0.2">
      <c r="A22" s="385" t="s">
        <v>296</v>
      </c>
      <c r="B22" s="385"/>
      <c r="C22" s="385"/>
      <c r="D22" s="385"/>
      <c r="E22" s="385"/>
      <c r="F22" s="310"/>
      <c r="G22" s="385" t="s">
        <v>294</v>
      </c>
      <c r="H22" s="385"/>
      <c r="I22" s="385"/>
      <c r="J22" s="385"/>
      <c r="K22" s="385"/>
    </row>
    <row r="23" spans="1:11" s="70" customFormat="1" ht="22.5" x14ac:dyDescent="0.45">
      <c r="A23" s="74" t="s">
        <v>351</v>
      </c>
      <c r="B23" s="75">
        <v>127</v>
      </c>
      <c r="C23" s="75">
        <v>127</v>
      </c>
      <c r="D23" s="75">
        <v>123</v>
      </c>
      <c r="E23" s="309">
        <f t="shared" ref="E23:E28" si="6">SUM(B23:D23)</f>
        <v>377</v>
      </c>
      <c r="F23" s="73"/>
      <c r="G23" s="74" t="s">
        <v>277</v>
      </c>
      <c r="H23" s="75">
        <v>129</v>
      </c>
      <c r="I23" s="75">
        <v>135</v>
      </c>
      <c r="J23" s="75">
        <v>150</v>
      </c>
      <c r="K23" s="309">
        <f t="shared" ref="K23:K28" si="7">SUM(H23:J23)</f>
        <v>414</v>
      </c>
    </row>
    <row r="24" spans="1:11" s="70" customFormat="1" ht="22.5" x14ac:dyDescent="0.45">
      <c r="A24" s="74" t="s">
        <v>493</v>
      </c>
      <c r="B24" s="75">
        <v>103</v>
      </c>
      <c r="C24" s="75">
        <v>150</v>
      </c>
      <c r="D24" s="75">
        <v>119</v>
      </c>
      <c r="E24" s="309">
        <f t="shared" si="6"/>
        <v>372</v>
      </c>
      <c r="F24" s="73"/>
      <c r="G24" s="74" t="s">
        <v>279</v>
      </c>
      <c r="H24" s="75">
        <v>122</v>
      </c>
      <c r="I24" s="75">
        <v>138</v>
      </c>
      <c r="J24" s="75">
        <v>107</v>
      </c>
      <c r="K24" s="309">
        <f t="shared" si="7"/>
        <v>367</v>
      </c>
    </row>
    <row r="25" spans="1:11" s="70" customFormat="1" ht="22.5" x14ac:dyDescent="0.45">
      <c r="A25" s="74" t="s">
        <v>237</v>
      </c>
      <c r="B25" s="75">
        <v>107</v>
      </c>
      <c r="C25" s="75">
        <v>109</v>
      </c>
      <c r="D25" s="75">
        <v>122</v>
      </c>
      <c r="E25" s="309">
        <f t="shared" si="6"/>
        <v>338</v>
      </c>
      <c r="F25" s="73"/>
      <c r="G25" s="74" t="s">
        <v>214</v>
      </c>
      <c r="H25" s="75">
        <v>119</v>
      </c>
      <c r="I25" s="75">
        <v>124</v>
      </c>
      <c r="J25" s="75">
        <v>116</v>
      </c>
      <c r="K25" s="309">
        <f t="shared" si="7"/>
        <v>359</v>
      </c>
    </row>
    <row r="26" spans="1:11" s="70" customFormat="1" ht="22.5" x14ac:dyDescent="0.45">
      <c r="A26" s="74" t="s">
        <v>257</v>
      </c>
      <c r="B26" s="75">
        <v>120</v>
      </c>
      <c r="C26" s="75">
        <v>122</v>
      </c>
      <c r="D26" s="75">
        <v>119</v>
      </c>
      <c r="E26" s="309">
        <f t="shared" si="6"/>
        <v>361</v>
      </c>
      <c r="F26" s="73"/>
      <c r="G26" s="74" t="s">
        <v>278</v>
      </c>
      <c r="H26" s="75">
        <v>111</v>
      </c>
      <c r="I26" s="75">
        <v>129</v>
      </c>
      <c r="J26" s="75">
        <v>142</v>
      </c>
      <c r="K26" s="309">
        <f t="shared" si="7"/>
        <v>382</v>
      </c>
    </row>
    <row r="27" spans="1:11" s="70" customFormat="1" ht="22.5" x14ac:dyDescent="0.45">
      <c r="A27" s="74" t="s">
        <v>281</v>
      </c>
      <c r="B27" s="75">
        <v>142</v>
      </c>
      <c r="C27" s="75">
        <v>116</v>
      </c>
      <c r="D27" s="75">
        <v>125</v>
      </c>
      <c r="E27" s="309">
        <f t="shared" si="6"/>
        <v>383</v>
      </c>
      <c r="F27" s="73"/>
      <c r="G27" s="74" t="s">
        <v>276</v>
      </c>
      <c r="H27" s="75">
        <v>107</v>
      </c>
      <c r="I27" s="75">
        <v>156</v>
      </c>
      <c r="J27" s="75">
        <v>133</v>
      </c>
      <c r="K27" s="309">
        <f t="shared" si="7"/>
        <v>396</v>
      </c>
    </row>
    <row r="28" spans="1:11" s="310" customFormat="1" ht="22.5" x14ac:dyDescent="0.2">
      <c r="A28" s="215" t="s">
        <v>488</v>
      </c>
      <c r="B28" s="309">
        <f>SUM(B23:B27)</f>
        <v>599</v>
      </c>
      <c r="C28" s="309">
        <f>SUM(C23:C27)</f>
        <v>624</v>
      </c>
      <c r="D28" s="309">
        <f>SUM(D23:D27)</f>
        <v>608</v>
      </c>
      <c r="E28" s="309">
        <f t="shared" si="6"/>
        <v>1831</v>
      </c>
      <c r="G28" s="215" t="s">
        <v>487</v>
      </c>
      <c r="H28" s="309">
        <f>SUM(H23:H27)</f>
        <v>588</v>
      </c>
      <c r="I28" s="309">
        <f>SUM(I23:I27)</f>
        <v>682</v>
      </c>
      <c r="J28" s="309">
        <f>SUM(J23:J27)</f>
        <v>648</v>
      </c>
      <c r="K28" s="309">
        <f t="shared" si="7"/>
        <v>1918</v>
      </c>
    </row>
    <row r="29" spans="1:11" s="71" customFormat="1" ht="22.5" x14ac:dyDescent="0.2">
      <c r="A29" s="384" t="s">
        <v>297</v>
      </c>
      <c r="B29" s="384"/>
      <c r="C29" s="384"/>
      <c r="D29" s="384"/>
      <c r="E29" s="384"/>
      <c r="F29" s="310"/>
      <c r="G29" s="384" t="s">
        <v>293</v>
      </c>
      <c r="H29" s="384"/>
      <c r="I29" s="384"/>
      <c r="J29" s="384"/>
      <c r="K29" s="384"/>
    </row>
    <row r="30" spans="1:11" s="70" customFormat="1" ht="22.5" x14ac:dyDescent="0.45">
      <c r="A30" s="72" t="s">
        <v>242</v>
      </c>
      <c r="B30" s="311">
        <v>118</v>
      </c>
      <c r="C30" s="311">
        <v>122</v>
      </c>
      <c r="D30" s="311">
        <v>96</v>
      </c>
      <c r="E30" s="310">
        <f t="shared" ref="E30:E35" si="8">SUM(B30:D30)</f>
        <v>336</v>
      </c>
      <c r="F30" s="73"/>
      <c r="G30" s="72" t="s">
        <v>229</v>
      </c>
      <c r="H30" s="317">
        <v>105</v>
      </c>
      <c r="I30" s="311">
        <v>123</v>
      </c>
      <c r="J30" s="311">
        <v>108</v>
      </c>
      <c r="K30" s="310">
        <f t="shared" ref="K30:K35" si="9">SUM(H30:J30)</f>
        <v>336</v>
      </c>
    </row>
    <row r="31" spans="1:11" s="70" customFormat="1" ht="22.5" x14ac:dyDescent="0.45">
      <c r="A31" s="72" t="s">
        <v>243</v>
      </c>
      <c r="B31" s="311">
        <v>119</v>
      </c>
      <c r="C31" s="311">
        <v>101</v>
      </c>
      <c r="D31" s="311">
        <v>136</v>
      </c>
      <c r="E31" s="310">
        <f t="shared" si="8"/>
        <v>356</v>
      </c>
      <c r="F31" s="73"/>
      <c r="G31" s="72" t="s">
        <v>406</v>
      </c>
      <c r="H31" s="311">
        <v>146</v>
      </c>
      <c r="I31" s="311">
        <v>117</v>
      </c>
      <c r="J31" s="311">
        <v>115</v>
      </c>
      <c r="K31" s="310">
        <f t="shared" si="9"/>
        <v>378</v>
      </c>
    </row>
    <row r="32" spans="1:11" s="70" customFormat="1" ht="22.5" x14ac:dyDescent="0.45">
      <c r="A32" s="72" t="s">
        <v>244</v>
      </c>
      <c r="B32" s="311">
        <v>93</v>
      </c>
      <c r="C32" s="311">
        <v>126</v>
      </c>
      <c r="D32" s="311">
        <v>142</v>
      </c>
      <c r="E32" s="310">
        <f t="shared" si="8"/>
        <v>361</v>
      </c>
      <c r="F32" s="73"/>
      <c r="G32" s="72" t="s">
        <v>228</v>
      </c>
      <c r="H32" s="311">
        <v>139</v>
      </c>
      <c r="I32" s="311">
        <v>123</v>
      </c>
      <c r="J32" s="311">
        <v>100</v>
      </c>
      <c r="K32" s="310">
        <f t="shared" si="9"/>
        <v>362</v>
      </c>
    </row>
    <row r="33" spans="1:11" s="70" customFormat="1" ht="22.5" x14ac:dyDescent="0.45">
      <c r="A33" s="72" t="s">
        <v>352</v>
      </c>
      <c r="B33" s="311">
        <v>144</v>
      </c>
      <c r="C33" s="311">
        <v>107</v>
      </c>
      <c r="D33" s="311">
        <v>97</v>
      </c>
      <c r="E33" s="310">
        <f t="shared" si="8"/>
        <v>348</v>
      </c>
      <c r="F33" s="73"/>
      <c r="G33" s="72" t="s">
        <v>227</v>
      </c>
      <c r="H33" s="311">
        <v>105</v>
      </c>
      <c r="I33" s="311">
        <v>116</v>
      </c>
      <c r="J33" s="311">
        <v>132</v>
      </c>
      <c r="K33" s="310">
        <f t="shared" si="9"/>
        <v>353</v>
      </c>
    </row>
    <row r="34" spans="1:11" s="70" customFormat="1" ht="22.5" x14ac:dyDescent="0.45">
      <c r="A34" s="72" t="s">
        <v>240</v>
      </c>
      <c r="B34" s="311">
        <v>102</v>
      </c>
      <c r="C34" s="311">
        <v>125</v>
      </c>
      <c r="D34" s="311">
        <v>151</v>
      </c>
      <c r="E34" s="310">
        <f t="shared" si="8"/>
        <v>378</v>
      </c>
      <c r="F34" s="73"/>
      <c r="G34" s="72" t="s">
        <v>231</v>
      </c>
      <c r="H34" s="311">
        <v>139</v>
      </c>
      <c r="I34" s="311">
        <v>107</v>
      </c>
      <c r="J34" s="311">
        <v>92</v>
      </c>
      <c r="K34" s="310">
        <f t="shared" si="9"/>
        <v>338</v>
      </c>
    </row>
    <row r="35" spans="1:11" s="310" customFormat="1" ht="22.5" x14ac:dyDescent="0.2">
      <c r="A35" s="131" t="s">
        <v>519</v>
      </c>
      <c r="B35" s="310">
        <f>SUM(B30:B34)</f>
        <v>576</v>
      </c>
      <c r="C35" s="310">
        <f>SUM(C30:C34)</f>
        <v>581</v>
      </c>
      <c r="D35" s="310">
        <f>SUM(D30:D34)</f>
        <v>622</v>
      </c>
      <c r="E35" s="310">
        <f t="shared" si="8"/>
        <v>1779</v>
      </c>
      <c r="G35" s="131" t="s">
        <v>519</v>
      </c>
      <c r="H35" s="310">
        <f>SUM(H30:H34)</f>
        <v>634</v>
      </c>
      <c r="I35" s="310">
        <f>SUM(I30:I34)</f>
        <v>586</v>
      </c>
      <c r="J35" s="310">
        <f>SUM(J30:J34)</f>
        <v>547</v>
      </c>
      <c r="K35" s="310">
        <f t="shared" si="9"/>
        <v>1767</v>
      </c>
    </row>
    <row r="36" spans="1:11" s="71" customFormat="1" ht="22.5" x14ac:dyDescent="0.2">
      <c r="A36" s="385" t="s">
        <v>298</v>
      </c>
      <c r="B36" s="385"/>
      <c r="C36" s="385"/>
      <c r="D36" s="385"/>
      <c r="E36" s="385"/>
      <c r="F36" s="310"/>
      <c r="G36" s="385" t="s">
        <v>295</v>
      </c>
      <c r="H36" s="385"/>
      <c r="I36" s="385"/>
      <c r="J36" s="385"/>
      <c r="K36" s="385"/>
    </row>
    <row r="37" spans="1:11" s="70" customFormat="1" ht="22.5" x14ac:dyDescent="0.45">
      <c r="A37" s="74" t="s">
        <v>253</v>
      </c>
      <c r="B37" s="75">
        <v>108</v>
      </c>
      <c r="C37" s="75">
        <v>110</v>
      </c>
      <c r="D37" s="75">
        <v>127</v>
      </c>
      <c r="E37" s="309">
        <f t="shared" ref="E37:E42" si="10">SUM(B37:D37)</f>
        <v>345</v>
      </c>
      <c r="F37" s="73"/>
      <c r="G37" s="74" t="s">
        <v>252</v>
      </c>
      <c r="H37" s="75">
        <v>112</v>
      </c>
      <c r="I37" s="75">
        <v>102</v>
      </c>
      <c r="J37" s="75">
        <v>125</v>
      </c>
      <c r="K37" s="309">
        <f t="shared" ref="K37:K41" si="11">SUM(H37:J37)</f>
        <v>339</v>
      </c>
    </row>
    <row r="38" spans="1:11" s="70" customFormat="1" ht="22.5" x14ac:dyDescent="0.45">
      <c r="A38" s="74" t="s">
        <v>222</v>
      </c>
      <c r="B38" s="75">
        <v>105</v>
      </c>
      <c r="C38" s="75">
        <v>99</v>
      </c>
      <c r="D38" s="75">
        <v>151</v>
      </c>
      <c r="E38" s="309">
        <f t="shared" si="10"/>
        <v>355</v>
      </c>
      <c r="F38" s="73"/>
      <c r="G38" s="74" t="s">
        <v>255</v>
      </c>
      <c r="H38" s="75">
        <v>148</v>
      </c>
      <c r="I38" s="75">
        <v>98</v>
      </c>
      <c r="J38" s="75">
        <v>105</v>
      </c>
      <c r="K38" s="309">
        <f t="shared" si="11"/>
        <v>351</v>
      </c>
    </row>
    <row r="39" spans="1:11" s="70" customFormat="1" ht="22.5" x14ac:dyDescent="0.45">
      <c r="A39" s="74" t="s">
        <v>224</v>
      </c>
      <c r="B39" s="75">
        <v>135</v>
      </c>
      <c r="C39" s="75">
        <v>115</v>
      </c>
      <c r="D39" s="75">
        <v>95</v>
      </c>
      <c r="E39" s="309">
        <f t="shared" si="10"/>
        <v>345</v>
      </c>
      <c r="F39" s="73"/>
      <c r="G39" s="74" t="s">
        <v>220</v>
      </c>
      <c r="H39" s="75">
        <v>118</v>
      </c>
      <c r="I39" s="75">
        <v>134</v>
      </c>
      <c r="J39" s="75">
        <v>124</v>
      </c>
      <c r="K39" s="309">
        <f t="shared" si="11"/>
        <v>376</v>
      </c>
    </row>
    <row r="40" spans="1:11" s="70" customFormat="1" ht="22.5" x14ac:dyDescent="0.45">
      <c r="A40" s="74" t="s">
        <v>225</v>
      </c>
      <c r="B40" s="75">
        <v>114</v>
      </c>
      <c r="C40" s="75">
        <v>99</v>
      </c>
      <c r="D40" s="75">
        <v>124</v>
      </c>
      <c r="E40" s="309">
        <f t="shared" si="10"/>
        <v>337</v>
      </c>
      <c r="F40" s="73"/>
      <c r="G40" s="74" t="s">
        <v>353</v>
      </c>
      <c r="H40" s="75">
        <v>124</v>
      </c>
      <c r="I40" s="75">
        <v>134</v>
      </c>
      <c r="J40" s="75">
        <v>125</v>
      </c>
      <c r="K40" s="309">
        <f t="shared" si="11"/>
        <v>383</v>
      </c>
    </row>
    <row r="41" spans="1:11" s="70" customFormat="1" ht="22.5" x14ac:dyDescent="0.45">
      <c r="A41" s="74" t="s">
        <v>223</v>
      </c>
      <c r="B41" s="75">
        <v>104</v>
      </c>
      <c r="C41" s="75">
        <v>132</v>
      </c>
      <c r="D41" s="75">
        <v>112</v>
      </c>
      <c r="E41" s="309">
        <f t="shared" si="10"/>
        <v>348</v>
      </c>
      <c r="F41" s="73"/>
      <c r="G41" s="74" t="s">
        <v>216</v>
      </c>
      <c r="H41" s="75">
        <v>134</v>
      </c>
      <c r="I41" s="75">
        <v>106</v>
      </c>
      <c r="J41" s="75">
        <v>102</v>
      </c>
      <c r="K41" s="309">
        <f t="shared" si="11"/>
        <v>342</v>
      </c>
    </row>
    <row r="42" spans="1:11" s="310" customFormat="1" ht="22.5" x14ac:dyDescent="0.2">
      <c r="A42" s="215" t="s">
        <v>488</v>
      </c>
      <c r="B42" s="309">
        <f>SUM(B37:B41)</f>
        <v>566</v>
      </c>
      <c r="C42" s="309">
        <f>SUM(C37:C41)</f>
        <v>555</v>
      </c>
      <c r="D42" s="309">
        <f>SUM(D37:D41)</f>
        <v>609</v>
      </c>
      <c r="E42" s="309">
        <f t="shared" si="10"/>
        <v>1730</v>
      </c>
      <c r="G42" s="215" t="s">
        <v>487</v>
      </c>
      <c r="H42" s="309">
        <f>SUM(H37:H41)</f>
        <v>636</v>
      </c>
      <c r="I42" s="309">
        <f>SUM(I37:I41)</f>
        <v>574</v>
      </c>
      <c r="J42" s="309">
        <f>SUM(J37:J41)</f>
        <v>581</v>
      </c>
      <c r="K42" s="309">
        <f>SUM(K37:K41)</f>
        <v>1791</v>
      </c>
    </row>
    <row r="43" spans="1:11" s="69" customFormat="1" ht="22.5" x14ac:dyDescent="0.45">
      <c r="A43" s="384" t="s">
        <v>480</v>
      </c>
      <c r="B43" s="384"/>
      <c r="C43" s="384"/>
      <c r="D43" s="384"/>
      <c r="E43" s="384"/>
      <c r="F43" s="310"/>
      <c r="G43" s="384" t="s">
        <v>481</v>
      </c>
      <c r="H43" s="384"/>
      <c r="I43" s="384"/>
      <c r="J43" s="384"/>
      <c r="K43" s="384"/>
    </row>
    <row r="44" spans="1:11" s="70" customFormat="1" ht="22.5" x14ac:dyDescent="0.45">
      <c r="A44" s="72" t="s">
        <v>354</v>
      </c>
      <c r="B44" s="311">
        <v>144</v>
      </c>
      <c r="C44" s="311">
        <v>106</v>
      </c>
      <c r="D44" s="311">
        <v>143</v>
      </c>
      <c r="E44" s="310">
        <f t="shared" ref="E44:E49" si="12">SUM(B44:D44)</f>
        <v>393</v>
      </c>
      <c r="F44" s="73"/>
      <c r="G44" s="72" t="s">
        <v>356</v>
      </c>
      <c r="H44" s="311">
        <v>91</v>
      </c>
      <c r="I44" s="311">
        <v>122</v>
      </c>
      <c r="J44" s="311">
        <v>115</v>
      </c>
      <c r="K44" s="310">
        <f>SUM(H44:J44)</f>
        <v>328</v>
      </c>
    </row>
    <row r="45" spans="1:11" s="70" customFormat="1" ht="22.5" x14ac:dyDescent="0.45">
      <c r="A45" s="72" t="s">
        <v>286</v>
      </c>
      <c r="B45" s="311">
        <v>116</v>
      </c>
      <c r="C45" s="311">
        <v>115</v>
      </c>
      <c r="D45" s="311">
        <v>128</v>
      </c>
      <c r="E45" s="310">
        <f t="shared" si="12"/>
        <v>359</v>
      </c>
      <c r="F45" s="73"/>
      <c r="G45" s="72" t="s">
        <v>692</v>
      </c>
      <c r="H45" s="311">
        <v>130</v>
      </c>
      <c r="I45" s="311">
        <v>119</v>
      </c>
      <c r="J45" s="311">
        <v>115</v>
      </c>
      <c r="K45" s="310">
        <f>SUM(H45:J45)</f>
        <v>364</v>
      </c>
    </row>
    <row r="46" spans="1:11" s="70" customFormat="1" ht="22.5" x14ac:dyDescent="0.45">
      <c r="A46" s="72" t="s">
        <v>258</v>
      </c>
      <c r="B46" s="311">
        <v>126</v>
      </c>
      <c r="C46" s="311">
        <v>115</v>
      </c>
      <c r="D46" s="311">
        <v>122</v>
      </c>
      <c r="E46" s="310">
        <f t="shared" si="12"/>
        <v>363</v>
      </c>
      <c r="F46" s="73"/>
      <c r="G46" s="72" t="s">
        <v>668</v>
      </c>
      <c r="H46" s="311">
        <v>123</v>
      </c>
      <c r="I46" s="311">
        <v>135</v>
      </c>
      <c r="J46" s="311">
        <v>129</v>
      </c>
      <c r="K46" s="310">
        <f>SUM(H46:J46)</f>
        <v>387</v>
      </c>
    </row>
    <row r="47" spans="1:11" s="70" customFormat="1" ht="22.5" x14ac:dyDescent="0.45">
      <c r="A47" s="72" t="s">
        <v>371</v>
      </c>
      <c r="B47" s="311">
        <v>143</v>
      </c>
      <c r="C47" s="311">
        <v>117</v>
      </c>
      <c r="D47" s="311">
        <v>120</v>
      </c>
      <c r="E47" s="310">
        <f t="shared" si="12"/>
        <v>380</v>
      </c>
      <c r="F47" s="73"/>
      <c r="G47" s="72" t="s">
        <v>248</v>
      </c>
      <c r="H47" s="311">
        <v>114</v>
      </c>
      <c r="I47" s="311">
        <v>140</v>
      </c>
      <c r="J47" s="311">
        <v>106</v>
      </c>
      <c r="K47" s="310">
        <f>SUM(H47:J47)</f>
        <v>360</v>
      </c>
    </row>
    <row r="48" spans="1:11" s="70" customFormat="1" ht="22.5" x14ac:dyDescent="0.45">
      <c r="A48" s="72" t="s">
        <v>210</v>
      </c>
      <c r="B48" s="311">
        <v>118</v>
      </c>
      <c r="C48" s="311">
        <v>87</v>
      </c>
      <c r="D48" s="311">
        <v>118</v>
      </c>
      <c r="E48" s="310">
        <f t="shared" si="12"/>
        <v>323</v>
      </c>
      <c r="F48" s="73"/>
      <c r="G48" s="72" t="s">
        <v>247</v>
      </c>
      <c r="H48" s="311">
        <v>132</v>
      </c>
      <c r="I48" s="311">
        <v>138</v>
      </c>
      <c r="J48" s="311">
        <v>120</v>
      </c>
      <c r="K48" s="310">
        <f>SUM(H48:J48)</f>
        <v>390</v>
      </c>
    </row>
    <row r="49" spans="1:11" s="310" customFormat="1" ht="22.5" x14ac:dyDescent="0.2">
      <c r="A49" s="131" t="s">
        <v>519</v>
      </c>
      <c r="B49" s="310">
        <f>SUM(B44:B48)</f>
        <v>647</v>
      </c>
      <c r="C49" s="310">
        <f>SUM(C44:C48)</f>
        <v>540</v>
      </c>
      <c r="D49" s="310">
        <f>SUM(D44:D48)</f>
        <v>631</v>
      </c>
      <c r="E49" s="310">
        <f t="shared" si="12"/>
        <v>1818</v>
      </c>
      <c r="G49" s="131" t="s">
        <v>519</v>
      </c>
      <c r="H49" s="310">
        <f>SUM(H44:H48)</f>
        <v>590</v>
      </c>
      <c r="I49" s="310">
        <f>SUM(I44:I48)</f>
        <v>654</v>
      </c>
      <c r="J49" s="310">
        <f>SUM(J44:J48)</f>
        <v>585</v>
      </c>
      <c r="K49" s="310">
        <f>SUM(K44:K48)</f>
        <v>1829</v>
      </c>
    </row>
    <row r="51" spans="1:11" ht="22.5" x14ac:dyDescent="0.35">
      <c r="A51" s="384" t="s">
        <v>332</v>
      </c>
      <c r="B51" s="384"/>
      <c r="C51" s="384"/>
      <c r="D51" s="384"/>
      <c r="E51" s="384"/>
      <c r="G51" s="384" t="s">
        <v>321</v>
      </c>
      <c r="H51" s="384"/>
      <c r="I51" s="384"/>
      <c r="J51" s="384"/>
      <c r="K51" s="384"/>
    </row>
    <row r="52" spans="1:11" ht="22.5" x14ac:dyDescent="0.35">
      <c r="A52" s="384" t="s">
        <v>667</v>
      </c>
      <c r="B52" s="384"/>
      <c r="C52" s="384"/>
      <c r="D52" s="384"/>
      <c r="E52" s="384"/>
      <c r="G52" s="384" t="s">
        <v>683</v>
      </c>
      <c r="H52" s="384"/>
      <c r="I52" s="384"/>
      <c r="J52" s="384"/>
      <c r="K52" s="384"/>
    </row>
    <row r="53" spans="1:11" ht="22.5" x14ac:dyDescent="0.45">
      <c r="A53" s="383" t="s">
        <v>675</v>
      </c>
      <c r="B53" s="383"/>
      <c r="C53" s="383"/>
      <c r="D53" s="383"/>
      <c r="E53" s="383"/>
      <c r="F53" s="70"/>
      <c r="G53" s="383" t="s">
        <v>684</v>
      </c>
      <c r="H53" s="383"/>
      <c r="I53" s="383"/>
      <c r="J53" s="383"/>
      <c r="K53" s="383"/>
    </row>
    <row r="54" spans="1:11" ht="22.5" x14ac:dyDescent="0.45">
      <c r="A54" s="383" t="s">
        <v>676</v>
      </c>
      <c r="B54" s="383"/>
      <c r="C54" s="383"/>
      <c r="D54" s="383"/>
      <c r="E54" s="383"/>
      <c r="F54" s="70"/>
      <c r="G54" s="383" t="s">
        <v>685</v>
      </c>
      <c r="H54" s="383"/>
      <c r="I54" s="383"/>
      <c r="J54" s="383"/>
      <c r="K54" s="383"/>
    </row>
    <row r="55" spans="1:11" ht="22.5" x14ac:dyDescent="0.45">
      <c r="A55" s="383" t="s">
        <v>677</v>
      </c>
      <c r="B55" s="383"/>
      <c r="C55" s="383"/>
      <c r="D55" s="383"/>
      <c r="E55" s="383"/>
      <c r="F55" s="70"/>
      <c r="G55" s="383" t="s">
        <v>686</v>
      </c>
      <c r="H55" s="383"/>
      <c r="I55" s="383"/>
      <c r="J55" s="383"/>
      <c r="K55" s="383"/>
    </row>
    <row r="56" spans="1:11" ht="22.5" x14ac:dyDescent="0.45">
      <c r="A56" s="383" t="s">
        <v>678</v>
      </c>
      <c r="B56" s="383"/>
      <c r="C56" s="383"/>
      <c r="D56" s="383"/>
      <c r="E56" s="383"/>
      <c r="F56" s="70"/>
      <c r="G56" s="383" t="s">
        <v>687</v>
      </c>
      <c r="H56" s="383"/>
      <c r="I56" s="383"/>
      <c r="J56" s="383"/>
      <c r="K56" s="383"/>
    </row>
    <row r="57" spans="1:11" ht="22.5" x14ac:dyDescent="0.45">
      <c r="A57" s="383" t="s">
        <v>679</v>
      </c>
      <c r="B57" s="383"/>
      <c r="C57" s="383"/>
      <c r="D57" s="383"/>
      <c r="E57" s="383"/>
      <c r="F57" s="70"/>
      <c r="G57" s="383" t="s">
        <v>688</v>
      </c>
      <c r="H57" s="383"/>
      <c r="I57" s="383"/>
      <c r="J57" s="383"/>
      <c r="K57" s="383"/>
    </row>
    <row r="58" spans="1:11" ht="22.5" x14ac:dyDescent="0.45">
      <c r="A58" s="383" t="s">
        <v>680</v>
      </c>
      <c r="B58" s="383"/>
      <c r="C58" s="383"/>
      <c r="D58" s="383"/>
      <c r="E58" s="383"/>
      <c r="F58" s="70"/>
      <c r="G58" s="383" t="s">
        <v>689</v>
      </c>
      <c r="H58" s="383"/>
      <c r="I58" s="383"/>
      <c r="J58" s="383"/>
      <c r="K58" s="383"/>
    </row>
    <row r="59" spans="1:11" ht="22.5" x14ac:dyDescent="0.45">
      <c r="A59" s="383" t="s">
        <v>681</v>
      </c>
      <c r="B59" s="383"/>
      <c r="C59" s="383"/>
      <c r="D59" s="383"/>
      <c r="E59" s="383"/>
      <c r="F59" s="70"/>
      <c r="G59" s="383" t="s">
        <v>690</v>
      </c>
      <c r="H59" s="383"/>
      <c r="I59" s="383"/>
      <c r="J59" s="383"/>
      <c r="K59" s="383"/>
    </row>
    <row r="60" spans="1:11" ht="22.5" x14ac:dyDescent="0.45">
      <c r="A60" s="383" t="s">
        <v>682</v>
      </c>
      <c r="B60" s="383"/>
      <c r="C60" s="383"/>
      <c r="D60" s="383"/>
      <c r="E60" s="383"/>
      <c r="F60" s="70"/>
      <c r="G60" s="383" t="s">
        <v>691</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11"/>
      <c r="C62" s="311"/>
      <c r="D62" s="311"/>
      <c r="E62" s="310"/>
      <c r="F62" s="70"/>
      <c r="G62" s="72"/>
      <c r="H62" s="311"/>
      <c r="I62" s="311"/>
      <c r="J62" s="311"/>
      <c r="K62" s="310"/>
    </row>
    <row r="63" spans="1:11" ht="22.5" x14ac:dyDescent="0.45">
      <c r="A63" s="72"/>
      <c r="B63" s="311"/>
      <c r="C63" s="311"/>
      <c r="D63" s="311"/>
      <c r="E63" s="310"/>
      <c r="F63" s="70"/>
      <c r="G63" s="72"/>
      <c r="H63" s="311"/>
      <c r="I63" s="311"/>
      <c r="J63" s="311"/>
      <c r="K63" s="310"/>
    </row>
    <row r="64" spans="1:11" ht="22.5" x14ac:dyDescent="0.45">
      <c r="A64" s="72"/>
      <c r="B64" s="311"/>
      <c r="C64" s="311"/>
      <c r="D64" s="311"/>
      <c r="E64" s="310"/>
      <c r="F64" s="70"/>
      <c r="G64" s="72"/>
      <c r="H64" s="311"/>
      <c r="I64" s="311"/>
      <c r="J64" s="311"/>
      <c r="K64" s="310"/>
    </row>
    <row r="65" s="61" customFormat="1" x14ac:dyDescent="0.35"/>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437" priority="34" rank="1"/>
  </conditionalFormatting>
  <conditionalFormatting sqref="C7 I7">
    <cfRule type="top10" dxfId="436" priority="33" rank="1"/>
  </conditionalFormatting>
  <conditionalFormatting sqref="D7 J7">
    <cfRule type="top10" dxfId="435" priority="32" stopIfTrue="1" rank="1"/>
  </conditionalFormatting>
  <conditionalFormatting sqref="E7 K7">
    <cfRule type="top10" dxfId="434" priority="31" rank="1"/>
  </conditionalFormatting>
  <conditionalFormatting sqref="B14 H14">
    <cfRule type="top10" dxfId="433" priority="30" rank="1"/>
  </conditionalFormatting>
  <conditionalFormatting sqref="C14 I14">
    <cfRule type="top10" dxfId="432" priority="28" rank="1"/>
    <cfRule type="top10" priority="29" rank="1"/>
  </conditionalFormatting>
  <conditionalFormatting sqref="J14 D14">
    <cfRule type="top10" dxfId="431" priority="27" rank="1"/>
  </conditionalFormatting>
  <conditionalFormatting sqref="K14 E14">
    <cfRule type="top10" dxfId="430" priority="26" rank="1"/>
  </conditionalFormatting>
  <conditionalFormatting sqref="B21 H21">
    <cfRule type="top10" dxfId="429" priority="25" rank="1"/>
  </conditionalFormatting>
  <conditionalFormatting sqref="I21 C21">
    <cfRule type="top10" dxfId="428" priority="24" rank="1"/>
  </conditionalFormatting>
  <conditionalFormatting sqref="D21 J21">
    <cfRule type="top10" dxfId="427" priority="23" rank="1"/>
  </conditionalFormatting>
  <conditionalFormatting sqref="K21 E21">
    <cfRule type="top10" dxfId="426" priority="22" rank="1"/>
  </conditionalFormatting>
  <conditionalFormatting sqref="B28 H28">
    <cfRule type="top10" dxfId="425" priority="21" rank="1"/>
  </conditionalFormatting>
  <conditionalFormatting sqref="C28 I28">
    <cfRule type="top10" dxfId="424" priority="20" rank="1"/>
  </conditionalFormatting>
  <conditionalFormatting sqref="D28 J28">
    <cfRule type="top10" dxfId="423" priority="19" rank="1"/>
  </conditionalFormatting>
  <conditionalFormatting sqref="E28 K28">
    <cfRule type="top10" dxfId="422" priority="18" rank="1"/>
  </conditionalFormatting>
  <conditionalFormatting sqref="B35 H35">
    <cfRule type="top10" dxfId="421" priority="17" rank="1"/>
  </conditionalFormatting>
  <conditionalFormatting sqref="H35 B35">
    <cfRule type="top10" dxfId="420" priority="16" rank="1"/>
  </conditionalFormatting>
  <conditionalFormatting sqref="C35 I35">
    <cfRule type="top10" dxfId="419" priority="15" rank="1"/>
  </conditionalFormatting>
  <conditionalFormatting sqref="D35 J35">
    <cfRule type="top10" dxfId="418" priority="14" rank="1"/>
  </conditionalFormatting>
  <conditionalFormatting sqref="K35 E35">
    <cfRule type="top10" dxfId="417" priority="13" rank="1"/>
  </conditionalFormatting>
  <conditionalFormatting sqref="B42 H42">
    <cfRule type="top10" dxfId="416" priority="12" rank="1"/>
  </conditionalFormatting>
  <conditionalFormatting sqref="C42 I42">
    <cfRule type="top10" dxfId="415" priority="11" rank="1"/>
  </conditionalFormatting>
  <conditionalFormatting sqref="D42 J42">
    <cfRule type="top10" dxfId="414" priority="10" rank="1"/>
  </conditionalFormatting>
  <conditionalFormatting sqref="E42 K42">
    <cfRule type="top10" dxfId="413" priority="9" rank="1"/>
  </conditionalFormatting>
  <conditionalFormatting sqref="B49 H49">
    <cfRule type="top10" dxfId="412" priority="8" rank="1"/>
  </conditionalFormatting>
  <conditionalFormatting sqref="C49 I49">
    <cfRule type="top10" dxfId="411" priority="7" rank="1"/>
  </conditionalFormatting>
  <conditionalFormatting sqref="D49 J49">
    <cfRule type="top10" dxfId="410" priority="6" rank="1"/>
  </conditionalFormatting>
  <conditionalFormatting sqref="E49 K49">
    <cfRule type="top10" dxfId="409" priority="5" rank="1"/>
  </conditionalFormatting>
  <conditionalFormatting sqref="E2:E6 K2:K6 E9:E13 E16:E20 K16:K20 E23:E27 E30:E34 K30:K34 K23:K27 E44:E48 K44:K48 E37:E41 K9:K13 K37:K41">
    <cfRule type="cellIs" dxfId="408" priority="4" operator="greaterThan">
      <formula>399</formula>
    </cfRule>
  </conditionalFormatting>
  <conditionalFormatting sqref="B2:D6 H2:J6 H9:J13 B9:D13 B16:D20 H16:J20 B23:D27 H23:J27 H30:J34 B30:D34 B37:D41 H37:J41 H44:J48 B44:D48">
    <cfRule type="cellIs" dxfId="407"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12&amp;"Arial,Regular"&amp;10
&amp;"Euphemia,Regular"&amp;12NOVEMBER 28, 2014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0"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481</v>
      </c>
      <c r="B1" s="386"/>
      <c r="C1" s="386"/>
      <c r="D1" s="386"/>
      <c r="E1" s="386"/>
      <c r="F1" s="294"/>
      <c r="G1" s="386" t="s">
        <v>295</v>
      </c>
      <c r="H1" s="386"/>
      <c r="I1" s="386"/>
      <c r="J1" s="386"/>
      <c r="K1" s="386"/>
    </row>
    <row r="2" spans="1:11" s="70" customFormat="1" ht="22.5" x14ac:dyDescent="0.45">
      <c r="A2" s="72" t="s">
        <v>356</v>
      </c>
      <c r="B2" s="291">
        <v>109</v>
      </c>
      <c r="C2" s="291">
        <v>127</v>
      </c>
      <c r="D2" s="291">
        <v>123</v>
      </c>
      <c r="E2" s="292">
        <f t="shared" ref="E2:E7" si="0">SUM(B2:D2)</f>
        <v>359</v>
      </c>
      <c r="F2" s="73"/>
      <c r="G2" s="72" t="s">
        <v>473</v>
      </c>
      <c r="H2" s="291">
        <v>126</v>
      </c>
      <c r="I2" s="291">
        <v>149</v>
      </c>
      <c r="J2" s="291">
        <v>127</v>
      </c>
      <c r="K2" s="292">
        <f t="shared" ref="K2:K7" si="1">SUM(H2:J2)</f>
        <v>402</v>
      </c>
    </row>
    <row r="3" spans="1:11" s="70" customFormat="1" ht="22.5" x14ac:dyDescent="0.45">
      <c r="A3" s="72" t="s">
        <v>251</v>
      </c>
      <c r="B3" s="291">
        <v>108</v>
      </c>
      <c r="C3" s="291">
        <v>117</v>
      </c>
      <c r="D3" s="291">
        <v>114</v>
      </c>
      <c r="E3" s="292">
        <f t="shared" si="0"/>
        <v>339</v>
      </c>
      <c r="F3" s="73"/>
      <c r="G3" s="72" t="s">
        <v>255</v>
      </c>
      <c r="H3" s="291">
        <v>130</v>
      </c>
      <c r="I3" s="291">
        <v>113</v>
      </c>
      <c r="J3" s="291">
        <v>117</v>
      </c>
      <c r="K3" s="292">
        <f t="shared" si="1"/>
        <v>360</v>
      </c>
    </row>
    <row r="4" spans="1:11" s="70" customFormat="1" ht="22.5" x14ac:dyDescent="0.45">
      <c r="A4" s="72" t="s">
        <v>668</v>
      </c>
      <c r="B4" s="291">
        <v>134</v>
      </c>
      <c r="C4" s="291">
        <v>119</v>
      </c>
      <c r="D4" s="291">
        <v>102</v>
      </c>
      <c r="E4" s="292">
        <f t="shared" si="0"/>
        <v>355</v>
      </c>
      <c r="F4" s="73"/>
      <c r="G4" s="72" t="s">
        <v>252</v>
      </c>
      <c r="H4" s="291">
        <v>116</v>
      </c>
      <c r="I4" s="291">
        <v>147</v>
      </c>
      <c r="J4" s="291">
        <v>106</v>
      </c>
      <c r="K4" s="292">
        <f t="shared" si="1"/>
        <v>369</v>
      </c>
    </row>
    <row r="5" spans="1:11" s="70" customFormat="1" ht="22.5" x14ac:dyDescent="0.45">
      <c r="A5" s="72" t="s">
        <v>248</v>
      </c>
      <c r="B5" s="291">
        <v>91</v>
      </c>
      <c r="C5" s="291">
        <v>98</v>
      </c>
      <c r="D5" s="291">
        <v>108</v>
      </c>
      <c r="E5" s="292">
        <f t="shared" si="0"/>
        <v>297</v>
      </c>
      <c r="F5" s="73"/>
      <c r="G5" s="72" t="s">
        <v>353</v>
      </c>
      <c r="H5" s="291">
        <v>121</v>
      </c>
      <c r="I5" s="291">
        <v>124</v>
      </c>
      <c r="J5" s="291">
        <v>120</v>
      </c>
      <c r="K5" s="292">
        <f t="shared" si="1"/>
        <v>365</v>
      </c>
    </row>
    <row r="6" spans="1:11" s="70" customFormat="1" ht="22.5" x14ac:dyDescent="0.45">
      <c r="A6" s="72" t="s">
        <v>247</v>
      </c>
      <c r="B6" s="291">
        <v>125</v>
      </c>
      <c r="C6" s="291">
        <v>129</v>
      </c>
      <c r="D6" s="291">
        <v>118</v>
      </c>
      <c r="E6" s="292">
        <f t="shared" si="0"/>
        <v>372</v>
      </c>
      <c r="F6" s="73"/>
      <c r="G6" s="72" t="s">
        <v>216</v>
      </c>
      <c r="H6" s="291">
        <v>139</v>
      </c>
      <c r="I6" s="291">
        <v>117</v>
      </c>
      <c r="J6" s="291">
        <v>108</v>
      </c>
      <c r="K6" s="292">
        <f t="shared" si="1"/>
        <v>364</v>
      </c>
    </row>
    <row r="7" spans="1:11" s="292" customFormat="1" ht="22.5" x14ac:dyDescent="0.2">
      <c r="A7" s="131" t="s">
        <v>491</v>
      </c>
      <c r="B7" s="292">
        <f>SUM(B2:B6)</f>
        <v>567</v>
      </c>
      <c r="C7" s="292">
        <f>SUM(C2:C6)</f>
        <v>590</v>
      </c>
      <c r="D7" s="292">
        <f>SUM(D2:D6)</f>
        <v>565</v>
      </c>
      <c r="E7" s="292">
        <f t="shared" si="0"/>
        <v>1722</v>
      </c>
      <c r="G7" s="131" t="s">
        <v>490</v>
      </c>
      <c r="H7" s="292">
        <f>SUM(H2:H6)</f>
        <v>632</v>
      </c>
      <c r="I7" s="292">
        <f>SUM(I2:I6)</f>
        <v>650</v>
      </c>
      <c r="J7" s="292">
        <f>SUM(J2:J6)</f>
        <v>578</v>
      </c>
      <c r="K7" s="292">
        <f t="shared" si="1"/>
        <v>1860</v>
      </c>
    </row>
    <row r="8" spans="1:11" s="71" customFormat="1" ht="22.5" x14ac:dyDescent="0.2">
      <c r="A8" s="385" t="s">
        <v>479</v>
      </c>
      <c r="B8" s="385"/>
      <c r="C8" s="385"/>
      <c r="D8" s="385"/>
      <c r="E8" s="385"/>
      <c r="F8" s="292"/>
      <c r="G8" s="385" t="s">
        <v>297</v>
      </c>
      <c r="H8" s="385"/>
      <c r="I8" s="385"/>
      <c r="J8" s="385"/>
      <c r="K8" s="385"/>
    </row>
    <row r="9" spans="1:11" s="70" customFormat="1" ht="22.5" x14ac:dyDescent="0.45">
      <c r="A9" s="74" t="s">
        <v>280</v>
      </c>
      <c r="B9" s="75">
        <v>123</v>
      </c>
      <c r="C9" s="75">
        <v>137</v>
      </c>
      <c r="D9" s="75">
        <v>145</v>
      </c>
      <c r="E9" s="293">
        <f t="shared" ref="E9:E14" si="2">SUM(B9:D9)</f>
        <v>405</v>
      </c>
      <c r="F9" s="73"/>
      <c r="G9" s="74" t="s">
        <v>242</v>
      </c>
      <c r="H9" s="75">
        <v>102</v>
      </c>
      <c r="I9" s="75">
        <v>98</v>
      </c>
      <c r="J9" s="75">
        <v>107</v>
      </c>
      <c r="K9" s="293">
        <f t="shared" ref="K9:K14" si="3">SUM(H9:J9)</f>
        <v>307</v>
      </c>
    </row>
    <row r="10" spans="1:11" s="70" customFormat="1" ht="22.5" x14ac:dyDescent="0.45">
      <c r="A10" s="74" t="s">
        <v>477</v>
      </c>
      <c r="B10" s="75">
        <v>117</v>
      </c>
      <c r="C10" s="75">
        <v>138</v>
      </c>
      <c r="D10" s="75">
        <v>131</v>
      </c>
      <c r="E10" s="293">
        <f t="shared" si="2"/>
        <v>386</v>
      </c>
      <c r="F10" s="73"/>
      <c r="G10" s="74" t="s">
        <v>243</v>
      </c>
      <c r="H10" s="75">
        <v>113</v>
      </c>
      <c r="I10" s="75">
        <v>135</v>
      </c>
      <c r="J10" s="75">
        <v>105</v>
      </c>
      <c r="K10" s="293">
        <f t="shared" si="3"/>
        <v>353</v>
      </c>
    </row>
    <row r="11" spans="1:11" s="70" customFormat="1" ht="22.5" x14ac:dyDescent="0.45">
      <c r="A11" s="74" t="s">
        <v>40</v>
      </c>
      <c r="B11" s="75">
        <v>111</v>
      </c>
      <c r="C11" s="75">
        <v>108</v>
      </c>
      <c r="D11" s="75">
        <v>161</v>
      </c>
      <c r="E11" s="293">
        <f t="shared" si="2"/>
        <v>380</v>
      </c>
      <c r="F11" s="73"/>
      <c r="G11" s="74" t="s">
        <v>291</v>
      </c>
      <c r="H11" s="75">
        <v>142</v>
      </c>
      <c r="I11" s="75">
        <v>99</v>
      </c>
      <c r="J11" s="75">
        <v>115</v>
      </c>
      <c r="K11" s="293">
        <f t="shared" si="3"/>
        <v>356</v>
      </c>
    </row>
    <row r="12" spans="1:11" s="70" customFormat="1" ht="22.5" x14ac:dyDescent="0.45">
      <c r="A12" s="74" t="s">
        <v>357</v>
      </c>
      <c r="B12" s="75">
        <v>122</v>
      </c>
      <c r="C12" s="75">
        <v>147</v>
      </c>
      <c r="D12" s="75">
        <v>115</v>
      </c>
      <c r="E12" s="293">
        <f t="shared" si="2"/>
        <v>384</v>
      </c>
      <c r="F12" s="73"/>
      <c r="G12" s="74" t="s">
        <v>352</v>
      </c>
      <c r="H12" s="75">
        <v>122</v>
      </c>
      <c r="I12" s="75">
        <v>106</v>
      </c>
      <c r="J12" s="75">
        <v>99</v>
      </c>
      <c r="K12" s="293">
        <f t="shared" si="3"/>
        <v>327</v>
      </c>
    </row>
    <row r="13" spans="1:11" s="70" customFormat="1" ht="22.5" x14ac:dyDescent="0.45">
      <c r="A13" s="74" t="s">
        <v>335</v>
      </c>
      <c r="B13" s="75">
        <v>104</v>
      </c>
      <c r="C13" s="75">
        <v>119</v>
      </c>
      <c r="D13" s="75">
        <v>124</v>
      </c>
      <c r="E13" s="293">
        <f t="shared" si="2"/>
        <v>347</v>
      </c>
      <c r="F13" s="73"/>
      <c r="G13" s="74" t="s">
        <v>240</v>
      </c>
      <c r="H13" s="75">
        <v>134</v>
      </c>
      <c r="I13" s="75">
        <v>114</v>
      </c>
      <c r="J13" s="75">
        <v>121</v>
      </c>
      <c r="K13" s="293">
        <f t="shared" si="3"/>
        <v>369</v>
      </c>
    </row>
    <row r="14" spans="1:11" s="292" customFormat="1" ht="22.5" x14ac:dyDescent="0.2">
      <c r="A14" s="215" t="s">
        <v>487</v>
      </c>
      <c r="B14" s="293">
        <f>SUM(B9:B13)</f>
        <v>577</v>
      </c>
      <c r="C14" s="293">
        <f>SUM(C9:C13)</f>
        <v>649</v>
      </c>
      <c r="D14" s="293">
        <f>SUM(D9:D13)</f>
        <v>676</v>
      </c>
      <c r="E14" s="293">
        <f t="shared" si="2"/>
        <v>1902</v>
      </c>
      <c r="G14" s="215" t="s">
        <v>488</v>
      </c>
      <c r="H14" s="293">
        <f>SUM(H9:H13)</f>
        <v>613</v>
      </c>
      <c r="I14" s="293">
        <f>SUM(I9:I13)</f>
        <v>552</v>
      </c>
      <c r="J14" s="293">
        <f>SUM(J9:J13)</f>
        <v>547</v>
      </c>
      <c r="K14" s="293">
        <f t="shared" si="3"/>
        <v>1712</v>
      </c>
    </row>
    <row r="15" spans="1:11" s="71" customFormat="1" ht="22.5" x14ac:dyDescent="0.2">
      <c r="A15" s="384" t="s">
        <v>294</v>
      </c>
      <c r="B15" s="384"/>
      <c r="C15" s="384"/>
      <c r="D15" s="384"/>
      <c r="E15" s="384"/>
      <c r="F15" s="292"/>
      <c r="G15" s="384" t="s">
        <v>483</v>
      </c>
      <c r="H15" s="384"/>
      <c r="I15" s="384"/>
      <c r="J15" s="384"/>
      <c r="K15" s="384"/>
    </row>
    <row r="16" spans="1:11" s="70" customFormat="1" ht="22.5" x14ac:dyDescent="0.45">
      <c r="A16" s="72" t="s">
        <v>277</v>
      </c>
      <c r="B16" s="291">
        <v>123</v>
      </c>
      <c r="C16" s="291">
        <v>149</v>
      </c>
      <c r="D16" s="291">
        <v>137</v>
      </c>
      <c r="E16" s="292">
        <f t="shared" ref="E16:E21" si="4">SUM(B16:D16)</f>
        <v>409</v>
      </c>
      <c r="F16" s="73"/>
      <c r="G16" s="72" t="s">
        <v>358</v>
      </c>
      <c r="H16" s="291">
        <v>115</v>
      </c>
      <c r="I16" s="291">
        <v>105</v>
      </c>
      <c r="J16" s="291">
        <v>125</v>
      </c>
      <c r="K16" s="292">
        <f t="shared" ref="K16:K21" si="5">SUM(H16:J16)</f>
        <v>345</v>
      </c>
    </row>
    <row r="17" spans="1:11" s="70" customFormat="1" ht="22.5" x14ac:dyDescent="0.45">
      <c r="A17" s="72" t="s">
        <v>279</v>
      </c>
      <c r="B17" s="291">
        <v>148</v>
      </c>
      <c r="C17" s="291">
        <v>108</v>
      </c>
      <c r="D17" s="291">
        <v>116</v>
      </c>
      <c r="E17" s="292">
        <f t="shared" si="4"/>
        <v>372</v>
      </c>
      <c r="F17" s="73"/>
      <c r="G17" s="72" t="s">
        <v>359</v>
      </c>
      <c r="H17" s="291">
        <v>122</v>
      </c>
      <c r="I17" s="291">
        <v>112</v>
      </c>
      <c r="J17" s="291">
        <v>98</v>
      </c>
      <c r="K17" s="292">
        <f t="shared" si="5"/>
        <v>332</v>
      </c>
    </row>
    <row r="18" spans="1:11" s="70" customFormat="1" ht="22.5" x14ac:dyDescent="0.45">
      <c r="A18" s="72" t="s">
        <v>214</v>
      </c>
      <c r="B18" s="291">
        <v>149</v>
      </c>
      <c r="C18" s="291">
        <v>106</v>
      </c>
      <c r="D18" s="291">
        <v>107</v>
      </c>
      <c r="E18" s="292">
        <f t="shared" si="4"/>
        <v>362</v>
      </c>
      <c r="F18" s="73"/>
      <c r="G18" s="72" t="s">
        <v>615</v>
      </c>
      <c r="H18" s="291">
        <v>101</v>
      </c>
      <c r="I18" s="291">
        <v>111</v>
      </c>
      <c r="J18" s="291">
        <v>101</v>
      </c>
      <c r="K18" s="292">
        <f t="shared" si="5"/>
        <v>313</v>
      </c>
    </row>
    <row r="19" spans="1:11" s="70" customFormat="1" ht="22.5" x14ac:dyDescent="0.45">
      <c r="A19" s="72" t="s">
        <v>278</v>
      </c>
      <c r="B19" s="291">
        <v>113</v>
      </c>
      <c r="C19" s="291">
        <v>105</v>
      </c>
      <c r="D19" s="291">
        <v>129</v>
      </c>
      <c r="E19" s="292">
        <f t="shared" si="4"/>
        <v>347</v>
      </c>
      <c r="F19" s="73"/>
      <c r="G19" s="72" t="s">
        <v>266</v>
      </c>
      <c r="H19" s="291">
        <v>100</v>
      </c>
      <c r="I19" s="291">
        <v>95</v>
      </c>
      <c r="J19" s="291">
        <v>123</v>
      </c>
      <c r="K19" s="292">
        <f t="shared" si="5"/>
        <v>318</v>
      </c>
    </row>
    <row r="20" spans="1:11" s="70" customFormat="1" ht="22.5" x14ac:dyDescent="0.45">
      <c r="A20" s="72" t="s">
        <v>276</v>
      </c>
      <c r="B20" s="291">
        <v>123</v>
      </c>
      <c r="C20" s="291">
        <v>107</v>
      </c>
      <c r="D20" s="291">
        <v>123</v>
      </c>
      <c r="E20" s="292">
        <f t="shared" si="4"/>
        <v>353</v>
      </c>
      <c r="F20" s="73"/>
      <c r="G20" s="72" t="s">
        <v>474</v>
      </c>
      <c r="H20" s="291">
        <v>130</v>
      </c>
      <c r="I20" s="291">
        <v>107</v>
      </c>
      <c r="J20" s="291">
        <v>127</v>
      </c>
      <c r="K20" s="292">
        <f t="shared" si="5"/>
        <v>364</v>
      </c>
    </row>
    <row r="21" spans="1:11" s="292" customFormat="1" ht="22.5" x14ac:dyDescent="0.2">
      <c r="A21" s="131" t="s">
        <v>490</v>
      </c>
      <c r="B21" s="292">
        <f>SUM(B16:B20)</f>
        <v>656</v>
      </c>
      <c r="C21" s="292">
        <f>SUM(C16:C20)</f>
        <v>575</v>
      </c>
      <c r="D21" s="292">
        <f>SUM(D16:D20)</f>
        <v>612</v>
      </c>
      <c r="E21" s="292">
        <f t="shared" si="4"/>
        <v>1843</v>
      </c>
      <c r="G21" s="131" t="s">
        <v>491</v>
      </c>
      <c r="H21" s="292">
        <f>SUM(H16:H20)</f>
        <v>568</v>
      </c>
      <c r="I21" s="292">
        <f>SUM(I16:I20)</f>
        <v>530</v>
      </c>
      <c r="J21" s="292">
        <f>SUM(J16:J20)</f>
        <v>574</v>
      </c>
      <c r="K21" s="292">
        <f t="shared" si="5"/>
        <v>1672</v>
      </c>
    </row>
    <row r="22" spans="1:11" s="71" customFormat="1" ht="22.5" x14ac:dyDescent="0.2">
      <c r="A22" s="385" t="s">
        <v>484</v>
      </c>
      <c r="B22" s="385"/>
      <c r="C22" s="385"/>
      <c r="D22" s="385"/>
      <c r="E22" s="385"/>
      <c r="F22" s="292"/>
      <c r="G22" s="385" t="s">
        <v>482</v>
      </c>
      <c r="H22" s="385"/>
      <c r="I22" s="385"/>
      <c r="J22" s="385"/>
      <c r="K22" s="385"/>
    </row>
    <row r="23" spans="1:11" s="70" customFormat="1" ht="22.5" x14ac:dyDescent="0.45">
      <c r="A23" s="74" t="s">
        <v>267</v>
      </c>
      <c r="B23" s="75">
        <v>113</v>
      </c>
      <c r="C23" s="75">
        <v>111</v>
      </c>
      <c r="D23" s="75">
        <v>107</v>
      </c>
      <c r="E23" s="293">
        <f t="shared" ref="E23:E28" si="6">SUM(B23:D23)</f>
        <v>331</v>
      </c>
      <c r="F23" s="73"/>
      <c r="G23" s="74" t="s">
        <v>360</v>
      </c>
      <c r="H23" s="75">
        <v>106</v>
      </c>
      <c r="I23" s="75">
        <v>112</v>
      </c>
      <c r="J23" s="75">
        <v>124</v>
      </c>
      <c r="K23" s="293">
        <f t="shared" ref="K23:K28" si="7">SUM(H23:J23)</f>
        <v>342</v>
      </c>
    </row>
    <row r="24" spans="1:11" s="70" customFormat="1" ht="22.5" x14ac:dyDescent="0.45">
      <c r="A24" s="74" t="s">
        <v>440</v>
      </c>
      <c r="B24" s="75">
        <v>100</v>
      </c>
      <c r="C24" s="75">
        <v>89</v>
      </c>
      <c r="D24" s="75">
        <v>101</v>
      </c>
      <c r="E24" s="293">
        <f t="shared" si="6"/>
        <v>290</v>
      </c>
      <c r="F24" s="73"/>
      <c r="G24" s="74" t="s">
        <v>272</v>
      </c>
      <c r="H24" s="75">
        <v>105</v>
      </c>
      <c r="I24" s="75">
        <v>116</v>
      </c>
      <c r="J24" s="75">
        <v>116</v>
      </c>
      <c r="K24" s="293">
        <f t="shared" si="7"/>
        <v>337</v>
      </c>
    </row>
    <row r="25" spans="1:11" s="70" customFormat="1" ht="22.5" x14ac:dyDescent="0.45">
      <c r="A25" s="74" t="s">
        <v>260</v>
      </c>
      <c r="B25" s="75">
        <v>120</v>
      </c>
      <c r="C25" s="75">
        <v>116</v>
      </c>
      <c r="D25" s="75">
        <v>122</v>
      </c>
      <c r="E25" s="293">
        <f t="shared" si="6"/>
        <v>358</v>
      </c>
      <c r="F25" s="73"/>
      <c r="G25" s="74" t="s">
        <v>273</v>
      </c>
      <c r="H25" s="75">
        <v>138</v>
      </c>
      <c r="I25" s="75">
        <v>129</v>
      </c>
      <c r="J25" s="75">
        <v>142</v>
      </c>
      <c r="K25" s="293">
        <f t="shared" si="7"/>
        <v>409</v>
      </c>
    </row>
    <row r="26" spans="1:11" s="70" customFormat="1" ht="22.5" x14ac:dyDescent="0.45">
      <c r="A26" s="74" t="s">
        <v>264</v>
      </c>
      <c r="B26" s="75">
        <v>112</v>
      </c>
      <c r="C26" s="75">
        <v>107</v>
      </c>
      <c r="D26" s="75">
        <v>120</v>
      </c>
      <c r="E26" s="293">
        <f t="shared" si="6"/>
        <v>339</v>
      </c>
      <c r="F26" s="73"/>
      <c r="G26" s="74" t="s">
        <v>271</v>
      </c>
      <c r="H26" s="75">
        <v>115</v>
      </c>
      <c r="I26" s="75">
        <v>119</v>
      </c>
      <c r="J26" s="75">
        <v>127</v>
      </c>
      <c r="K26" s="293">
        <f t="shared" si="7"/>
        <v>361</v>
      </c>
    </row>
    <row r="27" spans="1:11" s="70" customFormat="1" ht="22.5" x14ac:dyDescent="0.45">
      <c r="A27" s="74" t="s">
        <v>368</v>
      </c>
      <c r="B27" s="75">
        <v>142</v>
      </c>
      <c r="C27" s="75">
        <v>127</v>
      </c>
      <c r="D27" s="75">
        <v>109</v>
      </c>
      <c r="E27" s="293">
        <f t="shared" si="6"/>
        <v>378</v>
      </c>
      <c r="F27" s="73"/>
      <c r="G27" s="74" t="s">
        <v>269</v>
      </c>
      <c r="H27" s="75">
        <v>125</v>
      </c>
      <c r="I27" s="75">
        <v>112</v>
      </c>
      <c r="J27" s="75">
        <v>122</v>
      </c>
      <c r="K27" s="293">
        <f t="shared" si="7"/>
        <v>359</v>
      </c>
    </row>
    <row r="28" spans="1:11" s="292" customFormat="1" ht="22.5" x14ac:dyDescent="0.2">
      <c r="A28" s="215" t="s">
        <v>491</v>
      </c>
      <c r="B28" s="293">
        <f>SUM(B23:B27)</f>
        <v>587</v>
      </c>
      <c r="C28" s="293">
        <f>SUM(C23:C27)</f>
        <v>550</v>
      </c>
      <c r="D28" s="293">
        <f>SUM(D23:D27)</f>
        <v>559</v>
      </c>
      <c r="E28" s="293">
        <f t="shared" si="6"/>
        <v>1696</v>
      </c>
      <c r="G28" s="215" t="s">
        <v>490</v>
      </c>
      <c r="H28" s="293">
        <f>SUM(H23:H27)</f>
        <v>589</v>
      </c>
      <c r="I28" s="293">
        <f>SUM(I23:I27)</f>
        <v>588</v>
      </c>
      <c r="J28" s="293">
        <f>SUM(J23:J27)</f>
        <v>631</v>
      </c>
      <c r="K28" s="293">
        <f t="shared" si="7"/>
        <v>1808</v>
      </c>
    </row>
    <row r="29" spans="1:11" s="71" customFormat="1" ht="22.5" x14ac:dyDescent="0.2">
      <c r="A29" s="384" t="s">
        <v>480</v>
      </c>
      <c r="B29" s="384"/>
      <c r="C29" s="384"/>
      <c r="D29" s="384"/>
      <c r="E29" s="384"/>
      <c r="F29" s="292"/>
      <c r="G29" s="384" t="s">
        <v>298</v>
      </c>
      <c r="H29" s="384"/>
      <c r="I29" s="384"/>
      <c r="J29" s="384"/>
      <c r="K29" s="384"/>
    </row>
    <row r="30" spans="1:11" s="70" customFormat="1" ht="22.5" x14ac:dyDescent="0.45">
      <c r="A30" s="72" t="s">
        <v>354</v>
      </c>
      <c r="B30" s="291">
        <v>114</v>
      </c>
      <c r="C30" s="291">
        <v>128</v>
      </c>
      <c r="D30" s="291">
        <v>111</v>
      </c>
      <c r="E30" s="292">
        <f t="shared" ref="E30:E35" si="8">SUM(B30:D30)</f>
        <v>353</v>
      </c>
      <c r="F30" s="73"/>
      <c r="G30" s="72" t="s">
        <v>253</v>
      </c>
      <c r="H30" s="291">
        <v>131</v>
      </c>
      <c r="I30" s="291">
        <v>131</v>
      </c>
      <c r="J30" s="291">
        <v>144</v>
      </c>
      <c r="K30" s="292">
        <f t="shared" ref="K30:K35" si="9">SUM(H30:J30)</f>
        <v>406</v>
      </c>
    </row>
    <row r="31" spans="1:11" s="70" customFormat="1" ht="22.5" x14ac:dyDescent="0.45">
      <c r="A31" s="72" t="s">
        <v>286</v>
      </c>
      <c r="B31" s="291">
        <v>101</v>
      </c>
      <c r="C31" s="291">
        <v>105</v>
      </c>
      <c r="D31" s="291">
        <v>137</v>
      </c>
      <c r="E31" s="292">
        <f t="shared" si="8"/>
        <v>343</v>
      </c>
      <c r="F31" s="73"/>
      <c r="G31" s="72" t="s">
        <v>222</v>
      </c>
      <c r="H31" s="291">
        <v>126</v>
      </c>
      <c r="I31" s="291">
        <v>121</v>
      </c>
      <c r="J31" s="291">
        <v>119</v>
      </c>
      <c r="K31" s="292">
        <f t="shared" si="9"/>
        <v>366</v>
      </c>
    </row>
    <row r="32" spans="1:11" s="70" customFormat="1" ht="22.5" x14ac:dyDescent="0.45">
      <c r="A32" s="72" t="s">
        <v>258</v>
      </c>
      <c r="B32" s="291">
        <v>141</v>
      </c>
      <c r="C32" s="291">
        <v>143</v>
      </c>
      <c r="D32" s="291">
        <v>139</v>
      </c>
      <c r="E32" s="292">
        <f t="shared" si="8"/>
        <v>423</v>
      </c>
      <c r="F32" s="73"/>
      <c r="G32" s="72" t="s">
        <v>224</v>
      </c>
      <c r="H32" s="291">
        <v>127</v>
      </c>
      <c r="I32" s="291">
        <v>125</v>
      </c>
      <c r="J32" s="291">
        <v>131</v>
      </c>
      <c r="K32" s="292">
        <f t="shared" si="9"/>
        <v>383</v>
      </c>
    </row>
    <row r="33" spans="1:11" s="70" customFormat="1" ht="22.5" x14ac:dyDescent="0.45">
      <c r="A33" s="72" t="s">
        <v>371</v>
      </c>
      <c r="B33" s="291">
        <v>143</v>
      </c>
      <c r="C33" s="291">
        <v>140</v>
      </c>
      <c r="D33" s="291">
        <v>113</v>
      </c>
      <c r="E33" s="292">
        <f t="shared" si="8"/>
        <v>396</v>
      </c>
      <c r="F33" s="73"/>
      <c r="G33" s="72" t="s">
        <v>225</v>
      </c>
      <c r="H33" s="291">
        <v>128</v>
      </c>
      <c r="I33" s="291">
        <v>133</v>
      </c>
      <c r="J33" s="291">
        <v>129</v>
      </c>
      <c r="K33" s="292">
        <f t="shared" si="9"/>
        <v>390</v>
      </c>
    </row>
    <row r="34" spans="1:11" s="70" customFormat="1" ht="22.5" x14ac:dyDescent="0.45">
      <c r="A34" s="72" t="s">
        <v>210</v>
      </c>
      <c r="B34" s="291">
        <v>147</v>
      </c>
      <c r="C34" s="291">
        <v>117</v>
      </c>
      <c r="D34" s="291">
        <v>155</v>
      </c>
      <c r="E34" s="292">
        <f t="shared" si="8"/>
        <v>419</v>
      </c>
      <c r="F34" s="73"/>
      <c r="G34" s="72" t="s">
        <v>223</v>
      </c>
      <c r="H34" s="291">
        <v>131</v>
      </c>
      <c r="I34" s="291">
        <v>128</v>
      </c>
      <c r="J34" s="291">
        <v>137</v>
      </c>
      <c r="K34" s="292">
        <f t="shared" si="9"/>
        <v>396</v>
      </c>
    </row>
    <row r="35" spans="1:11" s="292" customFormat="1" ht="22.5" x14ac:dyDescent="0.2">
      <c r="A35" s="131" t="s">
        <v>488</v>
      </c>
      <c r="B35" s="292">
        <f>SUM(B30:B34)</f>
        <v>646</v>
      </c>
      <c r="C35" s="292">
        <f>SUM(C30:C34)</f>
        <v>633</v>
      </c>
      <c r="D35" s="292">
        <f>SUM(D30:D34)</f>
        <v>655</v>
      </c>
      <c r="E35" s="292">
        <f t="shared" si="8"/>
        <v>1934</v>
      </c>
      <c r="G35" s="131" t="s">
        <v>487</v>
      </c>
      <c r="H35" s="292">
        <f>SUM(H30:H34)</f>
        <v>643</v>
      </c>
      <c r="I35" s="292">
        <f>SUM(I30:I34)</f>
        <v>638</v>
      </c>
      <c r="J35" s="292">
        <f>SUM(J30:J34)</f>
        <v>660</v>
      </c>
      <c r="K35" s="292">
        <f t="shared" si="9"/>
        <v>1941</v>
      </c>
    </row>
    <row r="36" spans="1:11" s="71" customFormat="1" ht="22.5" x14ac:dyDescent="0.2">
      <c r="A36" s="385" t="s">
        <v>292</v>
      </c>
      <c r="B36" s="385"/>
      <c r="C36" s="385"/>
      <c r="D36" s="385"/>
      <c r="E36" s="385"/>
      <c r="F36" s="292"/>
      <c r="G36" s="385" t="s">
        <v>293</v>
      </c>
      <c r="H36" s="385"/>
      <c r="I36" s="385"/>
      <c r="J36" s="385"/>
      <c r="K36" s="385"/>
    </row>
    <row r="37" spans="1:11" s="70" customFormat="1" ht="22.5" x14ac:dyDescent="0.45">
      <c r="A37" s="74" t="s">
        <v>287</v>
      </c>
      <c r="B37" s="75">
        <v>130</v>
      </c>
      <c r="C37" s="75">
        <v>125</v>
      </c>
      <c r="D37" s="75">
        <v>106</v>
      </c>
      <c r="E37" s="293">
        <f t="shared" ref="E37:E42" si="10">SUM(B37:D37)</f>
        <v>361</v>
      </c>
      <c r="F37" s="73"/>
      <c r="G37" s="74" t="s">
        <v>229</v>
      </c>
      <c r="H37" s="75">
        <v>133</v>
      </c>
      <c r="I37" s="75">
        <v>128</v>
      </c>
      <c r="J37" s="75">
        <v>119</v>
      </c>
      <c r="K37" s="293">
        <f t="shared" ref="K37:K41" si="11">SUM(H37:J37)</f>
        <v>380</v>
      </c>
    </row>
    <row r="38" spans="1:11" s="70" customFormat="1" ht="22.5" x14ac:dyDescent="0.45">
      <c r="A38" s="74" t="s">
        <v>262</v>
      </c>
      <c r="B38" s="75">
        <v>117</v>
      </c>
      <c r="C38" s="75">
        <v>109</v>
      </c>
      <c r="D38" s="75">
        <v>92</v>
      </c>
      <c r="E38" s="293">
        <f t="shared" si="10"/>
        <v>318</v>
      </c>
      <c r="F38" s="73"/>
      <c r="G38" s="74" t="s">
        <v>230</v>
      </c>
      <c r="H38" s="75">
        <v>132</v>
      </c>
      <c r="I38" s="75">
        <v>112</v>
      </c>
      <c r="J38" s="75">
        <v>108</v>
      </c>
      <c r="K38" s="293">
        <f t="shared" si="11"/>
        <v>352</v>
      </c>
    </row>
    <row r="39" spans="1:11" s="70" customFormat="1" ht="22.5" x14ac:dyDescent="0.45">
      <c r="A39" s="74" t="s">
        <v>211</v>
      </c>
      <c r="B39" s="75">
        <v>104</v>
      </c>
      <c r="C39" s="75">
        <v>99</v>
      </c>
      <c r="D39" s="75">
        <v>115</v>
      </c>
      <c r="E39" s="293">
        <f t="shared" si="10"/>
        <v>318</v>
      </c>
      <c r="F39" s="73"/>
      <c r="G39" s="74" t="s">
        <v>406</v>
      </c>
      <c r="H39" s="75">
        <v>141</v>
      </c>
      <c r="I39" s="75">
        <v>129</v>
      </c>
      <c r="J39" s="75">
        <v>131</v>
      </c>
      <c r="K39" s="293">
        <f t="shared" si="11"/>
        <v>401</v>
      </c>
    </row>
    <row r="40" spans="1:11" s="70" customFormat="1" ht="22.5" x14ac:dyDescent="0.45">
      <c r="A40" s="74" t="s">
        <v>283</v>
      </c>
      <c r="B40" s="75">
        <v>101</v>
      </c>
      <c r="C40" s="75">
        <v>93</v>
      </c>
      <c r="D40" s="75">
        <v>118</v>
      </c>
      <c r="E40" s="293">
        <f t="shared" si="10"/>
        <v>312</v>
      </c>
      <c r="F40" s="73"/>
      <c r="G40" s="74" t="s">
        <v>227</v>
      </c>
      <c r="H40" s="75">
        <v>114</v>
      </c>
      <c r="I40" s="75">
        <v>140</v>
      </c>
      <c r="J40" s="75">
        <v>120</v>
      </c>
      <c r="K40" s="293">
        <f t="shared" si="11"/>
        <v>374</v>
      </c>
    </row>
    <row r="41" spans="1:11" s="70" customFormat="1" ht="22.5" x14ac:dyDescent="0.45">
      <c r="A41" s="74" t="s">
        <v>669</v>
      </c>
      <c r="B41" s="75">
        <v>108</v>
      </c>
      <c r="C41" s="75">
        <v>146</v>
      </c>
      <c r="D41" s="75">
        <v>123</v>
      </c>
      <c r="E41" s="293">
        <f t="shared" si="10"/>
        <v>377</v>
      </c>
      <c r="F41" s="73"/>
      <c r="G41" s="74" t="s">
        <v>231</v>
      </c>
      <c r="H41" s="75">
        <v>116</v>
      </c>
      <c r="I41" s="75">
        <v>129</v>
      </c>
      <c r="J41" s="75">
        <v>119</v>
      </c>
      <c r="K41" s="293">
        <f t="shared" si="11"/>
        <v>364</v>
      </c>
    </row>
    <row r="42" spans="1:11" s="292" customFormat="1" ht="22.5" x14ac:dyDescent="0.2">
      <c r="A42" s="215" t="s">
        <v>491</v>
      </c>
      <c r="B42" s="293">
        <f>SUM(B37:B41)</f>
        <v>560</v>
      </c>
      <c r="C42" s="293">
        <f>SUM(C37:C41)</f>
        <v>572</v>
      </c>
      <c r="D42" s="293">
        <f>SUM(D37:D41)</f>
        <v>554</v>
      </c>
      <c r="E42" s="293">
        <f t="shared" si="10"/>
        <v>1686</v>
      </c>
      <c r="G42" s="215" t="s">
        <v>490</v>
      </c>
      <c r="H42" s="293">
        <f>SUM(H37:H41)</f>
        <v>636</v>
      </c>
      <c r="I42" s="293">
        <f>SUM(I37:I41)</f>
        <v>638</v>
      </c>
      <c r="J42" s="293">
        <f>SUM(J37:J41)</f>
        <v>597</v>
      </c>
      <c r="K42" s="293">
        <f>SUM(K37:K41)</f>
        <v>1871</v>
      </c>
    </row>
    <row r="43" spans="1:11" s="69" customFormat="1" ht="22.5" x14ac:dyDescent="0.45">
      <c r="A43" s="384" t="s">
        <v>296</v>
      </c>
      <c r="B43" s="384"/>
      <c r="C43" s="384"/>
      <c r="D43" s="384"/>
      <c r="E43" s="384"/>
      <c r="F43" s="292"/>
      <c r="G43" s="384" t="s">
        <v>485</v>
      </c>
      <c r="H43" s="384"/>
      <c r="I43" s="384"/>
      <c r="J43" s="384"/>
      <c r="K43" s="384"/>
    </row>
    <row r="44" spans="1:11" s="70" customFormat="1" ht="22.5" x14ac:dyDescent="0.45">
      <c r="A44" s="72" t="s">
        <v>351</v>
      </c>
      <c r="B44" s="291">
        <v>110</v>
      </c>
      <c r="C44" s="291">
        <v>98</v>
      </c>
      <c r="D44" s="291">
        <v>101</v>
      </c>
      <c r="E44" s="292">
        <f t="shared" ref="E44:E49" si="12">SUM(B44:D44)</f>
        <v>309</v>
      </c>
      <c r="F44" s="73"/>
      <c r="G44" s="72" t="s">
        <v>446</v>
      </c>
      <c r="H44" s="291">
        <v>110</v>
      </c>
      <c r="I44" s="291">
        <v>109</v>
      </c>
      <c r="J44" s="291">
        <v>138</v>
      </c>
      <c r="K44" s="292">
        <f>SUM(H44:J44)</f>
        <v>357</v>
      </c>
    </row>
    <row r="45" spans="1:11" s="70" customFormat="1" ht="22.5" x14ac:dyDescent="0.45">
      <c r="A45" s="72" t="s">
        <v>493</v>
      </c>
      <c r="B45" s="291">
        <v>105</v>
      </c>
      <c r="C45" s="291">
        <v>121</v>
      </c>
      <c r="D45" s="291">
        <v>132</v>
      </c>
      <c r="E45" s="292">
        <f t="shared" si="12"/>
        <v>358</v>
      </c>
      <c r="F45" s="73"/>
      <c r="G45" s="72" t="s">
        <v>445</v>
      </c>
      <c r="H45" s="291">
        <v>144</v>
      </c>
      <c r="I45" s="291">
        <v>104</v>
      </c>
      <c r="J45" s="291">
        <v>88</v>
      </c>
      <c r="K45" s="292">
        <f>SUM(H45:J45)</f>
        <v>336</v>
      </c>
    </row>
    <row r="46" spans="1:11" s="70" customFormat="1" ht="22.5" x14ac:dyDescent="0.45">
      <c r="A46" s="72" t="s">
        <v>237</v>
      </c>
      <c r="B46" s="291">
        <v>112</v>
      </c>
      <c r="C46" s="291">
        <v>101</v>
      </c>
      <c r="D46" s="291">
        <v>109</v>
      </c>
      <c r="E46" s="292">
        <f t="shared" si="12"/>
        <v>322</v>
      </c>
      <c r="F46" s="73"/>
      <c r="G46" s="72" t="s">
        <v>377</v>
      </c>
      <c r="H46" s="291">
        <v>114</v>
      </c>
      <c r="I46" s="291">
        <v>99</v>
      </c>
      <c r="J46" s="291">
        <v>89</v>
      </c>
      <c r="K46" s="292">
        <f>SUM(H46:J46)</f>
        <v>302</v>
      </c>
    </row>
    <row r="47" spans="1:11" s="70" customFormat="1" ht="22.5" x14ac:dyDescent="0.45">
      <c r="A47" s="72" t="s">
        <v>257</v>
      </c>
      <c r="B47" s="291">
        <v>109</v>
      </c>
      <c r="C47" s="291">
        <v>110</v>
      </c>
      <c r="D47" s="291">
        <v>115</v>
      </c>
      <c r="E47" s="292">
        <f t="shared" si="12"/>
        <v>334</v>
      </c>
      <c r="F47" s="73"/>
      <c r="G47" s="72" t="s">
        <v>447</v>
      </c>
      <c r="H47" s="291">
        <v>108</v>
      </c>
      <c r="I47" s="291">
        <v>98</v>
      </c>
      <c r="J47" s="291">
        <v>103</v>
      </c>
      <c r="K47" s="292">
        <f>SUM(H47:J47)</f>
        <v>309</v>
      </c>
    </row>
    <row r="48" spans="1:11" s="70" customFormat="1" ht="22.5" x14ac:dyDescent="0.45">
      <c r="A48" s="72" t="s">
        <v>281</v>
      </c>
      <c r="B48" s="291">
        <v>154</v>
      </c>
      <c r="C48" s="291">
        <v>124</v>
      </c>
      <c r="D48" s="291">
        <v>104</v>
      </c>
      <c r="E48" s="292">
        <f t="shared" si="12"/>
        <v>382</v>
      </c>
      <c r="F48" s="73"/>
      <c r="G48" s="72" t="s">
        <v>348</v>
      </c>
      <c r="H48" s="291">
        <v>122</v>
      </c>
      <c r="I48" s="291">
        <v>130</v>
      </c>
      <c r="J48" s="291">
        <v>116</v>
      </c>
      <c r="K48" s="292">
        <f>SUM(H48:J48)</f>
        <v>368</v>
      </c>
    </row>
    <row r="49" spans="1:11" s="292" customFormat="1" ht="22.5" x14ac:dyDescent="0.2">
      <c r="A49" s="131" t="s">
        <v>487</v>
      </c>
      <c r="B49" s="292">
        <f>SUM(B44:B48)</f>
        <v>590</v>
      </c>
      <c r="C49" s="292">
        <f>SUM(C44:C48)</f>
        <v>554</v>
      </c>
      <c r="D49" s="292">
        <f>SUM(D44:D48)</f>
        <v>561</v>
      </c>
      <c r="E49" s="292">
        <f t="shared" si="12"/>
        <v>1705</v>
      </c>
      <c r="G49" s="131" t="s">
        <v>488</v>
      </c>
      <c r="H49" s="292">
        <f>SUM(H44:H48)</f>
        <v>598</v>
      </c>
      <c r="I49" s="292">
        <f>SUM(I44:I48)</f>
        <v>540</v>
      </c>
      <c r="J49" s="292">
        <f>SUM(J44:J48)</f>
        <v>534</v>
      </c>
      <c r="K49" s="292">
        <f>SUM(K44:K48)</f>
        <v>1672</v>
      </c>
    </row>
    <row r="51" spans="1:11" ht="22.5" x14ac:dyDescent="0.35">
      <c r="A51" s="384" t="s">
        <v>332</v>
      </c>
      <c r="B51" s="384"/>
      <c r="C51" s="384"/>
      <c r="D51" s="384"/>
      <c r="E51" s="384"/>
      <c r="G51" s="384" t="s">
        <v>321</v>
      </c>
      <c r="H51" s="384"/>
      <c r="I51" s="384"/>
      <c r="J51" s="384"/>
      <c r="K51" s="384"/>
    </row>
    <row r="52" spans="1:11" ht="22.5" x14ac:dyDescent="0.35">
      <c r="A52" s="384" t="s">
        <v>655</v>
      </c>
      <c r="B52" s="384"/>
      <c r="C52" s="384"/>
      <c r="D52" s="384"/>
      <c r="E52" s="384"/>
      <c r="G52" s="384" t="s">
        <v>667</v>
      </c>
      <c r="H52" s="384"/>
      <c r="I52" s="384"/>
      <c r="J52" s="384"/>
      <c r="K52" s="384"/>
    </row>
    <row r="53" spans="1:11" ht="22.5" x14ac:dyDescent="0.45">
      <c r="A53" s="383" t="s">
        <v>657</v>
      </c>
      <c r="B53" s="383"/>
      <c r="C53" s="383"/>
      <c r="D53" s="383"/>
      <c r="E53" s="383"/>
      <c r="F53" s="70"/>
      <c r="G53" s="383" t="s">
        <v>675</v>
      </c>
      <c r="H53" s="383"/>
      <c r="I53" s="383"/>
      <c r="J53" s="383"/>
      <c r="K53" s="383"/>
    </row>
    <row r="54" spans="1:11" ht="22.5" x14ac:dyDescent="0.45">
      <c r="A54" s="383" t="s">
        <v>658</v>
      </c>
      <c r="B54" s="383"/>
      <c r="C54" s="383"/>
      <c r="D54" s="383"/>
      <c r="E54" s="383"/>
      <c r="F54" s="70"/>
      <c r="G54" s="383" t="s">
        <v>676</v>
      </c>
      <c r="H54" s="383"/>
      <c r="I54" s="383"/>
      <c r="J54" s="383"/>
      <c r="K54" s="383"/>
    </row>
    <row r="55" spans="1:11" ht="22.5" x14ac:dyDescent="0.45">
      <c r="A55" s="383" t="s">
        <v>659</v>
      </c>
      <c r="B55" s="383"/>
      <c r="C55" s="383"/>
      <c r="D55" s="383"/>
      <c r="E55" s="383"/>
      <c r="F55" s="70"/>
      <c r="G55" s="383" t="s">
        <v>677</v>
      </c>
      <c r="H55" s="383"/>
      <c r="I55" s="383"/>
      <c r="J55" s="383"/>
      <c r="K55" s="383"/>
    </row>
    <row r="56" spans="1:11" ht="22.5" x14ac:dyDescent="0.45">
      <c r="A56" s="383" t="s">
        <v>660</v>
      </c>
      <c r="B56" s="383"/>
      <c r="C56" s="383"/>
      <c r="D56" s="383"/>
      <c r="E56" s="383"/>
      <c r="F56" s="70"/>
      <c r="G56" s="383" t="s">
        <v>678</v>
      </c>
      <c r="H56" s="383"/>
      <c r="I56" s="383"/>
      <c r="J56" s="383"/>
      <c r="K56" s="383"/>
    </row>
    <row r="57" spans="1:11" ht="22.5" x14ac:dyDescent="0.45">
      <c r="A57" s="383" t="s">
        <v>661</v>
      </c>
      <c r="B57" s="383"/>
      <c r="C57" s="383"/>
      <c r="D57" s="383"/>
      <c r="E57" s="383"/>
      <c r="F57" s="70"/>
      <c r="G57" s="383" t="s">
        <v>679</v>
      </c>
      <c r="H57" s="383"/>
      <c r="I57" s="383"/>
      <c r="J57" s="383"/>
      <c r="K57" s="383"/>
    </row>
    <row r="58" spans="1:11" ht="22.5" x14ac:dyDescent="0.45">
      <c r="A58" s="383" t="s">
        <v>662</v>
      </c>
      <c r="B58" s="383"/>
      <c r="C58" s="383"/>
      <c r="D58" s="383"/>
      <c r="E58" s="383"/>
      <c r="F58" s="70"/>
      <c r="G58" s="383" t="s">
        <v>680</v>
      </c>
      <c r="H58" s="383"/>
      <c r="I58" s="383"/>
      <c r="J58" s="383"/>
      <c r="K58" s="383"/>
    </row>
    <row r="59" spans="1:11" ht="22.5" x14ac:dyDescent="0.45">
      <c r="A59" s="383" t="s">
        <v>663</v>
      </c>
      <c r="B59" s="383"/>
      <c r="C59" s="383"/>
      <c r="D59" s="383"/>
      <c r="E59" s="383"/>
      <c r="F59" s="70"/>
      <c r="G59" s="383" t="s">
        <v>681</v>
      </c>
      <c r="H59" s="383"/>
      <c r="I59" s="383"/>
      <c r="J59" s="383"/>
      <c r="K59" s="383"/>
    </row>
    <row r="60" spans="1:11" ht="22.5" x14ac:dyDescent="0.45">
      <c r="A60" s="383" t="s">
        <v>664</v>
      </c>
      <c r="B60" s="383"/>
      <c r="C60" s="383"/>
      <c r="D60" s="383"/>
      <c r="E60" s="383"/>
      <c r="F60" s="70"/>
      <c r="G60" s="383" t="s">
        <v>682</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91"/>
      <c r="C62" s="291"/>
      <c r="D62" s="291"/>
      <c r="E62" s="292"/>
      <c r="F62" s="70"/>
      <c r="G62" s="72"/>
      <c r="H62" s="291"/>
      <c r="I62" s="291"/>
      <c r="J62" s="291"/>
      <c r="K62" s="292"/>
    </row>
    <row r="63" spans="1:11" ht="22.5" x14ac:dyDescent="0.45">
      <c r="A63" s="72"/>
      <c r="B63" s="291"/>
      <c r="C63" s="291"/>
      <c r="D63" s="291"/>
      <c r="E63" s="292"/>
      <c r="F63" s="70"/>
      <c r="G63" s="72"/>
      <c r="H63" s="291"/>
      <c r="I63" s="291"/>
      <c r="J63" s="291"/>
      <c r="K63" s="292"/>
    </row>
    <row r="64" spans="1:11" ht="22.5" x14ac:dyDescent="0.45">
      <c r="A64" s="72"/>
      <c r="B64" s="291"/>
      <c r="C64" s="291"/>
      <c r="D64" s="291"/>
      <c r="E64" s="292"/>
      <c r="F64" s="70"/>
      <c r="G64" s="72"/>
      <c r="H64" s="291"/>
      <c r="I64" s="291"/>
      <c r="J64" s="291"/>
      <c r="K64" s="292"/>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06" priority="35" rank="1"/>
  </conditionalFormatting>
  <conditionalFormatting sqref="C7 I7">
    <cfRule type="top10" dxfId="405" priority="34" rank="1"/>
  </conditionalFormatting>
  <conditionalFormatting sqref="D7 J7">
    <cfRule type="top10" dxfId="404" priority="33" stopIfTrue="1" rank="1"/>
  </conditionalFormatting>
  <conditionalFormatting sqref="E7 K7">
    <cfRule type="top10" dxfId="403" priority="32" rank="1"/>
  </conditionalFormatting>
  <conditionalFormatting sqref="B14 H14">
    <cfRule type="top10" dxfId="402" priority="31" rank="1"/>
  </conditionalFormatting>
  <conditionalFormatting sqref="C14 I14">
    <cfRule type="top10" dxfId="401" priority="29" rank="1"/>
    <cfRule type="top10" priority="30" rank="1"/>
  </conditionalFormatting>
  <conditionalFormatting sqref="J14 D14">
    <cfRule type="top10" dxfId="400" priority="28" rank="1"/>
  </conditionalFormatting>
  <conditionalFormatting sqref="K14 E14">
    <cfRule type="top10" dxfId="399" priority="27" rank="1"/>
  </conditionalFormatting>
  <conditionalFormatting sqref="B21 H21">
    <cfRule type="top10" dxfId="398" priority="26" rank="1"/>
  </conditionalFormatting>
  <conditionalFormatting sqref="I21 C21">
    <cfRule type="top10" dxfId="397" priority="25" rank="1"/>
  </conditionalFormatting>
  <conditionalFormatting sqref="D21 J21">
    <cfRule type="top10" dxfId="396" priority="24" rank="1"/>
  </conditionalFormatting>
  <conditionalFormatting sqref="K21 E21">
    <cfRule type="top10" dxfId="395" priority="23" rank="1"/>
  </conditionalFormatting>
  <conditionalFormatting sqref="B28 H28">
    <cfRule type="top10" dxfId="394" priority="22" rank="1"/>
  </conditionalFormatting>
  <conditionalFormatting sqref="C28 I28">
    <cfRule type="top10" dxfId="393" priority="21" rank="1"/>
  </conditionalFormatting>
  <conditionalFormatting sqref="D28 J28">
    <cfRule type="top10" dxfId="392" priority="20" rank="1"/>
  </conditionalFormatting>
  <conditionalFormatting sqref="E28 K28">
    <cfRule type="top10" dxfId="391" priority="19" rank="1"/>
  </conditionalFormatting>
  <conditionalFormatting sqref="B35 H35">
    <cfRule type="top10" dxfId="390" priority="18" rank="1"/>
  </conditionalFormatting>
  <conditionalFormatting sqref="H35 B35">
    <cfRule type="top10" dxfId="389" priority="17" rank="1"/>
  </conditionalFormatting>
  <conditionalFormatting sqref="C35 I35">
    <cfRule type="top10" dxfId="388" priority="16" rank="1"/>
  </conditionalFormatting>
  <conditionalFormatting sqref="D35 J35">
    <cfRule type="top10" dxfId="387" priority="15" rank="1"/>
  </conditionalFormatting>
  <conditionalFormatting sqref="K35 E35">
    <cfRule type="top10" dxfId="386" priority="14" rank="1"/>
  </conditionalFormatting>
  <conditionalFormatting sqref="B42 H42">
    <cfRule type="top10" dxfId="385" priority="13" rank="1"/>
  </conditionalFormatting>
  <conditionalFormatting sqref="C42 I42">
    <cfRule type="top10" dxfId="384" priority="12" rank="1"/>
  </conditionalFormatting>
  <conditionalFormatting sqref="D42 J42">
    <cfRule type="top10" dxfId="383" priority="11" rank="1"/>
  </conditionalFormatting>
  <conditionalFormatting sqref="E42 K42">
    <cfRule type="top10" dxfId="382" priority="10" rank="1"/>
  </conditionalFormatting>
  <conditionalFormatting sqref="B49 H49">
    <cfRule type="top10" dxfId="381" priority="9" rank="1"/>
  </conditionalFormatting>
  <conditionalFormatting sqref="C49 I49">
    <cfRule type="top10" dxfId="380" priority="8" rank="1"/>
  </conditionalFormatting>
  <conditionalFormatting sqref="D49 J49">
    <cfRule type="top10" dxfId="379" priority="7" rank="1"/>
  </conditionalFormatting>
  <conditionalFormatting sqref="E49 K49">
    <cfRule type="top10" dxfId="378" priority="6" rank="1"/>
  </conditionalFormatting>
  <conditionalFormatting sqref="E2:E6 K2:K6 E9:E13 E16:E20 K16:K20 E23:E27 E30:E34 K30:K34 K23:K27 E44:E48 K44:K48 E37:E41 K9:K13 K37:K41">
    <cfRule type="cellIs" dxfId="377" priority="5" operator="greaterThan">
      <formula>399</formula>
    </cfRule>
  </conditionalFormatting>
  <conditionalFormatting sqref="B2:D6 H2:J6 H9:J13 B9:D13 B16:D20 H16:J20 B23:D27 H23:J27 H30:J34 B30:D34 B37:D41 H37:J41 H44:J48 B44:D48">
    <cfRule type="cellIs" dxfId="376" priority="4"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11&amp;"Arial,Regular"&amp;10
&amp;"Euphemia,Regular"&amp;12NOVEMBER 21, 2014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482</v>
      </c>
      <c r="B1" s="386"/>
      <c r="C1" s="386"/>
      <c r="D1" s="386"/>
      <c r="E1" s="386"/>
      <c r="F1" s="286"/>
      <c r="G1" s="386" t="s">
        <v>299</v>
      </c>
      <c r="H1" s="386"/>
      <c r="I1" s="386"/>
      <c r="J1" s="386"/>
      <c r="K1" s="386"/>
    </row>
    <row r="2" spans="1:11" s="70" customFormat="1" ht="22.5" x14ac:dyDescent="0.45">
      <c r="A2" s="72" t="s">
        <v>360</v>
      </c>
      <c r="B2" s="289">
        <v>98</v>
      </c>
      <c r="C2" s="289">
        <v>101</v>
      </c>
      <c r="D2" s="289">
        <v>114</v>
      </c>
      <c r="E2" s="288">
        <f t="shared" ref="E2:E7" si="0">SUM(B2:D2)</f>
        <v>313</v>
      </c>
      <c r="F2" s="73"/>
      <c r="G2" s="72" t="s">
        <v>361</v>
      </c>
      <c r="H2" s="289">
        <v>134</v>
      </c>
      <c r="I2" s="289">
        <v>108</v>
      </c>
      <c r="J2" s="289">
        <v>121</v>
      </c>
      <c r="K2" s="288">
        <f t="shared" ref="K2:K7" si="1">SUM(H2:J2)</f>
        <v>363</v>
      </c>
    </row>
    <row r="3" spans="1:11" s="70" customFormat="1" ht="22.5" x14ac:dyDescent="0.45">
      <c r="A3" s="72" t="s">
        <v>272</v>
      </c>
      <c r="B3" s="289">
        <v>112</v>
      </c>
      <c r="C3" s="289">
        <v>111</v>
      </c>
      <c r="D3" s="289">
        <v>95</v>
      </c>
      <c r="E3" s="288">
        <f t="shared" si="0"/>
        <v>318</v>
      </c>
      <c r="F3" s="73"/>
      <c r="G3" s="72" t="s">
        <v>235</v>
      </c>
      <c r="H3" s="289">
        <v>112</v>
      </c>
      <c r="I3" s="289">
        <v>150</v>
      </c>
      <c r="J3" s="289">
        <v>115</v>
      </c>
      <c r="K3" s="288">
        <f t="shared" si="1"/>
        <v>377</v>
      </c>
    </row>
    <row r="4" spans="1:11" s="70" customFormat="1" ht="22.5" x14ac:dyDescent="0.45">
      <c r="A4" s="72" t="s">
        <v>271</v>
      </c>
      <c r="B4" s="289">
        <v>122</v>
      </c>
      <c r="C4" s="289">
        <v>111</v>
      </c>
      <c r="D4" s="289">
        <v>103</v>
      </c>
      <c r="E4" s="288">
        <f t="shared" si="0"/>
        <v>336</v>
      </c>
      <c r="F4" s="73"/>
      <c r="G4" s="72" t="s">
        <v>362</v>
      </c>
      <c r="H4" s="289">
        <v>118</v>
      </c>
      <c r="I4" s="289">
        <v>120</v>
      </c>
      <c r="J4" s="289">
        <v>128</v>
      </c>
      <c r="K4" s="288">
        <f t="shared" si="1"/>
        <v>366</v>
      </c>
    </row>
    <row r="5" spans="1:11" s="70" customFormat="1" ht="22.5" x14ac:dyDescent="0.45">
      <c r="A5" s="72" t="s">
        <v>270</v>
      </c>
      <c r="B5" s="289">
        <v>98</v>
      </c>
      <c r="C5" s="289">
        <v>85</v>
      </c>
      <c r="D5" s="289">
        <v>93</v>
      </c>
      <c r="E5" s="288">
        <f t="shared" si="0"/>
        <v>276</v>
      </c>
      <c r="F5" s="73"/>
      <c r="G5" s="72" t="s">
        <v>234</v>
      </c>
      <c r="H5" s="289">
        <v>118</v>
      </c>
      <c r="I5" s="289">
        <v>112</v>
      </c>
      <c r="J5" s="289">
        <v>113</v>
      </c>
      <c r="K5" s="288">
        <f t="shared" si="1"/>
        <v>343</v>
      </c>
    </row>
    <row r="6" spans="1:11" s="70" customFormat="1" ht="22.5" x14ac:dyDescent="0.45">
      <c r="A6" s="72" t="s">
        <v>269</v>
      </c>
      <c r="B6" s="289">
        <v>92</v>
      </c>
      <c r="C6" s="289">
        <v>104</v>
      </c>
      <c r="D6" s="289">
        <v>102</v>
      </c>
      <c r="E6" s="288">
        <f t="shared" si="0"/>
        <v>298</v>
      </c>
      <c r="F6" s="73"/>
      <c r="G6" s="72" t="s">
        <v>334</v>
      </c>
      <c r="H6" s="289">
        <v>113</v>
      </c>
      <c r="I6" s="289">
        <v>127</v>
      </c>
      <c r="J6" s="289">
        <v>153</v>
      </c>
      <c r="K6" s="288">
        <f t="shared" si="1"/>
        <v>393</v>
      </c>
    </row>
    <row r="7" spans="1:11" s="288" customFormat="1" ht="22.5" x14ac:dyDescent="0.2">
      <c r="A7" s="131" t="s">
        <v>491</v>
      </c>
      <c r="B7" s="288">
        <f>SUM(B2:B6)</f>
        <v>522</v>
      </c>
      <c r="C7" s="288">
        <f>SUM(C2:C6)</f>
        <v>512</v>
      </c>
      <c r="D7" s="288">
        <f>SUM(D2:D6)</f>
        <v>507</v>
      </c>
      <c r="E7" s="288">
        <f t="shared" si="0"/>
        <v>1541</v>
      </c>
      <c r="G7" s="131" t="s">
        <v>490</v>
      </c>
      <c r="H7" s="288">
        <f>SUM(H2:H6)</f>
        <v>595</v>
      </c>
      <c r="I7" s="288">
        <f>SUM(I2:I6)</f>
        <v>617</v>
      </c>
      <c r="J7" s="288">
        <f>SUM(J2:J6)</f>
        <v>630</v>
      </c>
      <c r="K7" s="288">
        <f t="shared" si="1"/>
        <v>1842</v>
      </c>
    </row>
    <row r="8" spans="1:11" s="71" customFormat="1" ht="22.5" x14ac:dyDescent="0.2">
      <c r="A8" s="385" t="s">
        <v>485</v>
      </c>
      <c r="B8" s="385"/>
      <c r="C8" s="385"/>
      <c r="D8" s="385"/>
      <c r="E8" s="385"/>
      <c r="F8" s="288"/>
      <c r="G8" s="385" t="s">
        <v>294</v>
      </c>
      <c r="H8" s="385"/>
      <c r="I8" s="385"/>
      <c r="J8" s="385"/>
      <c r="K8" s="385"/>
    </row>
    <row r="9" spans="1:11" s="70" customFormat="1" ht="22.5" x14ac:dyDescent="0.45">
      <c r="A9" s="74" t="s">
        <v>446</v>
      </c>
      <c r="B9" s="75">
        <v>115</v>
      </c>
      <c r="C9" s="75">
        <v>99</v>
      </c>
      <c r="D9" s="75">
        <v>121</v>
      </c>
      <c r="E9" s="287">
        <f t="shared" ref="E9:E14" si="2">SUM(B9:D9)</f>
        <v>335</v>
      </c>
      <c r="F9" s="73"/>
      <c r="G9" s="74" t="s">
        <v>277</v>
      </c>
      <c r="H9" s="75">
        <v>130</v>
      </c>
      <c r="I9" s="75">
        <v>125</v>
      </c>
      <c r="J9" s="75">
        <v>102</v>
      </c>
      <c r="K9" s="287">
        <f t="shared" ref="K9:K14" si="3">SUM(H9:J9)</f>
        <v>357</v>
      </c>
    </row>
    <row r="10" spans="1:11" s="70" customFormat="1" ht="22.5" x14ac:dyDescent="0.45">
      <c r="A10" s="74" t="s">
        <v>445</v>
      </c>
      <c r="B10" s="75">
        <v>125</v>
      </c>
      <c r="C10" s="75">
        <v>110</v>
      </c>
      <c r="D10" s="75">
        <v>104</v>
      </c>
      <c r="E10" s="287">
        <f t="shared" si="2"/>
        <v>339</v>
      </c>
      <c r="F10" s="73"/>
      <c r="G10" s="74" t="s">
        <v>363</v>
      </c>
      <c r="H10" s="75">
        <v>92</v>
      </c>
      <c r="I10" s="75">
        <v>100</v>
      </c>
      <c r="J10" s="75">
        <v>127</v>
      </c>
      <c r="K10" s="287">
        <f t="shared" si="3"/>
        <v>319</v>
      </c>
    </row>
    <row r="11" spans="1:11" s="70" customFormat="1" ht="22.5" x14ac:dyDescent="0.45">
      <c r="A11" s="74" t="s">
        <v>377</v>
      </c>
      <c r="B11" s="75">
        <v>120</v>
      </c>
      <c r="C11" s="75">
        <v>120</v>
      </c>
      <c r="D11" s="75">
        <v>109</v>
      </c>
      <c r="E11" s="287">
        <f t="shared" si="2"/>
        <v>349</v>
      </c>
      <c r="F11" s="73"/>
      <c r="G11" s="74" t="s">
        <v>214</v>
      </c>
      <c r="H11" s="75">
        <v>112</v>
      </c>
      <c r="I11" s="75">
        <v>126</v>
      </c>
      <c r="J11" s="75">
        <v>117</v>
      </c>
      <c r="K11" s="287">
        <f t="shared" si="3"/>
        <v>355</v>
      </c>
    </row>
    <row r="12" spans="1:11" s="70" customFormat="1" ht="22.5" x14ac:dyDescent="0.45">
      <c r="A12" s="74" t="s">
        <v>447</v>
      </c>
      <c r="B12" s="75">
        <v>91</v>
      </c>
      <c r="C12" s="75">
        <v>106</v>
      </c>
      <c r="D12" s="75">
        <v>110</v>
      </c>
      <c r="E12" s="287">
        <f t="shared" si="2"/>
        <v>307</v>
      </c>
      <c r="F12" s="73"/>
      <c r="G12" s="74" t="s">
        <v>278</v>
      </c>
      <c r="H12" s="75">
        <v>115</v>
      </c>
      <c r="I12" s="75">
        <v>141</v>
      </c>
      <c r="J12" s="75">
        <v>126</v>
      </c>
      <c r="K12" s="287">
        <f t="shared" si="3"/>
        <v>382</v>
      </c>
    </row>
    <row r="13" spans="1:11" s="70" customFormat="1" ht="22.5" x14ac:dyDescent="0.45">
      <c r="A13" s="74" t="s">
        <v>348</v>
      </c>
      <c r="B13" s="75">
        <v>112</v>
      </c>
      <c r="C13" s="75">
        <v>108</v>
      </c>
      <c r="D13" s="75">
        <v>112</v>
      </c>
      <c r="E13" s="287">
        <f t="shared" si="2"/>
        <v>332</v>
      </c>
      <c r="F13" s="73"/>
      <c r="G13" s="74" t="s">
        <v>276</v>
      </c>
      <c r="H13" s="75">
        <v>130</v>
      </c>
      <c r="I13" s="75">
        <v>111</v>
      </c>
      <c r="J13" s="75">
        <v>111</v>
      </c>
      <c r="K13" s="287">
        <f t="shared" si="3"/>
        <v>352</v>
      </c>
    </row>
    <row r="14" spans="1:11" s="288" customFormat="1" ht="22.5" x14ac:dyDescent="0.2">
      <c r="A14" s="215" t="s">
        <v>491</v>
      </c>
      <c r="B14" s="287">
        <f>SUM(B9:B13)</f>
        <v>563</v>
      </c>
      <c r="C14" s="287">
        <f>SUM(C9:C13)</f>
        <v>543</v>
      </c>
      <c r="D14" s="287">
        <f>SUM(D9:D13)</f>
        <v>556</v>
      </c>
      <c r="E14" s="287">
        <f t="shared" si="2"/>
        <v>1662</v>
      </c>
      <c r="G14" s="215" t="s">
        <v>490</v>
      </c>
      <c r="H14" s="287">
        <f>SUM(H9:H13)</f>
        <v>579</v>
      </c>
      <c r="I14" s="287">
        <f>SUM(I9:I13)</f>
        <v>603</v>
      </c>
      <c r="J14" s="287">
        <f>SUM(J9:J13)</f>
        <v>583</v>
      </c>
      <c r="K14" s="287">
        <f t="shared" si="3"/>
        <v>1765</v>
      </c>
    </row>
    <row r="15" spans="1:11" s="71" customFormat="1" ht="22.5" x14ac:dyDescent="0.2">
      <c r="A15" s="384" t="s">
        <v>292</v>
      </c>
      <c r="B15" s="384"/>
      <c r="C15" s="384"/>
      <c r="D15" s="384"/>
      <c r="E15" s="384"/>
      <c r="F15" s="288"/>
      <c r="G15" s="384" t="s">
        <v>297</v>
      </c>
      <c r="H15" s="384"/>
      <c r="I15" s="384"/>
      <c r="J15" s="384"/>
      <c r="K15" s="384"/>
    </row>
    <row r="16" spans="1:11" s="70" customFormat="1" ht="22.5" x14ac:dyDescent="0.45">
      <c r="A16" s="72" t="s">
        <v>287</v>
      </c>
      <c r="B16" s="289">
        <v>118</v>
      </c>
      <c r="C16" s="289">
        <v>92</v>
      </c>
      <c r="D16" s="289">
        <v>126</v>
      </c>
      <c r="E16" s="288">
        <f t="shared" ref="E16:E21" si="4">SUM(B16:D16)</f>
        <v>336</v>
      </c>
      <c r="F16" s="73"/>
      <c r="G16" s="72" t="s">
        <v>242</v>
      </c>
      <c r="H16" s="289">
        <v>119</v>
      </c>
      <c r="I16" s="289">
        <v>97</v>
      </c>
      <c r="J16" s="289">
        <v>119</v>
      </c>
      <c r="K16" s="288">
        <f t="shared" ref="K16:K21" si="5">SUM(H16:J16)</f>
        <v>335</v>
      </c>
    </row>
    <row r="17" spans="1:11" s="70" customFormat="1" ht="22.5" x14ac:dyDescent="0.45">
      <c r="A17" s="72" t="s">
        <v>262</v>
      </c>
      <c r="B17" s="289">
        <v>89</v>
      </c>
      <c r="C17" s="289">
        <v>122</v>
      </c>
      <c r="D17" s="289">
        <v>126</v>
      </c>
      <c r="E17" s="288">
        <f t="shared" si="4"/>
        <v>337</v>
      </c>
      <c r="F17" s="73"/>
      <c r="G17" s="72" t="s">
        <v>243</v>
      </c>
      <c r="H17" s="289">
        <v>107</v>
      </c>
      <c r="I17" s="289">
        <v>113</v>
      </c>
      <c r="J17" s="289">
        <v>108</v>
      </c>
      <c r="K17" s="288">
        <f t="shared" si="5"/>
        <v>328</v>
      </c>
    </row>
    <row r="18" spans="1:11" s="70" customFormat="1" ht="22.5" x14ac:dyDescent="0.45">
      <c r="A18" s="72" t="s">
        <v>283</v>
      </c>
      <c r="B18" s="289">
        <v>117</v>
      </c>
      <c r="C18" s="289">
        <v>126</v>
      </c>
      <c r="D18" s="289">
        <v>101</v>
      </c>
      <c r="E18" s="288">
        <f t="shared" si="4"/>
        <v>344</v>
      </c>
      <c r="F18" s="73"/>
      <c r="G18" s="72" t="s">
        <v>352</v>
      </c>
      <c r="H18" s="289">
        <v>115</v>
      </c>
      <c r="I18" s="289">
        <v>110</v>
      </c>
      <c r="J18" s="289">
        <v>128</v>
      </c>
      <c r="K18" s="288">
        <f t="shared" si="5"/>
        <v>353</v>
      </c>
    </row>
    <row r="19" spans="1:11" s="70" customFormat="1" ht="22.5" x14ac:dyDescent="0.45">
      <c r="A19" s="72" t="s">
        <v>211</v>
      </c>
      <c r="B19" s="289">
        <v>91</v>
      </c>
      <c r="C19" s="289">
        <v>99</v>
      </c>
      <c r="D19" s="289">
        <v>119</v>
      </c>
      <c r="E19" s="288">
        <f t="shared" si="4"/>
        <v>309</v>
      </c>
      <c r="F19" s="73"/>
      <c r="G19" s="72" t="s">
        <v>240</v>
      </c>
      <c r="H19" s="289">
        <v>112</v>
      </c>
      <c r="I19" s="289">
        <v>137</v>
      </c>
      <c r="J19" s="289">
        <v>118</v>
      </c>
      <c r="K19" s="288">
        <f t="shared" si="5"/>
        <v>367</v>
      </c>
    </row>
    <row r="20" spans="1:11" s="70" customFormat="1" ht="22.5" x14ac:dyDescent="0.45">
      <c r="A20" s="72" t="s">
        <v>486</v>
      </c>
      <c r="B20" s="289">
        <v>97</v>
      </c>
      <c r="C20" s="289">
        <v>106</v>
      </c>
      <c r="D20" s="289">
        <v>113</v>
      </c>
      <c r="E20" s="288">
        <f t="shared" si="4"/>
        <v>316</v>
      </c>
      <c r="F20" s="73"/>
      <c r="G20" s="72" t="s">
        <v>241</v>
      </c>
      <c r="H20" s="289">
        <v>112</v>
      </c>
      <c r="I20" s="289">
        <v>132</v>
      </c>
      <c r="J20" s="289">
        <v>131</v>
      </c>
      <c r="K20" s="288">
        <f t="shared" si="5"/>
        <v>375</v>
      </c>
    </row>
    <row r="21" spans="1:11" s="288" customFormat="1" ht="22.5" x14ac:dyDescent="0.2">
      <c r="A21" s="131" t="s">
        <v>491</v>
      </c>
      <c r="B21" s="288">
        <f>SUM(B16:B20)</f>
        <v>512</v>
      </c>
      <c r="C21" s="288">
        <f>SUM(C16:C20)</f>
        <v>545</v>
      </c>
      <c r="D21" s="288">
        <f>SUM(D16:D20)</f>
        <v>585</v>
      </c>
      <c r="E21" s="288">
        <f t="shared" si="4"/>
        <v>1642</v>
      </c>
      <c r="G21" s="131" t="s">
        <v>490</v>
      </c>
      <c r="H21" s="288">
        <f>SUM(H16:H20)</f>
        <v>565</v>
      </c>
      <c r="I21" s="288">
        <f>SUM(I16:I20)</f>
        <v>589</v>
      </c>
      <c r="J21" s="288">
        <f>SUM(J16:J20)</f>
        <v>604</v>
      </c>
      <c r="K21" s="288">
        <f t="shared" si="5"/>
        <v>1758</v>
      </c>
    </row>
    <row r="22" spans="1:11" s="71" customFormat="1" ht="22.5" x14ac:dyDescent="0.2">
      <c r="A22" s="385" t="s">
        <v>295</v>
      </c>
      <c r="B22" s="385"/>
      <c r="C22" s="385"/>
      <c r="D22" s="385"/>
      <c r="E22" s="385"/>
      <c r="F22" s="288"/>
      <c r="G22" s="385" t="s">
        <v>480</v>
      </c>
      <c r="H22" s="385"/>
      <c r="I22" s="385"/>
      <c r="J22" s="385"/>
      <c r="K22" s="385"/>
    </row>
    <row r="23" spans="1:11" s="70" customFormat="1" ht="22.5" x14ac:dyDescent="0.45">
      <c r="A23" s="74" t="s">
        <v>252</v>
      </c>
      <c r="B23" s="75">
        <v>121</v>
      </c>
      <c r="C23" s="75">
        <v>117</v>
      </c>
      <c r="D23" s="75">
        <v>130</v>
      </c>
      <c r="E23" s="287">
        <f t="shared" ref="E23:E28" si="6">SUM(B23:D23)</f>
        <v>368</v>
      </c>
      <c r="F23" s="73"/>
      <c r="G23" s="74" t="s">
        <v>354</v>
      </c>
      <c r="H23" s="75">
        <v>114</v>
      </c>
      <c r="I23" s="75">
        <v>100</v>
      </c>
      <c r="J23" s="75">
        <v>116</v>
      </c>
      <c r="K23" s="287">
        <f t="shared" ref="K23:K28" si="7">SUM(H23:J23)</f>
        <v>330</v>
      </c>
    </row>
    <row r="24" spans="1:11" s="70" customFormat="1" ht="22.5" x14ac:dyDescent="0.45">
      <c r="A24" s="74" t="s">
        <v>255</v>
      </c>
      <c r="B24" s="75">
        <v>115</v>
      </c>
      <c r="C24" s="75">
        <v>99</v>
      </c>
      <c r="D24" s="75">
        <v>115</v>
      </c>
      <c r="E24" s="287">
        <f t="shared" si="6"/>
        <v>329</v>
      </c>
      <c r="F24" s="73"/>
      <c r="G24" s="74" t="s">
        <v>286</v>
      </c>
      <c r="H24" s="75">
        <v>116</v>
      </c>
      <c r="I24" s="75">
        <v>92</v>
      </c>
      <c r="J24" s="75">
        <v>110</v>
      </c>
      <c r="K24" s="287">
        <f t="shared" si="7"/>
        <v>318</v>
      </c>
    </row>
    <row r="25" spans="1:11" s="70" customFormat="1" ht="22.5" x14ac:dyDescent="0.45">
      <c r="A25" s="74" t="s">
        <v>353</v>
      </c>
      <c r="B25" s="75">
        <v>121</v>
      </c>
      <c r="C25" s="75">
        <v>114</v>
      </c>
      <c r="D25" s="75">
        <v>102</v>
      </c>
      <c r="E25" s="287">
        <f t="shared" si="6"/>
        <v>337</v>
      </c>
      <c r="F25" s="73"/>
      <c r="G25" s="74" t="s">
        <v>258</v>
      </c>
      <c r="H25" s="75">
        <v>83</v>
      </c>
      <c r="I25" s="75">
        <v>106</v>
      </c>
      <c r="J25" s="75">
        <v>119</v>
      </c>
      <c r="K25" s="287">
        <f t="shared" si="7"/>
        <v>308</v>
      </c>
    </row>
    <row r="26" spans="1:11" s="70" customFormat="1" ht="22.5" x14ac:dyDescent="0.45">
      <c r="A26" s="74" t="s">
        <v>216</v>
      </c>
      <c r="B26" s="75">
        <v>125</v>
      </c>
      <c r="C26" s="75">
        <v>111</v>
      </c>
      <c r="D26" s="75">
        <v>112</v>
      </c>
      <c r="E26" s="287">
        <f t="shared" si="6"/>
        <v>348</v>
      </c>
      <c r="F26" s="73"/>
      <c r="G26" s="74" t="s">
        <v>371</v>
      </c>
      <c r="H26" s="75">
        <v>116</v>
      </c>
      <c r="I26" s="75">
        <v>105</v>
      </c>
      <c r="J26" s="75">
        <v>104</v>
      </c>
      <c r="K26" s="287">
        <f t="shared" si="7"/>
        <v>325</v>
      </c>
    </row>
    <row r="27" spans="1:11" s="70" customFormat="1" ht="22.5" x14ac:dyDescent="0.45">
      <c r="A27" s="74" t="s">
        <v>215</v>
      </c>
      <c r="B27" s="75">
        <v>116</v>
      </c>
      <c r="C27" s="75">
        <v>117</v>
      </c>
      <c r="D27" s="75">
        <v>112</v>
      </c>
      <c r="E27" s="287">
        <f t="shared" si="6"/>
        <v>345</v>
      </c>
      <c r="F27" s="73"/>
      <c r="G27" s="74" t="s">
        <v>210</v>
      </c>
      <c r="H27" s="75">
        <v>122</v>
      </c>
      <c r="I27" s="75">
        <v>124</v>
      </c>
      <c r="J27" s="75">
        <v>117</v>
      </c>
      <c r="K27" s="287">
        <f t="shared" si="7"/>
        <v>363</v>
      </c>
    </row>
    <row r="28" spans="1:11" s="288" customFormat="1" ht="22.5" x14ac:dyDescent="0.2">
      <c r="A28" s="215" t="s">
        <v>490</v>
      </c>
      <c r="B28" s="287">
        <f>SUM(B23:B27)</f>
        <v>598</v>
      </c>
      <c r="C28" s="287">
        <f>SUM(C23:C27)</f>
        <v>558</v>
      </c>
      <c r="D28" s="287">
        <f>SUM(D23:D27)</f>
        <v>571</v>
      </c>
      <c r="E28" s="287">
        <f t="shared" si="6"/>
        <v>1727</v>
      </c>
      <c r="G28" s="215" t="s">
        <v>491</v>
      </c>
      <c r="H28" s="287">
        <f>SUM(H23:H27)</f>
        <v>551</v>
      </c>
      <c r="I28" s="287">
        <f>SUM(I23:I27)</f>
        <v>527</v>
      </c>
      <c r="J28" s="287">
        <f>SUM(J23:J27)</f>
        <v>566</v>
      </c>
      <c r="K28" s="287">
        <f t="shared" si="7"/>
        <v>1644</v>
      </c>
    </row>
    <row r="29" spans="1:11" s="71" customFormat="1" ht="22.5" x14ac:dyDescent="0.2">
      <c r="A29" s="384" t="s">
        <v>298</v>
      </c>
      <c r="B29" s="384"/>
      <c r="C29" s="384"/>
      <c r="D29" s="384"/>
      <c r="E29" s="384"/>
      <c r="F29" s="288"/>
      <c r="G29" s="384" t="s">
        <v>481</v>
      </c>
      <c r="H29" s="384"/>
      <c r="I29" s="384"/>
      <c r="J29" s="384"/>
      <c r="K29" s="384"/>
    </row>
    <row r="30" spans="1:11" s="70" customFormat="1" ht="22.5" x14ac:dyDescent="0.45">
      <c r="A30" s="72" t="s">
        <v>222</v>
      </c>
      <c r="B30" s="289">
        <v>103</v>
      </c>
      <c r="C30" s="289">
        <v>91</v>
      </c>
      <c r="D30" s="289">
        <v>112</v>
      </c>
      <c r="E30" s="288">
        <f t="shared" ref="E30:E35" si="8">SUM(B30:D30)</f>
        <v>306</v>
      </c>
      <c r="F30" s="73"/>
      <c r="G30" s="72" t="s">
        <v>356</v>
      </c>
      <c r="H30" s="289">
        <v>133</v>
      </c>
      <c r="I30" s="289">
        <v>129</v>
      </c>
      <c r="J30" s="289">
        <v>113</v>
      </c>
      <c r="K30" s="288">
        <f t="shared" ref="K30:K35" si="9">SUM(H30:J30)</f>
        <v>375</v>
      </c>
    </row>
    <row r="31" spans="1:11" s="70" customFormat="1" ht="22.5" x14ac:dyDescent="0.45">
      <c r="A31" s="72" t="s">
        <v>225</v>
      </c>
      <c r="B31" s="289">
        <v>121</v>
      </c>
      <c r="C31" s="289">
        <v>108</v>
      </c>
      <c r="D31" s="289">
        <v>87</v>
      </c>
      <c r="E31" s="288">
        <f t="shared" si="8"/>
        <v>316</v>
      </c>
      <c r="F31" s="73"/>
      <c r="G31" s="72" t="s">
        <v>251</v>
      </c>
      <c r="H31" s="289">
        <v>133</v>
      </c>
      <c r="I31" s="289">
        <v>118</v>
      </c>
      <c r="J31" s="289">
        <v>137</v>
      </c>
      <c r="K31" s="288">
        <f t="shared" si="9"/>
        <v>388</v>
      </c>
    </row>
    <row r="32" spans="1:11" s="70" customFormat="1" ht="22.5" x14ac:dyDescent="0.45">
      <c r="A32" s="72" t="s">
        <v>224</v>
      </c>
      <c r="B32" s="289">
        <v>98</v>
      </c>
      <c r="C32" s="289">
        <v>118</v>
      </c>
      <c r="D32" s="289">
        <v>135</v>
      </c>
      <c r="E32" s="288">
        <f t="shared" si="8"/>
        <v>351</v>
      </c>
      <c r="F32" s="73"/>
      <c r="G32" s="72" t="s">
        <v>489</v>
      </c>
      <c r="H32" s="289">
        <v>155</v>
      </c>
      <c r="I32" s="289">
        <v>136</v>
      </c>
      <c r="J32" s="289">
        <v>87</v>
      </c>
      <c r="K32" s="288">
        <f t="shared" si="9"/>
        <v>378</v>
      </c>
    </row>
    <row r="33" spans="1:11" s="70" customFormat="1" ht="22.5" x14ac:dyDescent="0.45">
      <c r="A33" s="72" t="s">
        <v>223</v>
      </c>
      <c r="B33" s="289">
        <v>121</v>
      </c>
      <c r="C33" s="289">
        <v>137</v>
      </c>
      <c r="D33" s="289">
        <v>107</v>
      </c>
      <c r="E33" s="288">
        <f t="shared" si="8"/>
        <v>365</v>
      </c>
      <c r="F33" s="73"/>
      <c r="G33" s="72" t="s">
        <v>248</v>
      </c>
      <c r="H33" s="289">
        <v>125</v>
      </c>
      <c r="I33" s="289">
        <v>113</v>
      </c>
      <c r="J33" s="289">
        <v>104</v>
      </c>
      <c r="K33" s="288">
        <f t="shared" si="9"/>
        <v>342</v>
      </c>
    </row>
    <row r="34" spans="1:11" s="70" customFormat="1" ht="22.5" x14ac:dyDescent="0.45">
      <c r="A34" s="72" t="s">
        <v>355</v>
      </c>
      <c r="B34" s="289">
        <v>113</v>
      </c>
      <c r="C34" s="289">
        <v>101</v>
      </c>
      <c r="D34" s="289">
        <v>92</v>
      </c>
      <c r="E34" s="288">
        <f t="shared" si="8"/>
        <v>306</v>
      </c>
      <c r="F34" s="73"/>
      <c r="G34" s="72" t="s">
        <v>247</v>
      </c>
      <c r="H34" s="289">
        <v>151</v>
      </c>
      <c r="I34" s="289">
        <v>91</v>
      </c>
      <c r="J34" s="289">
        <v>124</v>
      </c>
      <c r="K34" s="288">
        <f t="shared" si="9"/>
        <v>366</v>
      </c>
    </row>
    <row r="35" spans="1:11" s="288" customFormat="1" ht="22.5" x14ac:dyDescent="0.2">
      <c r="A35" s="131" t="s">
        <v>491</v>
      </c>
      <c r="B35" s="288">
        <f>SUM(B30:B34)</f>
        <v>556</v>
      </c>
      <c r="C35" s="288">
        <f>SUM(C30:C34)</f>
        <v>555</v>
      </c>
      <c r="D35" s="288">
        <f>SUM(D30:D34)</f>
        <v>533</v>
      </c>
      <c r="E35" s="288">
        <f t="shared" si="8"/>
        <v>1644</v>
      </c>
      <c r="G35" s="131" t="s">
        <v>490</v>
      </c>
      <c r="H35" s="288">
        <f>SUM(H30:H34)</f>
        <v>697</v>
      </c>
      <c r="I35" s="288">
        <f>SUM(I30:I34)</f>
        <v>587</v>
      </c>
      <c r="J35" s="288">
        <f>SUM(J30:J34)</f>
        <v>565</v>
      </c>
      <c r="K35" s="288">
        <f t="shared" si="9"/>
        <v>1849</v>
      </c>
    </row>
    <row r="36" spans="1:11" s="71" customFormat="1" ht="22.5" x14ac:dyDescent="0.2">
      <c r="A36" s="385" t="s">
        <v>296</v>
      </c>
      <c r="B36" s="385"/>
      <c r="C36" s="385"/>
      <c r="D36" s="385"/>
      <c r="E36" s="385"/>
      <c r="F36" s="288"/>
      <c r="G36" s="385" t="s">
        <v>483</v>
      </c>
      <c r="H36" s="385"/>
      <c r="I36" s="385"/>
      <c r="J36" s="385"/>
      <c r="K36" s="385"/>
    </row>
    <row r="37" spans="1:11" s="70" customFormat="1" ht="22.5" x14ac:dyDescent="0.45">
      <c r="A37" s="74" t="s">
        <v>351</v>
      </c>
      <c r="B37" s="75">
        <v>95</v>
      </c>
      <c r="C37" s="75">
        <v>105</v>
      </c>
      <c r="D37" s="75">
        <v>121</v>
      </c>
      <c r="E37" s="287">
        <f t="shared" ref="E37:E43" si="10">SUM(B37:D37)</f>
        <v>321</v>
      </c>
      <c r="F37" s="73"/>
      <c r="G37" s="74" t="s">
        <v>358</v>
      </c>
      <c r="H37" s="75">
        <v>79</v>
      </c>
      <c r="I37" s="75">
        <v>103</v>
      </c>
      <c r="J37" s="75">
        <v>102</v>
      </c>
      <c r="K37" s="287">
        <f t="shared" ref="K37:K42" si="11">SUM(H37:J37)</f>
        <v>284</v>
      </c>
    </row>
    <row r="38" spans="1:11" s="70" customFormat="1" ht="22.5" x14ac:dyDescent="0.45">
      <c r="A38" s="74" t="s">
        <v>493</v>
      </c>
      <c r="B38" s="75">
        <v>110</v>
      </c>
      <c r="C38" s="75">
        <v>118</v>
      </c>
      <c r="D38" s="75">
        <v>131</v>
      </c>
      <c r="E38" s="287">
        <f t="shared" si="10"/>
        <v>359</v>
      </c>
      <c r="F38" s="73"/>
      <c r="G38" s="74" t="s">
        <v>359</v>
      </c>
      <c r="H38" s="75">
        <v>81</v>
      </c>
      <c r="I38" s="75">
        <v>98</v>
      </c>
      <c r="J38" s="75">
        <v>104</v>
      </c>
      <c r="K38" s="287">
        <f t="shared" si="11"/>
        <v>283</v>
      </c>
    </row>
    <row r="39" spans="1:11" s="70" customFormat="1" ht="22.5" x14ac:dyDescent="0.45">
      <c r="A39" s="74" t="s">
        <v>237</v>
      </c>
      <c r="B39" s="75">
        <v>133</v>
      </c>
      <c r="C39" s="75">
        <v>116</v>
      </c>
      <c r="D39" s="75">
        <v>120</v>
      </c>
      <c r="E39" s="287">
        <f t="shared" si="10"/>
        <v>369</v>
      </c>
      <c r="F39" s="73"/>
      <c r="G39" s="74" t="s">
        <v>249</v>
      </c>
      <c r="H39" s="75">
        <v>86</v>
      </c>
      <c r="I39" s="75">
        <v>131</v>
      </c>
      <c r="J39" s="75">
        <v>104</v>
      </c>
      <c r="K39" s="287">
        <f t="shared" si="11"/>
        <v>321</v>
      </c>
    </row>
    <row r="40" spans="1:11" s="70" customFormat="1" ht="22.5" x14ac:dyDescent="0.45">
      <c r="A40" s="74" t="s">
        <v>257</v>
      </c>
      <c r="B40" s="75">
        <v>133</v>
      </c>
      <c r="C40" s="75">
        <v>131</v>
      </c>
      <c r="D40" s="75">
        <v>147</v>
      </c>
      <c r="E40" s="287">
        <f t="shared" si="10"/>
        <v>411</v>
      </c>
      <c r="F40" s="73"/>
      <c r="G40" s="74" t="s">
        <v>266</v>
      </c>
      <c r="H40" s="75">
        <v>121</v>
      </c>
      <c r="I40" s="75">
        <v>105</v>
      </c>
      <c r="J40" s="75" t="s">
        <v>523</v>
      </c>
      <c r="K40" s="287">
        <f t="shared" si="11"/>
        <v>226</v>
      </c>
    </row>
    <row r="41" spans="1:11" s="70" customFormat="1" ht="22.5" x14ac:dyDescent="0.45">
      <c r="A41" s="74" t="s">
        <v>281</v>
      </c>
      <c r="B41" s="75">
        <v>124</v>
      </c>
      <c r="C41" s="75">
        <v>141</v>
      </c>
      <c r="D41" s="75">
        <v>125</v>
      </c>
      <c r="E41" s="290">
        <f t="shared" si="10"/>
        <v>390</v>
      </c>
      <c r="F41" s="73"/>
      <c r="G41" s="74" t="s">
        <v>656</v>
      </c>
      <c r="H41" s="75" t="s">
        <v>523</v>
      </c>
      <c r="I41" s="75" t="s">
        <v>523</v>
      </c>
      <c r="J41" s="75">
        <v>136</v>
      </c>
      <c r="K41" s="290">
        <f t="shared" si="11"/>
        <v>136</v>
      </c>
    </row>
    <row r="42" spans="1:11" s="70" customFormat="1" ht="22.5" x14ac:dyDescent="0.45">
      <c r="A42" s="74"/>
      <c r="B42" s="75"/>
      <c r="C42" s="75"/>
      <c r="D42" s="75"/>
      <c r="E42" s="287"/>
      <c r="F42" s="73"/>
      <c r="G42" s="74" t="s">
        <v>474</v>
      </c>
      <c r="H42" s="75">
        <v>122</v>
      </c>
      <c r="I42" s="75">
        <v>123</v>
      </c>
      <c r="J42" s="75">
        <v>132</v>
      </c>
      <c r="K42" s="287">
        <f t="shared" si="11"/>
        <v>377</v>
      </c>
    </row>
    <row r="43" spans="1:11" s="288" customFormat="1" ht="22.5" x14ac:dyDescent="0.2">
      <c r="A43" s="215" t="s">
        <v>490</v>
      </c>
      <c r="B43" s="287">
        <f>SUM(B37:B42)</f>
        <v>595</v>
      </c>
      <c r="C43" s="287">
        <f>SUM(C37:C42)</f>
        <v>611</v>
      </c>
      <c r="D43" s="287">
        <f>SUM(D37:D42)</f>
        <v>644</v>
      </c>
      <c r="E43" s="287">
        <f t="shared" si="10"/>
        <v>1850</v>
      </c>
      <c r="G43" s="215" t="s">
        <v>491</v>
      </c>
      <c r="H43" s="287">
        <f>SUM(H37:H42)</f>
        <v>489</v>
      </c>
      <c r="I43" s="287">
        <f>SUM(I37:I42)</f>
        <v>560</v>
      </c>
      <c r="J43" s="287">
        <f>SUM(J37:J42)</f>
        <v>578</v>
      </c>
      <c r="K43" s="287">
        <f>SUM(K37:K42)</f>
        <v>1627</v>
      </c>
    </row>
    <row r="44" spans="1:11" s="69" customFormat="1" ht="22.5" x14ac:dyDescent="0.45">
      <c r="A44" s="384" t="s">
        <v>293</v>
      </c>
      <c r="B44" s="384"/>
      <c r="C44" s="384"/>
      <c r="D44" s="384"/>
      <c r="E44" s="384"/>
      <c r="F44" s="288"/>
      <c r="G44" s="384" t="s">
        <v>479</v>
      </c>
      <c r="H44" s="384"/>
      <c r="I44" s="384"/>
      <c r="J44" s="384"/>
      <c r="K44" s="384"/>
    </row>
    <row r="45" spans="1:11" s="70" customFormat="1" ht="22.5" x14ac:dyDescent="0.45">
      <c r="A45" s="72" t="s">
        <v>229</v>
      </c>
      <c r="B45" s="289">
        <v>113</v>
      </c>
      <c r="C45" s="289">
        <v>139</v>
      </c>
      <c r="D45" s="289">
        <v>137</v>
      </c>
      <c r="E45" s="288">
        <f t="shared" ref="E45:E50" si="12">SUM(B45:D45)</f>
        <v>389</v>
      </c>
      <c r="F45" s="73"/>
      <c r="G45" s="72" t="s">
        <v>280</v>
      </c>
      <c r="H45" s="289">
        <v>131</v>
      </c>
      <c r="I45" s="289">
        <v>108</v>
      </c>
      <c r="J45" s="289">
        <v>128</v>
      </c>
      <c r="K45" s="288">
        <f>SUM(H45:J45)</f>
        <v>367</v>
      </c>
    </row>
    <row r="46" spans="1:11" s="70" customFormat="1" ht="22.5" x14ac:dyDescent="0.45">
      <c r="A46" s="72" t="s">
        <v>406</v>
      </c>
      <c r="B46" s="289">
        <v>135</v>
      </c>
      <c r="C46" s="289">
        <v>115</v>
      </c>
      <c r="D46" s="289">
        <v>149</v>
      </c>
      <c r="E46" s="288">
        <f t="shared" si="12"/>
        <v>399</v>
      </c>
      <c r="F46" s="73"/>
      <c r="G46" s="72" t="s">
        <v>41</v>
      </c>
      <c r="H46" s="289">
        <v>104</v>
      </c>
      <c r="I46" s="289">
        <v>134</v>
      </c>
      <c r="J46" s="289">
        <v>127</v>
      </c>
      <c r="K46" s="288">
        <f>SUM(H46:J46)</f>
        <v>365</v>
      </c>
    </row>
    <row r="47" spans="1:11" s="70" customFormat="1" ht="22.5" x14ac:dyDescent="0.45">
      <c r="A47" s="72" t="s">
        <v>228</v>
      </c>
      <c r="B47" s="289">
        <v>139</v>
      </c>
      <c r="C47" s="289">
        <v>122</v>
      </c>
      <c r="D47" s="289">
        <v>121</v>
      </c>
      <c r="E47" s="288">
        <f t="shared" si="12"/>
        <v>382</v>
      </c>
      <c r="F47" s="73"/>
      <c r="G47" s="72" t="s">
        <v>40</v>
      </c>
      <c r="H47" s="289">
        <v>115</v>
      </c>
      <c r="I47" s="289">
        <v>127</v>
      </c>
      <c r="J47" s="289">
        <v>142</v>
      </c>
      <c r="K47" s="288">
        <f>SUM(H47:J47)</f>
        <v>384</v>
      </c>
    </row>
    <row r="48" spans="1:11" s="70" customFormat="1" ht="22.5" x14ac:dyDescent="0.45">
      <c r="A48" s="72" t="s">
        <v>227</v>
      </c>
      <c r="B48" s="289">
        <v>134</v>
      </c>
      <c r="C48" s="289">
        <v>136</v>
      </c>
      <c r="D48" s="289">
        <v>117</v>
      </c>
      <c r="E48" s="288">
        <f t="shared" si="12"/>
        <v>387</v>
      </c>
      <c r="F48" s="73"/>
      <c r="G48" s="72" t="s">
        <v>357</v>
      </c>
      <c r="H48" s="289">
        <v>138</v>
      </c>
      <c r="I48" s="289">
        <v>124</v>
      </c>
      <c r="J48" s="289">
        <v>137</v>
      </c>
      <c r="K48" s="288">
        <f>SUM(H48:J48)</f>
        <v>399</v>
      </c>
    </row>
    <row r="49" spans="1:11" s="70" customFormat="1" ht="22.5" x14ac:dyDescent="0.45">
      <c r="A49" s="72" t="s">
        <v>231</v>
      </c>
      <c r="B49" s="289">
        <v>92</v>
      </c>
      <c r="C49" s="289">
        <v>110</v>
      </c>
      <c r="D49" s="289">
        <v>131</v>
      </c>
      <c r="E49" s="288">
        <f t="shared" si="12"/>
        <v>333</v>
      </c>
      <c r="F49" s="73"/>
      <c r="G49" s="72" t="s">
        <v>335</v>
      </c>
      <c r="H49" s="289">
        <v>129</v>
      </c>
      <c r="I49" s="289">
        <v>111</v>
      </c>
      <c r="J49" s="289">
        <v>158</v>
      </c>
      <c r="K49" s="288">
        <f>SUM(H49:J49)</f>
        <v>398</v>
      </c>
    </row>
    <row r="50" spans="1:11" s="288" customFormat="1" ht="22.5" x14ac:dyDescent="0.2">
      <c r="A50" s="131" t="s">
        <v>488</v>
      </c>
      <c r="B50" s="288">
        <f>SUM(B45:B49)</f>
        <v>613</v>
      </c>
      <c r="C50" s="288">
        <f>SUM(C45:C49)</f>
        <v>622</v>
      </c>
      <c r="D50" s="288">
        <f>SUM(D45:D49)</f>
        <v>655</v>
      </c>
      <c r="E50" s="288">
        <f t="shared" si="12"/>
        <v>1890</v>
      </c>
      <c r="G50" s="131" t="s">
        <v>487</v>
      </c>
      <c r="H50" s="288">
        <f>SUM(H45:H49)</f>
        <v>617</v>
      </c>
      <c r="I50" s="288">
        <f>SUM(I45:I49)</f>
        <v>604</v>
      </c>
      <c r="J50" s="288">
        <f>SUM(J45:J49)</f>
        <v>692</v>
      </c>
      <c r="K50" s="288">
        <f>SUM(K45:K49)</f>
        <v>1913</v>
      </c>
    </row>
    <row r="52" spans="1:11" ht="22.5" x14ac:dyDescent="0.35">
      <c r="A52" s="384" t="s">
        <v>332</v>
      </c>
      <c r="B52" s="384"/>
      <c r="C52" s="384"/>
      <c r="D52" s="384"/>
      <c r="E52" s="384"/>
      <c r="G52" s="384" t="s">
        <v>321</v>
      </c>
      <c r="H52" s="384"/>
      <c r="I52" s="384"/>
      <c r="J52" s="384"/>
      <c r="K52" s="384"/>
    </row>
    <row r="53" spans="1:11" ht="22.5" x14ac:dyDescent="0.35">
      <c r="A53" s="384" t="s">
        <v>637</v>
      </c>
      <c r="B53" s="384"/>
      <c r="C53" s="384"/>
      <c r="D53" s="384"/>
      <c r="E53" s="384"/>
      <c r="G53" s="384" t="s">
        <v>655</v>
      </c>
      <c r="H53" s="384"/>
      <c r="I53" s="384"/>
      <c r="J53" s="384"/>
      <c r="K53" s="384"/>
    </row>
    <row r="54" spans="1:11" ht="22.5" x14ac:dyDescent="0.45">
      <c r="A54" s="383" t="s">
        <v>638</v>
      </c>
      <c r="B54" s="383"/>
      <c r="C54" s="383"/>
      <c r="D54" s="383"/>
      <c r="E54" s="383"/>
      <c r="F54" s="70"/>
      <c r="G54" s="383" t="s">
        <v>657</v>
      </c>
      <c r="H54" s="383"/>
      <c r="I54" s="383"/>
      <c r="J54" s="383"/>
      <c r="K54" s="383"/>
    </row>
    <row r="55" spans="1:11" ht="22.5" x14ac:dyDescent="0.45">
      <c r="A55" s="383" t="s">
        <v>639</v>
      </c>
      <c r="B55" s="383"/>
      <c r="C55" s="383"/>
      <c r="D55" s="383"/>
      <c r="E55" s="383"/>
      <c r="F55" s="70"/>
      <c r="G55" s="383" t="s">
        <v>658</v>
      </c>
      <c r="H55" s="383"/>
      <c r="I55" s="383"/>
      <c r="J55" s="383"/>
      <c r="K55" s="383"/>
    </row>
    <row r="56" spans="1:11" ht="22.5" x14ac:dyDescent="0.45">
      <c r="A56" s="383" t="s">
        <v>640</v>
      </c>
      <c r="B56" s="383"/>
      <c r="C56" s="383"/>
      <c r="D56" s="383"/>
      <c r="E56" s="383"/>
      <c r="F56" s="70"/>
      <c r="G56" s="383" t="s">
        <v>659</v>
      </c>
      <c r="H56" s="383"/>
      <c r="I56" s="383"/>
      <c r="J56" s="383"/>
      <c r="K56" s="383"/>
    </row>
    <row r="57" spans="1:11" ht="22.5" x14ac:dyDescent="0.45">
      <c r="A57" s="383" t="s">
        <v>641</v>
      </c>
      <c r="B57" s="383"/>
      <c r="C57" s="383"/>
      <c r="D57" s="383"/>
      <c r="E57" s="383"/>
      <c r="F57" s="70"/>
      <c r="G57" s="383" t="s">
        <v>660</v>
      </c>
      <c r="H57" s="383"/>
      <c r="I57" s="383"/>
      <c r="J57" s="383"/>
      <c r="K57" s="383"/>
    </row>
    <row r="58" spans="1:11" ht="22.5" x14ac:dyDescent="0.45">
      <c r="A58" s="383" t="s">
        <v>642</v>
      </c>
      <c r="B58" s="383"/>
      <c r="C58" s="383"/>
      <c r="D58" s="383"/>
      <c r="E58" s="383"/>
      <c r="F58" s="70"/>
      <c r="G58" s="383" t="s">
        <v>661</v>
      </c>
      <c r="H58" s="383"/>
      <c r="I58" s="383"/>
      <c r="J58" s="383"/>
      <c r="K58" s="383"/>
    </row>
    <row r="59" spans="1:11" ht="22.5" x14ac:dyDescent="0.45">
      <c r="A59" s="383" t="s">
        <v>643</v>
      </c>
      <c r="B59" s="383"/>
      <c r="C59" s="383"/>
      <c r="D59" s="383"/>
      <c r="E59" s="383"/>
      <c r="F59" s="70"/>
      <c r="G59" s="383" t="s">
        <v>662</v>
      </c>
      <c r="H59" s="383"/>
      <c r="I59" s="383"/>
      <c r="J59" s="383"/>
      <c r="K59" s="383"/>
    </row>
    <row r="60" spans="1:11" ht="22.5" x14ac:dyDescent="0.45">
      <c r="A60" s="383" t="s">
        <v>644</v>
      </c>
      <c r="B60" s="383"/>
      <c r="C60" s="383"/>
      <c r="D60" s="383"/>
      <c r="E60" s="383"/>
      <c r="F60" s="70"/>
      <c r="G60" s="383" t="s">
        <v>663</v>
      </c>
      <c r="H60" s="383"/>
      <c r="I60" s="383"/>
      <c r="J60" s="383"/>
      <c r="K60" s="383"/>
    </row>
    <row r="61" spans="1:11" ht="22.5" x14ac:dyDescent="0.45">
      <c r="A61" s="383" t="s">
        <v>645</v>
      </c>
      <c r="B61" s="383"/>
      <c r="C61" s="383"/>
      <c r="D61" s="383"/>
      <c r="E61" s="383"/>
      <c r="F61" s="70"/>
      <c r="G61" s="383" t="s">
        <v>664</v>
      </c>
      <c r="H61" s="383"/>
      <c r="I61" s="383"/>
      <c r="J61" s="383"/>
      <c r="K61" s="383"/>
    </row>
    <row r="62" spans="1:11" ht="22.5" x14ac:dyDescent="0.45">
      <c r="A62" s="383"/>
      <c r="B62" s="383"/>
      <c r="C62" s="383"/>
      <c r="D62" s="383"/>
      <c r="E62" s="383"/>
      <c r="F62" s="70"/>
      <c r="G62" s="383"/>
      <c r="H62" s="383"/>
      <c r="I62" s="383"/>
      <c r="J62" s="383"/>
      <c r="K62" s="383"/>
    </row>
    <row r="63" spans="1:11" ht="22.5" x14ac:dyDescent="0.45">
      <c r="A63" s="72"/>
      <c r="B63" s="289"/>
      <c r="C63" s="289"/>
      <c r="D63" s="289"/>
      <c r="E63" s="288"/>
      <c r="F63" s="70"/>
      <c r="G63" s="72"/>
      <c r="H63" s="289"/>
      <c r="I63" s="289"/>
      <c r="J63" s="289"/>
      <c r="K63" s="288"/>
    </row>
    <row r="64" spans="1:11" ht="22.5" x14ac:dyDescent="0.45">
      <c r="A64" s="72"/>
      <c r="B64" s="289"/>
      <c r="C64" s="289"/>
      <c r="D64" s="289"/>
      <c r="E64" s="288"/>
      <c r="F64" s="70"/>
      <c r="G64" s="72"/>
      <c r="H64" s="289"/>
      <c r="I64" s="289"/>
      <c r="J64" s="289"/>
      <c r="K64" s="288"/>
    </row>
    <row r="65" spans="1:11" ht="22.5" x14ac:dyDescent="0.45">
      <c r="A65" s="72"/>
      <c r="B65" s="289"/>
      <c r="C65" s="289"/>
      <c r="D65" s="289"/>
      <c r="E65" s="288"/>
      <c r="F65" s="70"/>
      <c r="G65" s="72"/>
      <c r="H65" s="289"/>
      <c r="I65" s="289"/>
      <c r="J65" s="289"/>
      <c r="K65" s="288"/>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4:E44"/>
    <mergeCell ref="G44:K44"/>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 ref="A62:E62"/>
    <mergeCell ref="G62:K62"/>
  </mergeCells>
  <conditionalFormatting sqref="B7 H7">
    <cfRule type="top10" dxfId="375" priority="35" rank="1"/>
  </conditionalFormatting>
  <conditionalFormatting sqref="C7 I7">
    <cfRule type="top10" dxfId="374" priority="34" rank="1"/>
  </conditionalFormatting>
  <conditionalFormatting sqref="D7 J7">
    <cfRule type="top10" dxfId="373" priority="33" stopIfTrue="1" rank="1"/>
  </conditionalFormatting>
  <conditionalFormatting sqref="E7 K7">
    <cfRule type="top10" dxfId="372" priority="32" rank="1"/>
  </conditionalFormatting>
  <conditionalFormatting sqref="B14 H14">
    <cfRule type="top10" dxfId="371" priority="31" rank="1"/>
  </conditionalFormatting>
  <conditionalFormatting sqref="C14 I14">
    <cfRule type="top10" dxfId="370" priority="29" rank="1"/>
    <cfRule type="top10" priority="30" rank="1"/>
  </conditionalFormatting>
  <conditionalFormatting sqref="J14 D14">
    <cfRule type="top10" dxfId="369" priority="28" rank="1"/>
  </conditionalFormatting>
  <conditionalFormatting sqref="K14 E14">
    <cfRule type="top10" dxfId="368" priority="27" rank="1"/>
  </conditionalFormatting>
  <conditionalFormatting sqref="B21 H21">
    <cfRule type="top10" dxfId="367" priority="26" rank="1"/>
  </conditionalFormatting>
  <conditionalFormatting sqref="I21 C21">
    <cfRule type="top10" dxfId="366" priority="25" rank="1"/>
  </conditionalFormatting>
  <conditionalFormatting sqref="D21 J21">
    <cfRule type="top10" dxfId="365" priority="24" rank="1"/>
  </conditionalFormatting>
  <conditionalFormatting sqref="K21 E21">
    <cfRule type="top10" dxfId="364" priority="23" rank="1"/>
  </conditionalFormatting>
  <conditionalFormatting sqref="B28 H28">
    <cfRule type="top10" dxfId="363" priority="22" rank="1"/>
  </conditionalFormatting>
  <conditionalFormatting sqref="C28 I28">
    <cfRule type="top10" dxfId="362" priority="21" rank="1"/>
  </conditionalFormatting>
  <conditionalFormatting sqref="D28 J28">
    <cfRule type="top10" dxfId="361" priority="20" rank="1"/>
  </conditionalFormatting>
  <conditionalFormatting sqref="E28 K28">
    <cfRule type="top10" dxfId="360" priority="19" rank="1"/>
  </conditionalFormatting>
  <conditionalFormatting sqref="B35 H35">
    <cfRule type="top10" dxfId="359" priority="18" rank="1"/>
  </conditionalFormatting>
  <conditionalFormatting sqref="H35 B35">
    <cfRule type="top10" dxfId="358" priority="17" rank="1"/>
  </conditionalFormatting>
  <conditionalFormatting sqref="C35 I35">
    <cfRule type="top10" dxfId="357" priority="16" rank="1"/>
  </conditionalFormatting>
  <conditionalFormatting sqref="D35 J35">
    <cfRule type="top10" dxfId="356" priority="15" rank="1"/>
  </conditionalFormatting>
  <conditionalFormatting sqref="K35 E35">
    <cfRule type="top10" dxfId="355" priority="14" rank="1"/>
  </conditionalFormatting>
  <conditionalFormatting sqref="B43 H43">
    <cfRule type="top10" dxfId="354" priority="13" rank="1"/>
  </conditionalFormatting>
  <conditionalFormatting sqref="C43 I43">
    <cfRule type="top10" dxfId="353" priority="12" rank="1"/>
  </conditionalFormatting>
  <conditionalFormatting sqref="D43 J43">
    <cfRule type="top10" dxfId="352" priority="11" rank="1"/>
  </conditionalFormatting>
  <conditionalFormatting sqref="E43 K43">
    <cfRule type="top10" dxfId="351" priority="10" rank="1"/>
  </conditionalFormatting>
  <conditionalFormatting sqref="B50 H50">
    <cfRule type="top10" dxfId="350" priority="9" rank="1"/>
  </conditionalFormatting>
  <conditionalFormatting sqref="C50 I50">
    <cfRule type="top10" dxfId="349" priority="8" rank="1"/>
  </conditionalFormatting>
  <conditionalFormatting sqref="D50 J50">
    <cfRule type="top10" dxfId="348" priority="7" rank="1"/>
  </conditionalFormatting>
  <conditionalFormatting sqref="E50 K50">
    <cfRule type="top10" dxfId="347" priority="6" rank="1"/>
  </conditionalFormatting>
  <conditionalFormatting sqref="E2:E6 K2:K6 E9:E13 E16:E20 K16:K20 E23:E27 E30:E34 K30:K34 K23:K27 E45:E49 K45:K49 E37:E42 K9:K13 K37:K42">
    <cfRule type="cellIs" dxfId="346" priority="5" operator="greaterThan">
      <formula>399</formula>
    </cfRule>
  </conditionalFormatting>
  <conditionalFormatting sqref="B2:D6 H2:J6 H9:J13 B9:D13 B16:D20 H16:J20 B23:D27 H23:J27 H30:J34 B30:D34 B37:D41 H37:J42 H45:J49 B45:D49">
    <cfRule type="cellIs" dxfId="345" priority="4" operator="greaterThanOrEqual">
      <formula>150</formula>
    </cfRule>
  </conditionalFormatting>
  <conditionalFormatting sqref="B42:D42">
    <cfRule type="cellIs" dxfId="344"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10&amp;"Arial,Regular"&amp;10
&amp;"Euphemia,Regular"&amp;12NOVEMBER 7, 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3" zoomScale="85" zoomScaleNormal="85" workbookViewId="0">
      <selection activeCell="L55" sqref="L55"/>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292</v>
      </c>
      <c r="B1" s="386"/>
      <c r="C1" s="386"/>
      <c r="D1" s="386"/>
      <c r="E1" s="386"/>
      <c r="F1" s="379"/>
      <c r="G1" s="386" t="s">
        <v>485</v>
      </c>
      <c r="H1" s="386"/>
      <c r="I1" s="386"/>
      <c r="J1" s="386"/>
      <c r="K1" s="386"/>
    </row>
    <row r="2" spans="1:11" s="70" customFormat="1" ht="22.5" x14ac:dyDescent="0.45">
      <c r="A2" s="72" t="s">
        <v>287</v>
      </c>
      <c r="B2" s="376">
        <v>99</v>
      </c>
      <c r="C2" s="376">
        <v>107</v>
      </c>
      <c r="D2" s="376">
        <v>119</v>
      </c>
      <c r="E2" s="377">
        <f t="shared" ref="E2:E7" si="0">SUM(B2:D2)</f>
        <v>325</v>
      </c>
      <c r="F2" s="73"/>
      <c r="G2" s="72" t="s">
        <v>377</v>
      </c>
      <c r="H2" s="376">
        <v>111</v>
      </c>
      <c r="I2" s="376">
        <v>109</v>
      </c>
      <c r="J2" s="376">
        <v>127</v>
      </c>
      <c r="K2" s="377">
        <f t="shared" ref="K2:K7" si="1">SUM(H2:J2)</f>
        <v>347</v>
      </c>
    </row>
    <row r="3" spans="1:11" s="70" customFormat="1" ht="22.5" x14ac:dyDescent="0.45">
      <c r="A3" s="72" t="s">
        <v>262</v>
      </c>
      <c r="B3" s="376">
        <v>101</v>
      </c>
      <c r="C3" s="376">
        <v>114</v>
      </c>
      <c r="D3" s="376">
        <v>94</v>
      </c>
      <c r="E3" s="377">
        <f t="shared" si="0"/>
        <v>309</v>
      </c>
      <c r="F3" s="73"/>
      <c r="G3" s="72" t="s">
        <v>448</v>
      </c>
      <c r="H3" s="376">
        <v>96</v>
      </c>
      <c r="I3" s="376">
        <v>88</v>
      </c>
      <c r="J3" s="376">
        <v>93</v>
      </c>
      <c r="K3" s="377">
        <f t="shared" si="1"/>
        <v>277</v>
      </c>
    </row>
    <row r="4" spans="1:11" s="70" customFormat="1" ht="22.5" x14ac:dyDescent="0.45">
      <c r="A4" s="72" t="s">
        <v>211</v>
      </c>
      <c r="B4" s="376">
        <v>107</v>
      </c>
      <c r="C4" s="376">
        <v>97</v>
      </c>
      <c r="D4" s="376">
        <v>92</v>
      </c>
      <c r="E4" s="377">
        <f t="shared" si="0"/>
        <v>296</v>
      </c>
      <c r="F4" s="73"/>
      <c r="G4" s="72" t="s">
        <v>521</v>
      </c>
      <c r="H4" s="376">
        <v>93</v>
      </c>
      <c r="I4" s="376">
        <v>93</v>
      </c>
      <c r="J4" s="376">
        <v>80</v>
      </c>
      <c r="K4" s="377">
        <f t="shared" si="1"/>
        <v>266</v>
      </c>
    </row>
    <row r="5" spans="1:11" s="70" customFormat="1" ht="22.5" x14ac:dyDescent="0.45">
      <c r="A5" s="72" t="s">
        <v>283</v>
      </c>
      <c r="B5" s="376">
        <v>115</v>
      </c>
      <c r="C5" s="376">
        <v>156</v>
      </c>
      <c r="D5" s="376">
        <v>130</v>
      </c>
      <c r="E5" s="377">
        <f t="shared" si="0"/>
        <v>401</v>
      </c>
      <c r="F5" s="73"/>
      <c r="G5" s="72" t="s">
        <v>446</v>
      </c>
      <c r="H5" s="376">
        <v>99</v>
      </c>
      <c r="I5" s="376">
        <v>128</v>
      </c>
      <c r="J5" s="376">
        <v>129</v>
      </c>
      <c r="K5" s="377">
        <f t="shared" si="1"/>
        <v>356</v>
      </c>
    </row>
    <row r="6" spans="1:11" s="70" customFormat="1" ht="22.5" x14ac:dyDescent="0.45">
      <c r="A6" s="72" t="s">
        <v>486</v>
      </c>
      <c r="B6" s="376">
        <v>90</v>
      </c>
      <c r="C6" s="376">
        <v>116</v>
      </c>
      <c r="D6" s="376">
        <v>113</v>
      </c>
      <c r="E6" s="377">
        <f t="shared" si="0"/>
        <v>319</v>
      </c>
      <c r="F6" s="73"/>
      <c r="G6" s="72" t="s">
        <v>348</v>
      </c>
      <c r="H6" s="376">
        <v>123</v>
      </c>
      <c r="I6" s="376">
        <v>88</v>
      </c>
      <c r="J6" s="376">
        <v>115</v>
      </c>
      <c r="K6" s="377">
        <f t="shared" si="1"/>
        <v>326</v>
      </c>
    </row>
    <row r="7" spans="1:11" s="377" customFormat="1" ht="22.5" x14ac:dyDescent="0.2">
      <c r="A7" s="131" t="s">
        <v>487</v>
      </c>
      <c r="B7" s="377">
        <f>SUM(B2:B6)</f>
        <v>512</v>
      </c>
      <c r="C7" s="377">
        <f>SUM(C2:C6)</f>
        <v>590</v>
      </c>
      <c r="D7" s="377">
        <f>SUM(D2:D6)</f>
        <v>548</v>
      </c>
      <c r="E7" s="377">
        <f t="shared" si="0"/>
        <v>1650</v>
      </c>
      <c r="G7" s="131" t="s">
        <v>488</v>
      </c>
      <c r="H7" s="377">
        <f>SUM(H2:H6)</f>
        <v>522</v>
      </c>
      <c r="I7" s="377">
        <f>SUM(I2:I6)</f>
        <v>506</v>
      </c>
      <c r="J7" s="377">
        <f>SUM(J2:J6)</f>
        <v>544</v>
      </c>
      <c r="K7" s="377">
        <f t="shared" si="1"/>
        <v>1572</v>
      </c>
    </row>
    <row r="8" spans="1:11" s="71" customFormat="1" ht="22.5" x14ac:dyDescent="0.2">
      <c r="A8" s="385" t="s">
        <v>298</v>
      </c>
      <c r="B8" s="385"/>
      <c r="C8" s="385"/>
      <c r="D8" s="385"/>
      <c r="E8" s="385"/>
      <c r="F8" s="377"/>
      <c r="G8" s="385" t="s">
        <v>482</v>
      </c>
      <c r="H8" s="385"/>
      <c r="I8" s="385"/>
      <c r="J8" s="385"/>
      <c r="K8" s="385"/>
    </row>
    <row r="9" spans="1:11" s="70" customFormat="1" ht="22.5" x14ac:dyDescent="0.45">
      <c r="A9" s="74" t="s">
        <v>222</v>
      </c>
      <c r="B9" s="75">
        <v>117</v>
      </c>
      <c r="C9" s="75">
        <v>119</v>
      </c>
      <c r="D9" s="75">
        <v>104</v>
      </c>
      <c r="E9" s="378">
        <f t="shared" ref="E9:E14" si="2">SUM(B9:D9)</f>
        <v>340</v>
      </c>
      <c r="F9" s="73"/>
      <c r="G9" s="74" t="s">
        <v>271</v>
      </c>
      <c r="H9" s="75">
        <v>104</v>
      </c>
      <c r="I9" s="75">
        <v>132</v>
      </c>
      <c r="J9" s="75">
        <v>115</v>
      </c>
      <c r="K9" s="378">
        <f t="shared" ref="K9:K14" si="3">SUM(H9:J9)</f>
        <v>351</v>
      </c>
    </row>
    <row r="10" spans="1:11" s="70" customFormat="1" ht="22.5" x14ac:dyDescent="0.45">
      <c r="A10" s="74" t="s">
        <v>224</v>
      </c>
      <c r="B10" s="75">
        <v>116</v>
      </c>
      <c r="C10" s="75">
        <v>140</v>
      </c>
      <c r="D10" s="75">
        <v>130</v>
      </c>
      <c r="E10" s="378">
        <f t="shared" si="2"/>
        <v>386</v>
      </c>
      <c r="F10" s="73"/>
      <c r="G10" s="74" t="s">
        <v>270</v>
      </c>
      <c r="H10" s="75">
        <v>94</v>
      </c>
      <c r="I10" s="75">
        <v>85</v>
      </c>
      <c r="J10" s="75">
        <v>99</v>
      </c>
      <c r="K10" s="378">
        <f t="shared" si="3"/>
        <v>278</v>
      </c>
    </row>
    <row r="11" spans="1:11" s="70" customFormat="1" ht="22.5" x14ac:dyDescent="0.45">
      <c r="A11" s="74" t="s">
        <v>225</v>
      </c>
      <c r="B11" s="75">
        <v>129</v>
      </c>
      <c r="C11" s="75">
        <v>138</v>
      </c>
      <c r="D11" s="75">
        <v>126</v>
      </c>
      <c r="E11" s="378">
        <f t="shared" si="2"/>
        <v>393</v>
      </c>
      <c r="F11" s="73"/>
      <c r="G11" s="74" t="s">
        <v>272</v>
      </c>
      <c r="H11" s="75">
        <v>114</v>
      </c>
      <c r="I11" s="75">
        <v>126</v>
      </c>
      <c r="J11" s="75">
        <v>107</v>
      </c>
      <c r="K11" s="378">
        <f t="shared" si="3"/>
        <v>347</v>
      </c>
    </row>
    <row r="12" spans="1:11" s="70" customFormat="1" ht="22.5" x14ac:dyDescent="0.45">
      <c r="A12" s="74" t="s">
        <v>541</v>
      </c>
      <c r="B12" s="75">
        <v>119</v>
      </c>
      <c r="C12" s="75">
        <v>104</v>
      </c>
      <c r="D12" s="75">
        <v>122</v>
      </c>
      <c r="E12" s="378">
        <f t="shared" si="2"/>
        <v>345</v>
      </c>
      <c r="F12" s="73"/>
      <c r="G12" s="74" t="s">
        <v>269</v>
      </c>
      <c r="H12" s="75">
        <v>128</v>
      </c>
      <c r="I12" s="75">
        <v>115</v>
      </c>
      <c r="J12" s="75">
        <v>91</v>
      </c>
      <c r="K12" s="378">
        <f t="shared" si="3"/>
        <v>334</v>
      </c>
    </row>
    <row r="13" spans="1:11" s="70" customFormat="1" ht="22.5" x14ac:dyDescent="0.45">
      <c r="A13" s="74" t="s">
        <v>355</v>
      </c>
      <c r="B13" s="75">
        <v>130</v>
      </c>
      <c r="C13" s="75">
        <v>95</v>
      </c>
      <c r="D13" s="75">
        <v>123</v>
      </c>
      <c r="E13" s="378">
        <f t="shared" si="2"/>
        <v>348</v>
      </c>
      <c r="F13" s="73"/>
      <c r="G13" s="74" t="s">
        <v>360</v>
      </c>
      <c r="H13" s="75">
        <v>99</v>
      </c>
      <c r="I13" s="75">
        <v>162</v>
      </c>
      <c r="J13" s="75">
        <v>92</v>
      </c>
      <c r="K13" s="378">
        <f t="shared" si="3"/>
        <v>353</v>
      </c>
    </row>
    <row r="14" spans="1:11" s="377" customFormat="1" ht="22.5" x14ac:dyDescent="0.2">
      <c r="A14" s="215" t="s">
        <v>487</v>
      </c>
      <c r="B14" s="378">
        <f>SUM(B9:B13)</f>
        <v>611</v>
      </c>
      <c r="C14" s="378">
        <f>SUM(C9:C13)</f>
        <v>596</v>
      </c>
      <c r="D14" s="378">
        <f>SUM(D9:D13)</f>
        <v>605</v>
      </c>
      <c r="E14" s="378">
        <f t="shared" si="2"/>
        <v>1812</v>
      </c>
      <c r="G14" s="215" t="s">
        <v>488</v>
      </c>
      <c r="H14" s="378">
        <f>SUM(H9:H13)</f>
        <v>539</v>
      </c>
      <c r="I14" s="378">
        <f>SUM(I9:I13)</f>
        <v>620</v>
      </c>
      <c r="J14" s="378">
        <f>SUM(J9:J13)</f>
        <v>504</v>
      </c>
      <c r="K14" s="378">
        <f t="shared" si="3"/>
        <v>1663</v>
      </c>
    </row>
    <row r="15" spans="1:11" s="71" customFormat="1" ht="22.5" x14ac:dyDescent="0.2">
      <c r="A15" s="384" t="s">
        <v>293</v>
      </c>
      <c r="B15" s="384"/>
      <c r="C15" s="384"/>
      <c r="D15" s="384"/>
      <c r="E15" s="384"/>
      <c r="F15" s="377"/>
      <c r="G15" s="384" t="s">
        <v>481</v>
      </c>
      <c r="H15" s="384"/>
      <c r="I15" s="384"/>
      <c r="J15" s="384"/>
      <c r="K15" s="384"/>
    </row>
    <row r="16" spans="1:11" s="70" customFormat="1" ht="22.5" x14ac:dyDescent="0.45">
      <c r="A16" s="72" t="s">
        <v>229</v>
      </c>
      <c r="B16" s="376">
        <v>143</v>
      </c>
      <c r="C16" s="376">
        <v>111</v>
      </c>
      <c r="D16" s="376">
        <v>139</v>
      </c>
      <c r="E16" s="377">
        <f t="shared" ref="E16:E21" si="4">SUM(B16:D16)</f>
        <v>393</v>
      </c>
      <c r="F16" s="73"/>
      <c r="G16" s="72" t="s">
        <v>356</v>
      </c>
      <c r="H16" s="376">
        <v>126</v>
      </c>
      <c r="I16" s="376">
        <v>118</v>
      </c>
      <c r="J16" s="376">
        <v>105</v>
      </c>
      <c r="K16" s="377">
        <f t="shared" ref="K16:K20" si="5">SUM(H16:J16)</f>
        <v>349</v>
      </c>
    </row>
    <row r="17" spans="1:11" s="70" customFormat="1" ht="22.5" x14ac:dyDescent="0.45">
      <c r="A17" s="72" t="s">
        <v>406</v>
      </c>
      <c r="B17" s="376">
        <v>97</v>
      </c>
      <c r="C17" s="376">
        <v>117</v>
      </c>
      <c r="D17" s="376">
        <v>98</v>
      </c>
      <c r="E17" s="377">
        <f t="shared" si="4"/>
        <v>312</v>
      </c>
      <c r="F17" s="73"/>
      <c r="G17" s="72" t="s">
        <v>251</v>
      </c>
      <c r="H17" s="376">
        <v>103</v>
      </c>
      <c r="I17" s="376">
        <v>126</v>
      </c>
      <c r="J17" s="376">
        <v>131</v>
      </c>
      <c r="K17" s="377">
        <f t="shared" si="5"/>
        <v>360</v>
      </c>
    </row>
    <row r="18" spans="1:11" s="70" customFormat="1" ht="22.5" x14ac:dyDescent="0.45">
      <c r="A18" s="72" t="s">
        <v>228</v>
      </c>
      <c r="B18" s="376">
        <v>104</v>
      </c>
      <c r="C18" s="376">
        <v>139</v>
      </c>
      <c r="D18" s="376">
        <v>121</v>
      </c>
      <c r="E18" s="377">
        <f t="shared" si="4"/>
        <v>364</v>
      </c>
      <c r="F18" s="73"/>
      <c r="G18" s="72" t="s">
        <v>668</v>
      </c>
      <c r="H18" s="376">
        <v>146</v>
      </c>
      <c r="I18" s="376">
        <v>131</v>
      </c>
      <c r="J18" s="376">
        <v>134</v>
      </c>
      <c r="K18" s="377">
        <f t="shared" si="5"/>
        <v>411</v>
      </c>
    </row>
    <row r="19" spans="1:11" s="70" customFormat="1" ht="22.5" x14ac:dyDescent="0.45">
      <c r="A19" s="72" t="s">
        <v>227</v>
      </c>
      <c r="B19" s="376">
        <v>118</v>
      </c>
      <c r="C19" s="376">
        <v>131</v>
      </c>
      <c r="D19" s="376">
        <v>116</v>
      </c>
      <c r="E19" s="377">
        <f t="shared" si="4"/>
        <v>365</v>
      </c>
      <c r="F19" s="73"/>
      <c r="G19" s="72" t="s">
        <v>248</v>
      </c>
      <c r="H19" s="376">
        <v>99</v>
      </c>
      <c r="I19" s="376">
        <v>129</v>
      </c>
      <c r="J19" s="376">
        <v>138</v>
      </c>
      <c r="K19" s="377">
        <f t="shared" si="5"/>
        <v>366</v>
      </c>
    </row>
    <row r="20" spans="1:11" s="70" customFormat="1" ht="22.5" x14ac:dyDescent="0.45">
      <c r="A20" s="72" t="s">
        <v>231</v>
      </c>
      <c r="B20" s="376">
        <v>116</v>
      </c>
      <c r="C20" s="376">
        <v>117</v>
      </c>
      <c r="D20" s="376">
        <v>125</v>
      </c>
      <c r="E20" s="377">
        <f t="shared" si="4"/>
        <v>358</v>
      </c>
      <c r="F20" s="73"/>
      <c r="G20" s="72" t="s">
        <v>247</v>
      </c>
      <c r="H20" s="376">
        <v>112</v>
      </c>
      <c r="I20" s="376">
        <v>102</v>
      </c>
      <c r="J20" s="376">
        <v>121</v>
      </c>
      <c r="K20" s="377">
        <f t="shared" si="5"/>
        <v>335</v>
      </c>
    </row>
    <row r="21" spans="1:11" s="377" customFormat="1" ht="22.5" x14ac:dyDescent="0.2">
      <c r="A21" s="131" t="s">
        <v>488</v>
      </c>
      <c r="B21" s="377">
        <f>SUM(B16:B20)</f>
        <v>578</v>
      </c>
      <c r="C21" s="377">
        <f>SUM(C16:C20)</f>
        <v>615</v>
      </c>
      <c r="D21" s="377">
        <f>SUM(D16:D20)</f>
        <v>599</v>
      </c>
      <c r="E21" s="377">
        <f t="shared" si="4"/>
        <v>1792</v>
      </c>
      <c r="G21" s="131" t="s">
        <v>487</v>
      </c>
      <c r="H21" s="377">
        <f>SUM(H16:H20)</f>
        <v>586</v>
      </c>
      <c r="I21" s="377">
        <f>SUM(I16:I20)</f>
        <v>606</v>
      </c>
      <c r="J21" s="377">
        <f>SUM(J16:J20)</f>
        <v>629</v>
      </c>
      <c r="K21" s="377">
        <f>SUM(K16:K20)</f>
        <v>1821</v>
      </c>
    </row>
    <row r="22" spans="1:11" s="71" customFormat="1" ht="22.5" x14ac:dyDescent="0.2">
      <c r="A22" s="385" t="s">
        <v>295</v>
      </c>
      <c r="B22" s="385"/>
      <c r="C22" s="385"/>
      <c r="D22" s="385"/>
      <c r="E22" s="385"/>
      <c r="F22" s="377"/>
      <c r="G22" s="385" t="s">
        <v>297</v>
      </c>
      <c r="H22" s="385"/>
      <c r="I22" s="385"/>
      <c r="J22" s="385"/>
      <c r="K22" s="385"/>
    </row>
    <row r="23" spans="1:11" s="70" customFormat="1" ht="22.5" x14ac:dyDescent="0.45">
      <c r="A23" s="74" t="s">
        <v>473</v>
      </c>
      <c r="B23" s="75">
        <v>172</v>
      </c>
      <c r="C23" s="75">
        <v>122</v>
      </c>
      <c r="D23" s="75">
        <v>108</v>
      </c>
      <c r="E23" s="378">
        <f t="shared" ref="E23:E28" si="6">SUM(B23:D23)</f>
        <v>402</v>
      </c>
      <c r="F23" s="73"/>
      <c r="G23" s="74" t="s">
        <v>242</v>
      </c>
      <c r="H23" s="75">
        <v>101</v>
      </c>
      <c r="I23" s="75">
        <v>124</v>
      </c>
      <c r="J23" s="75">
        <v>103</v>
      </c>
      <c r="K23" s="378">
        <f t="shared" ref="K23:K28" si="7">SUM(H23:J23)</f>
        <v>328</v>
      </c>
    </row>
    <row r="24" spans="1:11" s="70" customFormat="1" ht="22.5" x14ac:dyDescent="0.45">
      <c r="A24" s="74" t="s">
        <v>255</v>
      </c>
      <c r="B24" s="75">
        <v>120</v>
      </c>
      <c r="C24" s="75">
        <v>91</v>
      </c>
      <c r="D24" s="75">
        <v>108</v>
      </c>
      <c r="E24" s="378">
        <f t="shared" si="6"/>
        <v>319</v>
      </c>
      <c r="F24" s="73"/>
      <c r="G24" s="74" t="s">
        <v>243</v>
      </c>
      <c r="H24" s="75">
        <v>138</v>
      </c>
      <c r="I24" s="75">
        <v>136</v>
      </c>
      <c r="J24" s="75">
        <v>122</v>
      </c>
      <c r="K24" s="378">
        <f t="shared" si="7"/>
        <v>396</v>
      </c>
    </row>
    <row r="25" spans="1:11" s="70" customFormat="1" ht="22.5" x14ac:dyDescent="0.45">
      <c r="A25" s="74" t="s">
        <v>353</v>
      </c>
      <c r="B25" s="75">
        <v>106</v>
      </c>
      <c r="C25" s="75">
        <v>125</v>
      </c>
      <c r="D25" s="75">
        <v>129</v>
      </c>
      <c r="E25" s="378">
        <f t="shared" si="6"/>
        <v>360</v>
      </c>
      <c r="F25" s="73"/>
      <c r="G25" s="74" t="s">
        <v>352</v>
      </c>
      <c r="H25" s="75">
        <v>127</v>
      </c>
      <c r="I25" s="75">
        <v>103</v>
      </c>
      <c r="J25" s="75">
        <v>108</v>
      </c>
      <c r="K25" s="378">
        <f t="shared" si="7"/>
        <v>338</v>
      </c>
    </row>
    <row r="26" spans="1:11" s="70" customFormat="1" ht="22.5" x14ac:dyDescent="0.45">
      <c r="A26" s="74" t="s">
        <v>252</v>
      </c>
      <c r="B26" s="75">
        <v>93</v>
      </c>
      <c r="C26" s="75">
        <v>108</v>
      </c>
      <c r="D26" s="75">
        <v>134</v>
      </c>
      <c r="E26" s="378">
        <f t="shared" si="6"/>
        <v>335</v>
      </c>
      <c r="F26" s="73"/>
      <c r="G26" s="74" t="s">
        <v>240</v>
      </c>
      <c r="H26" s="75">
        <v>120</v>
      </c>
      <c r="I26" s="75">
        <v>124</v>
      </c>
      <c r="J26" s="75">
        <v>151</v>
      </c>
      <c r="K26" s="378">
        <f t="shared" si="7"/>
        <v>395</v>
      </c>
    </row>
    <row r="27" spans="1:11" s="70" customFormat="1" ht="22.5" x14ac:dyDescent="0.45">
      <c r="A27" s="74" t="s">
        <v>216</v>
      </c>
      <c r="B27" s="75">
        <v>126</v>
      </c>
      <c r="C27" s="75">
        <v>129</v>
      </c>
      <c r="D27" s="75">
        <v>94</v>
      </c>
      <c r="E27" s="378">
        <f t="shared" si="6"/>
        <v>349</v>
      </c>
      <c r="F27" s="73"/>
      <c r="G27" s="74" t="s">
        <v>241</v>
      </c>
      <c r="H27" s="75">
        <v>128</v>
      </c>
      <c r="I27" s="75">
        <v>148</v>
      </c>
      <c r="J27" s="75">
        <v>140</v>
      </c>
      <c r="K27" s="378">
        <f t="shared" si="7"/>
        <v>416</v>
      </c>
    </row>
    <row r="28" spans="1:11" s="377" customFormat="1" ht="22.5" x14ac:dyDescent="0.2">
      <c r="A28" s="215" t="s">
        <v>488</v>
      </c>
      <c r="B28" s="378">
        <f>SUM(B23:B27)</f>
        <v>617</v>
      </c>
      <c r="C28" s="378">
        <f>SUM(C23:C27)</f>
        <v>575</v>
      </c>
      <c r="D28" s="378">
        <f>SUM(D23:D27)</f>
        <v>573</v>
      </c>
      <c r="E28" s="378">
        <f t="shared" si="6"/>
        <v>1765</v>
      </c>
      <c r="G28" s="215" t="s">
        <v>487</v>
      </c>
      <c r="H28" s="378">
        <f>SUM(H23:H27)</f>
        <v>614</v>
      </c>
      <c r="I28" s="378">
        <f>SUM(I23:I27)</f>
        <v>635</v>
      </c>
      <c r="J28" s="378">
        <f>SUM(J23:J27)</f>
        <v>624</v>
      </c>
      <c r="K28" s="378">
        <f t="shared" si="7"/>
        <v>1873</v>
      </c>
    </row>
    <row r="29" spans="1:11" s="71" customFormat="1" ht="22.5" x14ac:dyDescent="0.2">
      <c r="A29" s="384" t="s">
        <v>480</v>
      </c>
      <c r="B29" s="384"/>
      <c r="C29" s="384"/>
      <c r="D29" s="384"/>
      <c r="E29" s="384"/>
      <c r="F29" s="377"/>
      <c r="G29" s="384" t="s">
        <v>479</v>
      </c>
      <c r="H29" s="384"/>
      <c r="I29" s="384"/>
      <c r="J29" s="384"/>
      <c r="K29" s="384"/>
    </row>
    <row r="30" spans="1:11" s="70" customFormat="1" ht="22.5" x14ac:dyDescent="0.45">
      <c r="A30" s="72" t="s">
        <v>286</v>
      </c>
      <c r="B30" s="376">
        <v>129</v>
      </c>
      <c r="C30" s="376">
        <v>112</v>
      </c>
      <c r="D30" s="376">
        <v>148</v>
      </c>
      <c r="E30" s="377">
        <f>SUM(B30:D30)</f>
        <v>389</v>
      </c>
      <c r="F30" s="73"/>
      <c r="G30" s="72" t="s">
        <v>280</v>
      </c>
      <c r="H30" s="376">
        <v>115</v>
      </c>
      <c r="I30" s="376">
        <v>133</v>
      </c>
      <c r="J30" s="376">
        <v>135</v>
      </c>
      <c r="K30" s="377">
        <f>SUM(H30:J30)</f>
        <v>383</v>
      </c>
    </row>
    <row r="31" spans="1:11" s="70" customFormat="1" ht="22.5" x14ac:dyDescent="0.45">
      <c r="A31" s="72" t="s">
        <v>258</v>
      </c>
      <c r="B31" s="376">
        <v>99</v>
      </c>
      <c r="C31" s="376">
        <v>115</v>
      </c>
      <c r="D31" s="376">
        <v>118</v>
      </c>
      <c r="E31" s="377">
        <f t="shared" ref="E31:E35" si="8">SUM(B31:D31)</f>
        <v>332</v>
      </c>
      <c r="F31" s="73"/>
      <c r="G31" s="72" t="s">
        <v>41</v>
      </c>
      <c r="H31" s="376">
        <v>134</v>
      </c>
      <c r="I31" s="376">
        <v>115</v>
      </c>
      <c r="J31" s="376">
        <v>118</v>
      </c>
      <c r="K31" s="377">
        <f t="shared" ref="K31:K35" si="9">SUM(H31:J31)</f>
        <v>367</v>
      </c>
    </row>
    <row r="32" spans="1:11" s="70" customFormat="1" ht="22.5" x14ac:dyDescent="0.45">
      <c r="A32" s="72" t="s">
        <v>648</v>
      </c>
      <c r="B32" s="376">
        <v>121</v>
      </c>
      <c r="C32" s="376">
        <v>97</v>
      </c>
      <c r="D32" s="376">
        <v>124</v>
      </c>
      <c r="E32" s="377">
        <f t="shared" si="8"/>
        <v>342</v>
      </c>
      <c r="F32" s="73"/>
      <c r="G32" s="72" t="s">
        <v>40</v>
      </c>
      <c r="H32" s="376">
        <v>109</v>
      </c>
      <c r="I32" s="376">
        <v>133</v>
      </c>
      <c r="J32" s="376">
        <v>135</v>
      </c>
      <c r="K32" s="377">
        <f t="shared" si="9"/>
        <v>377</v>
      </c>
    </row>
    <row r="33" spans="1:11" s="70" customFormat="1" ht="22.5" x14ac:dyDescent="0.45">
      <c r="A33" s="72" t="s">
        <v>354</v>
      </c>
      <c r="B33" s="376">
        <v>118</v>
      </c>
      <c r="C33" s="376">
        <v>114</v>
      </c>
      <c r="D33" s="376">
        <v>136</v>
      </c>
      <c r="E33" s="377">
        <f t="shared" si="8"/>
        <v>368</v>
      </c>
      <c r="F33" s="73"/>
      <c r="G33" s="72" t="s">
        <v>357</v>
      </c>
      <c r="H33" s="376">
        <v>132</v>
      </c>
      <c r="I33" s="376">
        <v>107</v>
      </c>
      <c r="J33" s="376">
        <v>123</v>
      </c>
      <c r="K33" s="377">
        <f t="shared" si="9"/>
        <v>362</v>
      </c>
    </row>
    <row r="34" spans="1:11" s="70" customFormat="1" ht="22.5" x14ac:dyDescent="0.45">
      <c r="A34" s="72" t="s">
        <v>210</v>
      </c>
      <c r="B34" s="376">
        <v>128</v>
      </c>
      <c r="C34" s="376">
        <v>116</v>
      </c>
      <c r="D34" s="376">
        <v>139</v>
      </c>
      <c r="E34" s="377">
        <f t="shared" si="8"/>
        <v>383</v>
      </c>
      <c r="F34" s="73"/>
      <c r="G34" s="72" t="s">
        <v>335</v>
      </c>
      <c r="H34" s="376">
        <v>145</v>
      </c>
      <c r="I34" s="376">
        <v>119</v>
      </c>
      <c r="J34" s="376">
        <v>138</v>
      </c>
      <c r="K34" s="377">
        <f t="shared" si="9"/>
        <v>402</v>
      </c>
    </row>
    <row r="35" spans="1:11" s="377" customFormat="1" ht="22.5" x14ac:dyDescent="0.2">
      <c r="A35" s="131" t="s">
        <v>488</v>
      </c>
      <c r="B35" s="377">
        <f>SUM(B30:B34)</f>
        <v>595</v>
      </c>
      <c r="C35" s="377">
        <f>SUM(C30:C34)</f>
        <v>554</v>
      </c>
      <c r="D35" s="377">
        <f>SUM(D30:D34)</f>
        <v>665</v>
      </c>
      <c r="E35" s="377">
        <f t="shared" si="8"/>
        <v>1814</v>
      </c>
      <c r="G35" s="131" t="s">
        <v>487</v>
      </c>
      <c r="H35" s="377">
        <f>SUM(H30:H34)</f>
        <v>635</v>
      </c>
      <c r="I35" s="377">
        <f>SUM(I30:I34)</f>
        <v>607</v>
      </c>
      <c r="J35" s="377">
        <f>SUM(J30:J34)</f>
        <v>649</v>
      </c>
      <c r="K35" s="377">
        <f t="shared" si="9"/>
        <v>1891</v>
      </c>
    </row>
    <row r="36" spans="1:11" s="71" customFormat="1" ht="22.5" x14ac:dyDescent="0.2">
      <c r="A36" s="385" t="s">
        <v>484</v>
      </c>
      <c r="B36" s="385"/>
      <c r="C36" s="385"/>
      <c r="D36" s="385"/>
      <c r="E36" s="385"/>
      <c r="F36" s="377"/>
      <c r="G36" s="385" t="s">
        <v>294</v>
      </c>
      <c r="H36" s="385"/>
      <c r="I36" s="385"/>
      <c r="J36" s="385"/>
      <c r="K36" s="385"/>
    </row>
    <row r="37" spans="1:11" s="70" customFormat="1" ht="22.5" x14ac:dyDescent="0.45">
      <c r="A37" s="74" t="s">
        <v>260</v>
      </c>
      <c r="B37" s="75">
        <v>90</v>
      </c>
      <c r="C37" s="75">
        <v>122</v>
      </c>
      <c r="D37" s="75">
        <v>101</v>
      </c>
      <c r="E37" s="378">
        <f t="shared" ref="E37:E41" si="10">SUM(B37:D37)</f>
        <v>313</v>
      </c>
      <c r="F37" s="73"/>
      <c r="G37" s="74" t="s">
        <v>277</v>
      </c>
      <c r="H37" s="75">
        <v>118</v>
      </c>
      <c r="I37" s="75">
        <v>97</v>
      </c>
      <c r="J37" s="75">
        <v>93</v>
      </c>
      <c r="K37" s="378">
        <f t="shared" ref="K37:K42" si="11">SUM(H37:J37)</f>
        <v>308</v>
      </c>
    </row>
    <row r="38" spans="1:11" s="70" customFormat="1" ht="22.5" x14ac:dyDescent="0.45">
      <c r="A38" s="74" t="s">
        <v>265</v>
      </c>
      <c r="B38" s="75">
        <v>107</v>
      </c>
      <c r="C38" s="75">
        <v>98</v>
      </c>
      <c r="D38" s="75">
        <v>93</v>
      </c>
      <c r="E38" s="378">
        <f t="shared" si="10"/>
        <v>298</v>
      </c>
      <c r="F38" s="73"/>
      <c r="G38" s="74" t="s">
        <v>279</v>
      </c>
      <c r="H38" s="75">
        <v>119</v>
      </c>
      <c r="I38" s="75">
        <v>141</v>
      </c>
      <c r="J38" s="75">
        <v>85</v>
      </c>
      <c r="K38" s="378">
        <f t="shared" si="11"/>
        <v>345</v>
      </c>
    </row>
    <row r="39" spans="1:11" s="70" customFormat="1" ht="22.5" x14ac:dyDescent="0.45">
      <c r="A39" s="74" t="s">
        <v>440</v>
      </c>
      <c r="B39" s="75">
        <v>95</v>
      </c>
      <c r="C39" s="75">
        <v>138</v>
      </c>
      <c r="D39" s="75">
        <v>94</v>
      </c>
      <c r="E39" s="378">
        <f t="shared" si="10"/>
        <v>327</v>
      </c>
      <c r="F39" s="73"/>
      <c r="G39" s="74" t="s">
        <v>214</v>
      </c>
      <c r="H39" s="75">
        <v>116</v>
      </c>
      <c r="I39" s="75">
        <v>126</v>
      </c>
      <c r="J39" s="75">
        <v>138</v>
      </c>
      <c r="K39" s="378">
        <f t="shared" si="11"/>
        <v>380</v>
      </c>
    </row>
    <row r="40" spans="1:11" s="70" customFormat="1" ht="22.5" x14ac:dyDescent="0.45">
      <c r="A40" s="74" t="s">
        <v>267</v>
      </c>
      <c r="B40" s="75">
        <v>114</v>
      </c>
      <c r="C40" s="75">
        <v>112</v>
      </c>
      <c r="D40" s="75">
        <v>129</v>
      </c>
      <c r="E40" s="378">
        <f t="shared" si="10"/>
        <v>355</v>
      </c>
      <c r="F40" s="73"/>
      <c r="G40" s="74" t="s">
        <v>278</v>
      </c>
      <c r="H40" s="75">
        <v>107</v>
      </c>
      <c r="I40" s="75">
        <v>93</v>
      </c>
      <c r="J40" s="75">
        <v>110</v>
      </c>
      <c r="K40" s="378">
        <f t="shared" si="11"/>
        <v>310</v>
      </c>
    </row>
    <row r="41" spans="1:11" s="70" customFormat="1" ht="22.5" x14ac:dyDescent="0.45">
      <c r="A41" s="74" t="s">
        <v>494</v>
      </c>
      <c r="B41" s="75">
        <v>95</v>
      </c>
      <c r="C41" s="75">
        <v>104</v>
      </c>
      <c r="D41" s="75">
        <v>92</v>
      </c>
      <c r="E41" s="378">
        <f t="shared" si="10"/>
        <v>291</v>
      </c>
      <c r="F41" s="73"/>
      <c r="G41" s="74" t="s">
        <v>276</v>
      </c>
      <c r="H41" s="75">
        <v>101</v>
      </c>
      <c r="I41" s="75">
        <v>108</v>
      </c>
      <c r="J41" s="75">
        <v>123</v>
      </c>
      <c r="K41" s="378">
        <f t="shared" si="11"/>
        <v>332</v>
      </c>
    </row>
    <row r="42" spans="1:11" s="377" customFormat="1" ht="22.5" x14ac:dyDescent="0.2">
      <c r="A42" s="215" t="s">
        <v>488</v>
      </c>
      <c r="B42" s="378">
        <f>SUM(B37:B41)</f>
        <v>501</v>
      </c>
      <c r="C42" s="378">
        <f>SUM(C37:C41)</f>
        <v>574</v>
      </c>
      <c r="D42" s="378">
        <f>SUM(D37:D41)</f>
        <v>509</v>
      </c>
      <c r="E42" s="378">
        <f>SUM(E37:E41)</f>
        <v>1584</v>
      </c>
      <c r="G42" s="215" t="s">
        <v>487</v>
      </c>
      <c r="H42" s="378">
        <f>SUM(H37:H41)</f>
        <v>561</v>
      </c>
      <c r="I42" s="378">
        <f>SUM(I37:I41)</f>
        <v>565</v>
      </c>
      <c r="J42" s="378">
        <f>SUM(J37:J41)</f>
        <v>549</v>
      </c>
      <c r="K42" s="378">
        <f t="shared" si="11"/>
        <v>1675</v>
      </c>
    </row>
    <row r="43" spans="1:11" s="69" customFormat="1" ht="22.5" x14ac:dyDescent="0.45">
      <c r="A43" s="384" t="s">
        <v>483</v>
      </c>
      <c r="B43" s="384"/>
      <c r="C43" s="384"/>
      <c r="D43" s="384"/>
      <c r="E43" s="384"/>
      <c r="F43" s="377"/>
      <c r="G43" s="384" t="s">
        <v>299</v>
      </c>
      <c r="H43" s="384"/>
      <c r="I43" s="384"/>
      <c r="J43" s="384"/>
      <c r="K43" s="384"/>
    </row>
    <row r="44" spans="1:11" s="70" customFormat="1" ht="22.5" x14ac:dyDescent="0.45">
      <c r="A44" s="72" t="s">
        <v>810</v>
      </c>
      <c r="B44" s="376">
        <v>135</v>
      </c>
      <c r="C44" s="376">
        <v>111</v>
      </c>
      <c r="D44" s="376">
        <v>118</v>
      </c>
      <c r="E44" s="377">
        <f t="shared" ref="E44:E49" si="12">SUM(B44:D44)</f>
        <v>364</v>
      </c>
      <c r="F44" s="73"/>
      <c r="G44" s="72" t="s">
        <v>361</v>
      </c>
      <c r="H44" s="376">
        <v>109</v>
      </c>
      <c r="I44" s="376">
        <v>132</v>
      </c>
      <c r="J44" s="376">
        <v>162</v>
      </c>
      <c r="K44" s="377">
        <f t="shared" ref="K44:K48" si="13">SUM(H44:J44)</f>
        <v>403</v>
      </c>
    </row>
    <row r="45" spans="1:11" s="70" customFormat="1" ht="22.5" x14ac:dyDescent="0.45">
      <c r="A45" s="72" t="s">
        <v>359</v>
      </c>
      <c r="B45" s="376">
        <v>92</v>
      </c>
      <c r="C45" s="376">
        <v>108</v>
      </c>
      <c r="D45" s="376">
        <v>106</v>
      </c>
      <c r="E45" s="377">
        <f t="shared" si="12"/>
        <v>306</v>
      </c>
      <c r="F45" s="73"/>
      <c r="G45" s="72" t="s">
        <v>235</v>
      </c>
      <c r="H45" s="376">
        <v>122</v>
      </c>
      <c r="I45" s="376">
        <v>122</v>
      </c>
      <c r="J45" s="376">
        <v>119</v>
      </c>
      <c r="K45" s="377">
        <f t="shared" si="13"/>
        <v>363</v>
      </c>
    </row>
    <row r="46" spans="1:11" s="70" customFormat="1" ht="22.5" x14ac:dyDescent="0.45">
      <c r="A46" s="72" t="s">
        <v>266</v>
      </c>
      <c r="B46" s="376">
        <v>117</v>
      </c>
      <c r="C46" s="376">
        <v>102</v>
      </c>
      <c r="D46" s="376">
        <v>92</v>
      </c>
      <c r="E46" s="377">
        <f t="shared" si="12"/>
        <v>311</v>
      </c>
      <c r="F46" s="73"/>
      <c r="G46" s="72" t="s">
        <v>362</v>
      </c>
      <c r="H46" s="376">
        <v>116</v>
      </c>
      <c r="I46" s="376">
        <v>108</v>
      </c>
      <c r="J46" s="376">
        <v>138</v>
      </c>
      <c r="K46" s="377">
        <f t="shared" si="13"/>
        <v>362</v>
      </c>
    </row>
    <row r="47" spans="1:11" s="70" customFormat="1" ht="22.5" x14ac:dyDescent="0.45">
      <c r="A47" s="72" t="s">
        <v>249</v>
      </c>
      <c r="B47" s="376">
        <v>90</v>
      </c>
      <c r="C47" s="376">
        <v>124</v>
      </c>
      <c r="D47" s="376">
        <v>114</v>
      </c>
      <c r="E47" s="377">
        <f t="shared" si="12"/>
        <v>328</v>
      </c>
      <c r="F47" s="73"/>
      <c r="G47" s="72" t="s">
        <v>234</v>
      </c>
      <c r="H47" s="376">
        <v>108</v>
      </c>
      <c r="I47" s="376">
        <v>138</v>
      </c>
      <c r="J47" s="376">
        <v>112</v>
      </c>
      <c r="K47" s="377">
        <f t="shared" si="13"/>
        <v>358</v>
      </c>
    </row>
    <row r="48" spans="1:11" s="70" customFormat="1" ht="22.5" x14ac:dyDescent="0.45">
      <c r="A48" s="72" t="s">
        <v>474</v>
      </c>
      <c r="B48" s="376">
        <v>118</v>
      </c>
      <c r="C48" s="376">
        <v>106</v>
      </c>
      <c r="D48" s="376">
        <v>137</v>
      </c>
      <c r="E48" s="377">
        <f t="shared" si="12"/>
        <v>361</v>
      </c>
      <c r="F48" s="73"/>
      <c r="G48" s="72" t="s">
        <v>334</v>
      </c>
      <c r="H48" s="376">
        <v>119</v>
      </c>
      <c r="I48" s="376">
        <v>109</v>
      </c>
      <c r="J48" s="376">
        <v>107</v>
      </c>
      <c r="K48" s="377">
        <f t="shared" si="13"/>
        <v>335</v>
      </c>
    </row>
    <row r="49" spans="1:11" s="377" customFormat="1" ht="22.5" x14ac:dyDescent="0.2">
      <c r="A49" s="131" t="s">
        <v>491</v>
      </c>
      <c r="B49" s="377">
        <f>SUM(B44:B48)</f>
        <v>552</v>
      </c>
      <c r="C49" s="377">
        <f>SUM(C44:C48)</f>
        <v>551</v>
      </c>
      <c r="D49" s="377">
        <f>SUM(D44:D48)</f>
        <v>567</v>
      </c>
      <c r="E49" s="377">
        <f t="shared" si="12"/>
        <v>1670</v>
      </c>
      <c r="G49" s="131" t="s">
        <v>490</v>
      </c>
      <c r="H49" s="377">
        <f>SUM(H44:H48)</f>
        <v>574</v>
      </c>
      <c r="I49" s="377">
        <f>SUM(I44:I48)</f>
        <v>609</v>
      </c>
      <c r="J49" s="377">
        <f>SUM(J44:J48)</f>
        <v>638</v>
      </c>
      <c r="K49" s="377">
        <f>SUM(K44:K48)</f>
        <v>1821</v>
      </c>
    </row>
    <row r="51" spans="1:11" ht="22.5" x14ac:dyDescent="0.35">
      <c r="A51" s="384" t="s">
        <v>332</v>
      </c>
      <c r="B51" s="384"/>
      <c r="C51" s="384"/>
      <c r="D51" s="384"/>
      <c r="E51" s="384"/>
      <c r="G51" s="384" t="s">
        <v>321</v>
      </c>
      <c r="H51" s="384"/>
      <c r="I51" s="384"/>
      <c r="J51" s="384"/>
      <c r="K51" s="384"/>
    </row>
    <row r="52" spans="1:11" ht="22.5" x14ac:dyDescent="0.35">
      <c r="A52" s="384" t="s">
        <v>823</v>
      </c>
      <c r="B52" s="384"/>
      <c r="C52" s="384"/>
      <c r="D52" s="384"/>
      <c r="E52" s="384"/>
      <c r="G52" s="384" t="s">
        <v>813</v>
      </c>
      <c r="H52" s="384"/>
      <c r="I52" s="384"/>
      <c r="J52" s="384"/>
      <c r="K52" s="384"/>
    </row>
    <row r="53" spans="1:11" ht="22.5" x14ac:dyDescent="0.45">
      <c r="A53" s="383" t="s">
        <v>678</v>
      </c>
      <c r="B53" s="383"/>
      <c r="C53" s="383"/>
      <c r="D53" s="383"/>
      <c r="E53" s="383"/>
      <c r="F53" s="70"/>
      <c r="G53" s="383" t="s">
        <v>814</v>
      </c>
      <c r="H53" s="383"/>
      <c r="I53" s="383"/>
      <c r="J53" s="383"/>
      <c r="K53" s="383"/>
    </row>
    <row r="54" spans="1:11" ht="22.5" x14ac:dyDescent="0.45">
      <c r="A54" s="383" t="s">
        <v>661</v>
      </c>
      <c r="B54" s="383"/>
      <c r="C54" s="383"/>
      <c r="D54" s="383"/>
      <c r="E54" s="383"/>
      <c r="F54" s="70"/>
      <c r="G54" s="383" t="s">
        <v>815</v>
      </c>
      <c r="H54" s="383"/>
      <c r="I54" s="383"/>
      <c r="J54" s="383"/>
      <c r="K54" s="383"/>
    </row>
    <row r="55" spans="1:11" ht="22.5" x14ac:dyDescent="0.45">
      <c r="A55" s="383" t="s">
        <v>621</v>
      </c>
      <c r="B55" s="383"/>
      <c r="C55" s="383"/>
      <c r="D55" s="383"/>
      <c r="E55" s="383"/>
      <c r="F55" s="70"/>
      <c r="G55" s="383" t="s">
        <v>816</v>
      </c>
      <c r="H55" s="383"/>
      <c r="I55" s="383"/>
      <c r="J55" s="383"/>
      <c r="K55" s="383"/>
    </row>
    <row r="56" spans="1:11" ht="22.5" x14ac:dyDescent="0.45">
      <c r="A56" s="383" t="s">
        <v>581</v>
      </c>
      <c r="B56" s="383"/>
      <c r="C56" s="383"/>
      <c r="D56" s="383"/>
      <c r="E56" s="383"/>
      <c r="F56" s="70"/>
      <c r="G56" s="383" t="s">
        <v>817</v>
      </c>
      <c r="H56" s="383"/>
      <c r="I56" s="383"/>
      <c r="J56" s="383"/>
      <c r="K56" s="383"/>
    </row>
    <row r="57" spans="1:11" ht="22.5" x14ac:dyDescent="0.45">
      <c r="A57" s="383" t="s">
        <v>702</v>
      </c>
      <c r="B57" s="383"/>
      <c r="C57" s="383"/>
      <c r="D57" s="383"/>
      <c r="E57" s="383"/>
      <c r="F57" s="70"/>
      <c r="G57" s="383" t="s">
        <v>818</v>
      </c>
      <c r="H57" s="383"/>
      <c r="I57" s="383"/>
      <c r="J57" s="383"/>
      <c r="K57" s="383"/>
    </row>
    <row r="58" spans="1:11" ht="22.5" x14ac:dyDescent="0.45">
      <c r="A58" s="383" t="s">
        <v>623</v>
      </c>
      <c r="B58" s="383"/>
      <c r="C58" s="383"/>
      <c r="D58" s="383"/>
      <c r="E58" s="383"/>
      <c r="F58" s="70"/>
      <c r="G58" s="383" t="s">
        <v>819</v>
      </c>
      <c r="H58" s="383"/>
      <c r="I58" s="383"/>
      <c r="J58" s="383"/>
      <c r="K58" s="383"/>
    </row>
    <row r="59" spans="1:11" ht="22.5" x14ac:dyDescent="0.45">
      <c r="A59" s="383" t="s">
        <v>624</v>
      </c>
      <c r="B59" s="383"/>
      <c r="C59" s="383"/>
      <c r="D59" s="383"/>
      <c r="E59" s="383"/>
      <c r="F59" s="70"/>
      <c r="G59" s="383" t="s">
        <v>820</v>
      </c>
      <c r="H59" s="383"/>
      <c r="I59" s="383"/>
      <c r="J59" s="383"/>
      <c r="K59" s="383"/>
    </row>
    <row r="60" spans="1:11" ht="22.5" x14ac:dyDescent="0.45">
      <c r="A60" s="383" t="s">
        <v>625</v>
      </c>
      <c r="B60" s="383"/>
      <c r="C60" s="383"/>
      <c r="D60" s="383"/>
      <c r="E60" s="383"/>
      <c r="F60" s="70"/>
      <c r="G60" s="383" t="s">
        <v>821</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76"/>
      <c r="C62" s="376"/>
      <c r="D62" s="376"/>
      <c r="E62" s="377"/>
      <c r="F62" s="70"/>
      <c r="G62" s="72"/>
      <c r="H62" s="376"/>
      <c r="I62" s="376"/>
      <c r="J62" s="376"/>
      <c r="K62" s="377"/>
    </row>
    <row r="63" spans="1:11" ht="22.5" x14ac:dyDescent="0.45">
      <c r="A63" s="72"/>
      <c r="B63" s="376"/>
      <c r="C63" s="376"/>
      <c r="D63" s="376"/>
      <c r="E63" s="377"/>
      <c r="F63" s="70"/>
      <c r="G63" s="72"/>
      <c r="H63" s="376"/>
      <c r="I63" s="376"/>
      <c r="J63" s="376"/>
      <c r="K63" s="377"/>
    </row>
    <row r="64" spans="1:11" ht="22.5" x14ac:dyDescent="0.45">
      <c r="A64" s="72"/>
      <c r="B64" s="376"/>
      <c r="C64" s="376"/>
      <c r="D64" s="376"/>
      <c r="E64" s="377"/>
      <c r="F64" s="70"/>
      <c r="G64" s="72"/>
      <c r="H64" s="376"/>
      <c r="I64" s="376"/>
      <c r="J64" s="376"/>
      <c r="K64" s="377"/>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904" priority="44" rank="1"/>
  </conditionalFormatting>
  <conditionalFormatting sqref="C7 I7">
    <cfRule type="top10" dxfId="903" priority="43" rank="1"/>
  </conditionalFormatting>
  <conditionalFormatting sqref="D7 J7">
    <cfRule type="top10" dxfId="902" priority="42" stopIfTrue="1" rank="1"/>
  </conditionalFormatting>
  <conditionalFormatting sqref="E7 K7">
    <cfRule type="top10" dxfId="901" priority="41" rank="1"/>
  </conditionalFormatting>
  <conditionalFormatting sqref="B14 H14">
    <cfRule type="top10" dxfId="900" priority="40" rank="1"/>
  </conditionalFormatting>
  <conditionalFormatting sqref="C14 I14">
    <cfRule type="top10" dxfId="899" priority="38" rank="1"/>
    <cfRule type="top10" priority="39" rank="1"/>
  </conditionalFormatting>
  <conditionalFormatting sqref="J14 D14">
    <cfRule type="top10" dxfId="898" priority="37" rank="1"/>
  </conditionalFormatting>
  <conditionalFormatting sqref="K14 E14">
    <cfRule type="top10" dxfId="897" priority="36" rank="1"/>
  </conditionalFormatting>
  <conditionalFormatting sqref="B28 H28">
    <cfRule type="top10" dxfId="896" priority="35" rank="1"/>
  </conditionalFormatting>
  <conditionalFormatting sqref="C28 I28">
    <cfRule type="top10" dxfId="895" priority="34" rank="1"/>
  </conditionalFormatting>
  <conditionalFormatting sqref="D28 J28">
    <cfRule type="top10" dxfId="894" priority="33" rank="1"/>
  </conditionalFormatting>
  <conditionalFormatting sqref="E28 K28">
    <cfRule type="top10" dxfId="893" priority="32" rank="1"/>
  </conditionalFormatting>
  <conditionalFormatting sqref="H35 B35">
    <cfRule type="top10" dxfId="892" priority="31" rank="1"/>
  </conditionalFormatting>
  <conditionalFormatting sqref="C35 I35">
    <cfRule type="top10" dxfId="891" priority="30" rank="1"/>
  </conditionalFormatting>
  <conditionalFormatting sqref="D35 J35">
    <cfRule type="top10" dxfId="890" priority="29" rank="1"/>
  </conditionalFormatting>
  <conditionalFormatting sqref="K35 E35">
    <cfRule type="top10" dxfId="889" priority="28" rank="1"/>
  </conditionalFormatting>
  <conditionalFormatting sqref="B49 H49">
    <cfRule type="top10" dxfId="888" priority="27" rank="1"/>
  </conditionalFormatting>
  <conditionalFormatting sqref="C49 I49">
    <cfRule type="top10" dxfId="887" priority="26" rank="1"/>
  </conditionalFormatting>
  <conditionalFormatting sqref="D49 J49">
    <cfRule type="top10" dxfId="886" priority="25" rank="1"/>
  </conditionalFormatting>
  <conditionalFormatting sqref="E49 K49">
    <cfRule type="top10" dxfId="885" priority="24" rank="1"/>
  </conditionalFormatting>
  <conditionalFormatting sqref="E2:E6 K2:K6 E9:E13 E16:E20 E23:E27 K23:K27 K9:K13 K16:K20 E44:E48 K44:K48 E30:E34">
    <cfRule type="cellIs" dxfId="884" priority="23" operator="greaterThan">
      <formula>399</formula>
    </cfRule>
  </conditionalFormatting>
  <conditionalFormatting sqref="B16:D20 H16:J20 B23:D27 H23:J27 B30:D34 H44:J48 B44:D48">
    <cfRule type="cellIs" dxfId="883" priority="22" operator="greaterThanOrEqual">
      <formula>150</formula>
    </cfRule>
  </conditionalFormatting>
  <conditionalFormatting sqref="H21 B21">
    <cfRule type="top10" dxfId="882" priority="21" rank="1"/>
  </conditionalFormatting>
  <conditionalFormatting sqref="I21 C21">
    <cfRule type="top10" dxfId="881" priority="20" rank="1"/>
  </conditionalFormatting>
  <conditionalFormatting sqref="J21 D21">
    <cfRule type="top10" dxfId="880" priority="19" stopIfTrue="1" rank="1"/>
  </conditionalFormatting>
  <conditionalFormatting sqref="K21 E21">
    <cfRule type="top10" dxfId="879" priority="18" rank="1"/>
  </conditionalFormatting>
  <conditionalFormatting sqref="K30:K34">
    <cfRule type="cellIs" dxfId="878" priority="17" operator="greaterThan">
      <formula>399</formula>
    </cfRule>
  </conditionalFormatting>
  <conditionalFormatting sqref="H30:J34">
    <cfRule type="cellIs" dxfId="877" priority="16" operator="greaterThanOrEqual">
      <formula>150</formula>
    </cfRule>
  </conditionalFormatting>
  <conditionalFormatting sqref="B2:D6">
    <cfRule type="cellIs" dxfId="876" priority="15" operator="greaterThanOrEqual">
      <formula>150</formula>
    </cfRule>
  </conditionalFormatting>
  <conditionalFormatting sqref="H2:J6">
    <cfRule type="cellIs" dxfId="875" priority="14" operator="greaterThanOrEqual">
      <formula>150</formula>
    </cfRule>
  </conditionalFormatting>
  <conditionalFormatting sqref="H42">
    <cfRule type="top10" dxfId="874" priority="13" rank="1"/>
  </conditionalFormatting>
  <conditionalFormatting sqref="K37:K41">
    <cfRule type="cellIs" dxfId="873" priority="12" operator="greaterThan">
      <formula>399</formula>
    </cfRule>
  </conditionalFormatting>
  <conditionalFormatting sqref="H37:J41">
    <cfRule type="cellIs" dxfId="872" priority="11" operator="greaterThanOrEqual">
      <formula>150</formula>
    </cfRule>
  </conditionalFormatting>
  <conditionalFormatting sqref="B42 H42">
    <cfRule type="top10" dxfId="871" priority="10" rank="1"/>
  </conditionalFormatting>
  <conditionalFormatting sqref="C42 I42">
    <cfRule type="top10" dxfId="870" priority="9" rank="1"/>
  </conditionalFormatting>
  <conditionalFormatting sqref="D42 J42">
    <cfRule type="top10" dxfId="869" priority="8" rank="1"/>
  </conditionalFormatting>
  <conditionalFormatting sqref="E42 K42">
    <cfRule type="top10" dxfId="868" priority="7" rank="1"/>
  </conditionalFormatting>
  <conditionalFormatting sqref="E37:E41">
    <cfRule type="cellIs" dxfId="867" priority="6" operator="greaterThan">
      <formula>399</formula>
    </cfRule>
  </conditionalFormatting>
  <conditionalFormatting sqref="B37:D41">
    <cfRule type="cellIs" dxfId="866" priority="5" operator="greaterThanOrEqual">
      <formula>150</formula>
    </cfRule>
  </conditionalFormatting>
  <conditionalFormatting sqref="H9:J13">
    <cfRule type="cellIs" dxfId="865" priority="4" operator="greaterThanOrEqual">
      <formula>150</formula>
    </cfRule>
  </conditionalFormatting>
  <conditionalFormatting sqref="B9:D13">
    <cfRule type="cellIs" dxfId="864"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24&amp;"Arial,Regular"&amp;10
&amp;"Euphemia,Regular"&amp;12FEBRUARY 20, 2015</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16"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483</v>
      </c>
      <c r="B1" s="386"/>
      <c r="C1" s="386"/>
      <c r="D1" s="386"/>
      <c r="E1" s="386"/>
      <c r="F1" s="271"/>
      <c r="G1" s="386" t="s">
        <v>298</v>
      </c>
      <c r="H1" s="386"/>
      <c r="I1" s="386"/>
      <c r="J1" s="386"/>
      <c r="K1" s="386"/>
    </row>
    <row r="2" spans="1:11" s="70" customFormat="1" ht="22.5" x14ac:dyDescent="0.45">
      <c r="A2" s="72" t="s">
        <v>646</v>
      </c>
      <c r="B2" s="274">
        <v>118</v>
      </c>
      <c r="C2" s="274">
        <v>111</v>
      </c>
      <c r="D2" s="274">
        <v>93</v>
      </c>
      <c r="E2" s="273">
        <f t="shared" ref="E2:E7" si="0">SUM(B2:D2)</f>
        <v>322</v>
      </c>
      <c r="F2" s="73"/>
      <c r="G2" s="72" t="s">
        <v>253</v>
      </c>
      <c r="H2" s="274">
        <v>130</v>
      </c>
      <c r="I2" s="274">
        <v>102</v>
      </c>
      <c r="J2" s="274">
        <v>121</v>
      </c>
      <c r="K2" s="273">
        <f t="shared" ref="K2:K7" si="1">SUM(H2:J2)</f>
        <v>353</v>
      </c>
    </row>
    <row r="3" spans="1:11" s="70" customFormat="1" ht="22.5" x14ac:dyDescent="0.45">
      <c r="A3" s="72" t="s">
        <v>359</v>
      </c>
      <c r="B3" s="274">
        <v>94</v>
      </c>
      <c r="C3" s="274">
        <v>100</v>
      </c>
      <c r="D3" s="274">
        <v>98</v>
      </c>
      <c r="E3" s="273">
        <f t="shared" si="0"/>
        <v>292</v>
      </c>
      <c r="F3" s="73"/>
      <c r="G3" s="72" t="s">
        <v>225</v>
      </c>
      <c r="H3" s="274">
        <v>125</v>
      </c>
      <c r="I3" s="274">
        <v>167</v>
      </c>
      <c r="J3" s="274">
        <v>139</v>
      </c>
      <c r="K3" s="273">
        <f t="shared" si="1"/>
        <v>431</v>
      </c>
    </row>
    <row r="4" spans="1:11" s="70" customFormat="1" ht="22.5" x14ac:dyDescent="0.45">
      <c r="A4" s="72" t="s">
        <v>249</v>
      </c>
      <c r="B4" s="274">
        <v>128</v>
      </c>
      <c r="C4" s="274">
        <v>100</v>
      </c>
      <c r="D4" s="274">
        <v>115</v>
      </c>
      <c r="E4" s="273">
        <f t="shared" si="0"/>
        <v>343</v>
      </c>
      <c r="F4" s="73"/>
      <c r="G4" s="72" t="s">
        <v>224</v>
      </c>
      <c r="H4" s="274">
        <v>124</v>
      </c>
      <c r="I4" s="274">
        <v>120</v>
      </c>
      <c r="J4" s="274">
        <v>143</v>
      </c>
      <c r="K4" s="273">
        <f t="shared" si="1"/>
        <v>387</v>
      </c>
    </row>
    <row r="5" spans="1:11" s="70" customFormat="1" ht="22.5" x14ac:dyDescent="0.45">
      <c r="A5" s="72" t="s">
        <v>266</v>
      </c>
      <c r="B5" s="274">
        <v>108</v>
      </c>
      <c r="C5" s="274">
        <v>104</v>
      </c>
      <c r="D5" s="274">
        <v>95</v>
      </c>
      <c r="E5" s="273">
        <f t="shared" si="0"/>
        <v>307</v>
      </c>
      <c r="F5" s="73"/>
      <c r="G5" s="72" t="s">
        <v>223</v>
      </c>
      <c r="H5" s="274">
        <v>130</v>
      </c>
      <c r="I5" s="274">
        <v>122</v>
      </c>
      <c r="J5" s="274">
        <v>138</v>
      </c>
      <c r="K5" s="273">
        <f t="shared" si="1"/>
        <v>390</v>
      </c>
    </row>
    <row r="6" spans="1:11" s="70" customFormat="1" ht="22.5" x14ac:dyDescent="0.45">
      <c r="A6" s="72" t="s">
        <v>358</v>
      </c>
      <c r="B6" s="274">
        <v>88</v>
      </c>
      <c r="C6" s="274">
        <v>104</v>
      </c>
      <c r="D6" s="274">
        <v>123</v>
      </c>
      <c r="E6" s="273">
        <f t="shared" si="0"/>
        <v>315</v>
      </c>
      <c r="F6" s="73"/>
      <c r="G6" s="72" t="s">
        <v>355</v>
      </c>
      <c r="H6" s="274">
        <v>161</v>
      </c>
      <c r="I6" s="274">
        <v>141</v>
      </c>
      <c r="J6" s="274">
        <v>150</v>
      </c>
      <c r="K6" s="273">
        <f t="shared" si="1"/>
        <v>452</v>
      </c>
    </row>
    <row r="7" spans="1:11" s="273" customFormat="1" ht="22.5" x14ac:dyDescent="0.2">
      <c r="A7" s="131" t="s">
        <v>491</v>
      </c>
      <c r="B7" s="273">
        <f>SUM(B2:B6)</f>
        <v>536</v>
      </c>
      <c r="C7" s="273">
        <f>SUM(C2:C6)</f>
        <v>519</v>
      </c>
      <c r="D7" s="273">
        <f>SUM(D2:D6)</f>
        <v>524</v>
      </c>
      <c r="E7" s="273">
        <f t="shared" si="0"/>
        <v>1579</v>
      </c>
      <c r="G7" s="131" t="s">
        <v>490</v>
      </c>
      <c r="H7" s="273">
        <f>SUM(H2:H6)</f>
        <v>670</v>
      </c>
      <c r="I7" s="273">
        <f>SUM(I2:I6)</f>
        <v>652</v>
      </c>
      <c r="J7" s="273">
        <f>SUM(J2:J6)</f>
        <v>691</v>
      </c>
      <c r="K7" s="273">
        <f t="shared" si="1"/>
        <v>2013</v>
      </c>
    </row>
    <row r="8" spans="1:11" s="71" customFormat="1" ht="22.5" x14ac:dyDescent="0.2">
      <c r="A8" s="385" t="s">
        <v>481</v>
      </c>
      <c r="B8" s="385"/>
      <c r="C8" s="385"/>
      <c r="D8" s="385"/>
      <c r="E8" s="385"/>
      <c r="F8" s="273"/>
      <c r="G8" s="385" t="s">
        <v>296</v>
      </c>
      <c r="H8" s="385"/>
      <c r="I8" s="385"/>
      <c r="J8" s="385"/>
      <c r="K8" s="385"/>
    </row>
    <row r="9" spans="1:11" s="70" customFormat="1" ht="22.5" x14ac:dyDescent="0.45">
      <c r="A9" s="74" t="s">
        <v>356</v>
      </c>
      <c r="B9" s="75">
        <v>125</v>
      </c>
      <c r="C9" s="75">
        <v>96</v>
      </c>
      <c r="D9" s="75">
        <v>114</v>
      </c>
      <c r="E9" s="272">
        <f t="shared" ref="E9:E14" si="2">SUM(B9:D9)</f>
        <v>335</v>
      </c>
      <c r="F9" s="73"/>
      <c r="G9" s="74" t="s">
        <v>351</v>
      </c>
      <c r="H9" s="75">
        <v>111</v>
      </c>
      <c r="I9" s="75">
        <v>121</v>
      </c>
      <c r="J9" s="75">
        <v>143</v>
      </c>
      <c r="K9" s="272">
        <f t="shared" ref="K9:K14" si="3">SUM(H9:J9)</f>
        <v>375</v>
      </c>
    </row>
    <row r="10" spans="1:11" s="70" customFormat="1" ht="22.5" x14ac:dyDescent="0.45">
      <c r="A10" s="74" t="s">
        <v>251</v>
      </c>
      <c r="B10" s="75">
        <v>97</v>
      </c>
      <c r="C10" s="75">
        <v>99</v>
      </c>
      <c r="D10" s="75">
        <v>123</v>
      </c>
      <c r="E10" s="272">
        <f t="shared" si="2"/>
        <v>319</v>
      </c>
      <c r="F10" s="73"/>
      <c r="G10" s="74" t="s">
        <v>259</v>
      </c>
      <c r="H10" s="75">
        <v>119</v>
      </c>
      <c r="I10" s="75">
        <v>132</v>
      </c>
      <c r="J10" s="75">
        <v>100</v>
      </c>
      <c r="K10" s="272">
        <f t="shared" si="3"/>
        <v>351</v>
      </c>
    </row>
    <row r="11" spans="1:11" s="70" customFormat="1" ht="22.5" x14ac:dyDescent="0.45">
      <c r="A11" s="74" t="s">
        <v>489</v>
      </c>
      <c r="B11" s="75">
        <v>123</v>
      </c>
      <c r="C11" s="75">
        <v>107</v>
      </c>
      <c r="D11" s="75">
        <v>102</v>
      </c>
      <c r="E11" s="272">
        <f t="shared" si="2"/>
        <v>332</v>
      </c>
      <c r="F11" s="73"/>
      <c r="G11" s="74" t="s">
        <v>237</v>
      </c>
      <c r="H11" s="75">
        <v>150</v>
      </c>
      <c r="I11" s="75">
        <v>119</v>
      </c>
      <c r="J11" s="75">
        <v>117</v>
      </c>
      <c r="K11" s="272">
        <f t="shared" si="3"/>
        <v>386</v>
      </c>
    </row>
    <row r="12" spans="1:11" s="70" customFormat="1" ht="22.5" x14ac:dyDescent="0.45">
      <c r="A12" s="74" t="s">
        <v>248</v>
      </c>
      <c r="B12" s="75">
        <v>107</v>
      </c>
      <c r="C12" s="75">
        <v>99</v>
      </c>
      <c r="D12" s="75">
        <v>111</v>
      </c>
      <c r="E12" s="272">
        <f t="shared" si="2"/>
        <v>317</v>
      </c>
      <c r="F12" s="73"/>
      <c r="G12" s="74" t="s">
        <v>257</v>
      </c>
      <c r="H12" s="75">
        <v>145</v>
      </c>
      <c r="I12" s="75">
        <v>141</v>
      </c>
      <c r="J12" s="75">
        <v>125</v>
      </c>
      <c r="K12" s="272">
        <f t="shared" si="3"/>
        <v>411</v>
      </c>
    </row>
    <row r="13" spans="1:11" s="70" customFormat="1" ht="22.5" x14ac:dyDescent="0.45">
      <c r="A13" s="74" t="s">
        <v>247</v>
      </c>
      <c r="B13" s="75">
        <v>137</v>
      </c>
      <c r="C13" s="75">
        <v>139</v>
      </c>
      <c r="D13" s="75">
        <v>128</v>
      </c>
      <c r="E13" s="272">
        <f t="shared" si="2"/>
        <v>404</v>
      </c>
      <c r="F13" s="73"/>
      <c r="G13" s="74" t="s">
        <v>281</v>
      </c>
      <c r="H13" s="75">
        <v>111</v>
      </c>
      <c r="I13" s="75">
        <v>108</v>
      </c>
      <c r="J13" s="75">
        <v>114</v>
      </c>
      <c r="K13" s="272">
        <f t="shared" si="3"/>
        <v>333</v>
      </c>
    </row>
    <row r="14" spans="1:11" s="273" customFormat="1" ht="22.5" x14ac:dyDescent="0.2">
      <c r="A14" s="215" t="s">
        <v>491</v>
      </c>
      <c r="B14" s="272">
        <f>SUM(B9:B13)</f>
        <v>589</v>
      </c>
      <c r="C14" s="272">
        <f>SUM(C9:C13)</f>
        <v>540</v>
      </c>
      <c r="D14" s="272">
        <f>SUM(D9:D13)</f>
        <v>578</v>
      </c>
      <c r="E14" s="272">
        <f t="shared" si="2"/>
        <v>1707</v>
      </c>
      <c r="G14" s="215" t="s">
        <v>490</v>
      </c>
      <c r="H14" s="272">
        <f>SUM(H9:H13)</f>
        <v>636</v>
      </c>
      <c r="I14" s="272">
        <f>SUM(I9:I13)</f>
        <v>621</v>
      </c>
      <c r="J14" s="272">
        <f>SUM(J9:J13)</f>
        <v>599</v>
      </c>
      <c r="K14" s="272">
        <f t="shared" si="3"/>
        <v>1856</v>
      </c>
    </row>
    <row r="15" spans="1:11" s="71" customFormat="1" ht="22.5" x14ac:dyDescent="0.2">
      <c r="A15" s="384" t="s">
        <v>293</v>
      </c>
      <c r="B15" s="384"/>
      <c r="C15" s="384"/>
      <c r="D15" s="384"/>
      <c r="E15" s="384"/>
      <c r="F15" s="273"/>
      <c r="G15" s="384" t="s">
        <v>299</v>
      </c>
      <c r="H15" s="384"/>
      <c r="I15" s="384"/>
      <c r="J15" s="384"/>
      <c r="K15" s="384"/>
    </row>
    <row r="16" spans="1:11" s="70" customFormat="1" ht="22.5" x14ac:dyDescent="0.45">
      <c r="A16" s="72" t="s">
        <v>229</v>
      </c>
      <c r="B16" s="274">
        <v>112</v>
      </c>
      <c r="C16" s="274">
        <v>133</v>
      </c>
      <c r="D16" s="274">
        <v>126</v>
      </c>
      <c r="E16" s="273">
        <f t="shared" ref="E16:E21" si="4">SUM(B16:D16)</f>
        <v>371</v>
      </c>
      <c r="F16" s="73"/>
      <c r="G16" s="72" t="s">
        <v>236</v>
      </c>
      <c r="H16" s="274">
        <v>108</v>
      </c>
      <c r="I16" s="274">
        <v>108</v>
      </c>
      <c r="J16" s="274">
        <v>106</v>
      </c>
      <c r="K16" s="273">
        <f t="shared" ref="K16:K21" si="5">SUM(H16:J16)</f>
        <v>322</v>
      </c>
    </row>
    <row r="17" spans="1:11" s="70" customFormat="1" ht="22.5" x14ac:dyDescent="0.45">
      <c r="A17" s="72" t="s">
        <v>406</v>
      </c>
      <c r="B17" s="274">
        <v>109</v>
      </c>
      <c r="C17" s="274">
        <v>115</v>
      </c>
      <c r="D17" s="274">
        <v>101</v>
      </c>
      <c r="E17" s="273">
        <f t="shared" si="4"/>
        <v>325</v>
      </c>
      <c r="F17" s="73"/>
      <c r="G17" s="72" t="s">
        <v>235</v>
      </c>
      <c r="H17" s="274">
        <v>108</v>
      </c>
      <c r="I17" s="274">
        <v>131</v>
      </c>
      <c r="J17" s="274">
        <v>108</v>
      </c>
      <c r="K17" s="273">
        <f t="shared" si="5"/>
        <v>347</v>
      </c>
    </row>
    <row r="18" spans="1:11" s="70" customFormat="1" ht="22.5" x14ac:dyDescent="0.45">
      <c r="A18" s="72" t="s">
        <v>230</v>
      </c>
      <c r="B18" s="274">
        <v>115</v>
      </c>
      <c r="C18" s="274">
        <v>132</v>
      </c>
      <c r="D18" s="274">
        <v>113</v>
      </c>
      <c r="E18" s="273">
        <f t="shared" si="4"/>
        <v>360</v>
      </c>
      <c r="F18" s="73"/>
      <c r="G18" s="72" t="s">
        <v>362</v>
      </c>
      <c r="H18" s="274">
        <v>131</v>
      </c>
      <c r="I18" s="274">
        <v>118</v>
      </c>
      <c r="J18" s="274">
        <v>123</v>
      </c>
      <c r="K18" s="273">
        <f t="shared" si="5"/>
        <v>372</v>
      </c>
    </row>
    <row r="19" spans="1:11" s="70" customFormat="1" ht="22.5" x14ac:dyDescent="0.45">
      <c r="A19" s="72" t="s">
        <v>227</v>
      </c>
      <c r="B19" s="274">
        <v>112</v>
      </c>
      <c r="C19" s="274">
        <v>124</v>
      </c>
      <c r="D19" s="274">
        <v>88</v>
      </c>
      <c r="E19" s="273">
        <f t="shared" si="4"/>
        <v>324</v>
      </c>
      <c r="F19" s="73"/>
      <c r="G19" s="72" t="s">
        <v>234</v>
      </c>
      <c r="H19" s="274">
        <v>128</v>
      </c>
      <c r="I19" s="274">
        <v>122</v>
      </c>
      <c r="J19" s="274">
        <v>117</v>
      </c>
      <c r="K19" s="273">
        <f t="shared" si="5"/>
        <v>367</v>
      </c>
    </row>
    <row r="20" spans="1:11" s="70" customFormat="1" ht="22.5" x14ac:dyDescent="0.45">
      <c r="A20" s="72" t="s">
        <v>231</v>
      </c>
      <c r="B20" s="274">
        <v>114</v>
      </c>
      <c r="C20" s="274">
        <v>111</v>
      </c>
      <c r="D20" s="274">
        <v>124</v>
      </c>
      <c r="E20" s="273">
        <f t="shared" si="4"/>
        <v>349</v>
      </c>
      <c r="F20" s="73"/>
      <c r="G20" s="72" t="s">
        <v>334</v>
      </c>
      <c r="H20" s="274">
        <v>118</v>
      </c>
      <c r="I20" s="274">
        <v>120</v>
      </c>
      <c r="J20" s="274">
        <v>140</v>
      </c>
      <c r="K20" s="273">
        <f t="shared" si="5"/>
        <v>378</v>
      </c>
    </row>
    <row r="21" spans="1:11" s="273" customFormat="1" ht="22.5" x14ac:dyDescent="0.2">
      <c r="A21" s="131" t="s">
        <v>488</v>
      </c>
      <c r="B21" s="273">
        <f>SUM(B16:B20)</f>
        <v>562</v>
      </c>
      <c r="C21" s="273">
        <f>SUM(C16:C20)</f>
        <v>615</v>
      </c>
      <c r="D21" s="273">
        <f>SUM(D16:D20)</f>
        <v>552</v>
      </c>
      <c r="E21" s="273">
        <f t="shared" si="4"/>
        <v>1729</v>
      </c>
      <c r="G21" s="131" t="s">
        <v>487</v>
      </c>
      <c r="H21" s="273">
        <f>SUM(H16:H20)</f>
        <v>593</v>
      </c>
      <c r="I21" s="273">
        <f>SUM(I16:I20)</f>
        <v>599</v>
      </c>
      <c r="J21" s="273">
        <f>SUM(J16:J20)</f>
        <v>594</v>
      </c>
      <c r="K21" s="273">
        <f t="shared" si="5"/>
        <v>1786</v>
      </c>
    </row>
    <row r="22" spans="1:11" s="71" customFormat="1" ht="22.5" x14ac:dyDescent="0.2">
      <c r="A22" s="385" t="s">
        <v>295</v>
      </c>
      <c r="B22" s="385"/>
      <c r="C22" s="385"/>
      <c r="D22" s="385"/>
      <c r="E22" s="385"/>
      <c r="F22" s="273"/>
      <c r="G22" s="385" t="s">
        <v>485</v>
      </c>
      <c r="H22" s="385"/>
      <c r="I22" s="385"/>
      <c r="J22" s="385"/>
      <c r="K22" s="385"/>
    </row>
    <row r="23" spans="1:11" s="70" customFormat="1" ht="22.5" x14ac:dyDescent="0.45">
      <c r="A23" s="74" t="s">
        <v>255</v>
      </c>
      <c r="B23" s="75">
        <v>94</v>
      </c>
      <c r="C23" s="75">
        <v>95</v>
      </c>
      <c r="D23" s="75">
        <v>120</v>
      </c>
      <c r="E23" s="272">
        <f t="shared" ref="E23:E28" si="6">SUM(B23:D23)</f>
        <v>309</v>
      </c>
      <c r="F23" s="73"/>
      <c r="G23" s="74" t="s">
        <v>566</v>
      </c>
      <c r="H23" s="75">
        <v>108</v>
      </c>
      <c r="I23" s="75">
        <v>109</v>
      </c>
      <c r="J23" s="75">
        <v>103</v>
      </c>
      <c r="K23" s="272">
        <f t="shared" ref="K23:K28" si="7">SUM(H23:J23)</f>
        <v>320</v>
      </c>
    </row>
    <row r="24" spans="1:11" s="70" customFormat="1" ht="22.5" x14ac:dyDescent="0.45">
      <c r="A24" s="74" t="s">
        <v>219</v>
      </c>
      <c r="B24" s="75">
        <v>110</v>
      </c>
      <c r="C24" s="75">
        <v>85</v>
      </c>
      <c r="D24" s="75">
        <v>90</v>
      </c>
      <c r="E24" s="272">
        <f t="shared" si="6"/>
        <v>285</v>
      </c>
      <c r="F24" s="73"/>
      <c r="G24" s="74" t="s">
        <v>567</v>
      </c>
      <c r="H24" s="75">
        <v>95</v>
      </c>
      <c r="I24" s="75">
        <v>113</v>
      </c>
      <c r="J24" s="75">
        <v>89</v>
      </c>
      <c r="K24" s="272">
        <f t="shared" si="7"/>
        <v>297</v>
      </c>
    </row>
    <row r="25" spans="1:11" s="70" customFormat="1" ht="22.5" x14ac:dyDescent="0.45">
      <c r="A25" s="74" t="s">
        <v>353</v>
      </c>
      <c r="B25" s="75">
        <v>107</v>
      </c>
      <c r="C25" s="75">
        <v>105</v>
      </c>
      <c r="D25" s="75">
        <v>126</v>
      </c>
      <c r="E25" s="272">
        <f t="shared" si="6"/>
        <v>338</v>
      </c>
      <c r="F25" s="73"/>
      <c r="G25" s="74" t="s">
        <v>377</v>
      </c>
      <c r="H25" s="75">
        <v>134</v>
      </c>
      <c r="I25" s="75">
        <v>101</v>
      </c>
      <c r="J25" s="75">
        <v>115</v>
      </c>
      <c r="K25" s="272">
        <f t="shared" si="7"/>
        <v>350</v>
      </c>
    </row>
    <row r="26" spans="1:11" s="70" customFormat="1" ht="22.5" x14ac:dyDescent="0.45">
      <c r="A26" s="74" t="s">
        <v>216</v>
      </c>
      <c r="B26" s="75">
        <v>94</v>
      </c>
      <c r="C26" s="75">
        <v>123</v>
      </c>
      <c r="D26" s="75">
        <v>121</v>
      </c>
      <c r="E26" s="272">
        <f t="shared" si="6"/>
        <v>338</v>
      </c>
      <c r="F26" s="73"/>
      <c r="G26" s="74" t="s">
        <v>445</v>
      </c>
      <c r="H26" s="75">
        <v>93</v>
      </c>
      <c r="I26" s="75">
        <v>104</v>
      </c>
      <c r="J26" s="75">
        <v>114</v>
      </c>
      <c r="K26" s="272">
        <f t="shared" si="7"/>
        <v>311</v>
      </c>
    </row>
    <row r="27" spans="1:11" s="70" customFormat="1" ht="22.5" x14ac:dyDescent="0.45">
      <c r="A27" s="74" t="s">
        <v>215</v>
      </c>
      <c r="B27" s="75">
        <v>115</v>
      </c>
      <c r="C27" s="75">
        <v>98</v>
      </c>
      <c r="D27" s="75">
        <v>112</v>
      </c>
      <c r="E27" s="272">
        <f t="shared" si="6"/>
        <v>325</v>
      </c>
      <c r="F27" s="73"/>
      <c r="G27" s="74" t="s">
        <v>348</v>
      </c>
      <c r="H27" s="75">
        <v>113</v>
      </c>
      <c r="I27" s="75">
        <v>117</v>
      </c>
      <c r="J27" s="75">
        <v>105</v>
      </c>
      <c r="K27" s="272">
        <f t="shared" si="7"/>
        <v>335</v>
      </c>
    </row>
    <row r="28" spans="1:11" s="273" customFormat="1" ht="22.5" x14ac:dyDescent="0.2">
      <c r="A28" s="215" t="s">
        <v>488</v>
      </c>
      <c r="B28" s="272">
        <f>SUM(B23:B27)</f>
        <v>520</v>
      </c>
      <c r="C28" s="272">
        <f>SUM(C23:C27)</f>
        <v>506</v>
      </c>
      <c r="D28" s="272">
        <f>SUM(D23:D27)</f>
        <v>569</v>
      </c>
      <c r="E28" s="272">
        <f t="shared" si="6"/>
        <v>1595</v>
      </c>
      <c r="G28" s="215" t="s">
        <v>487</v>
      </c>
      <c r="H28" s="272">
        <f>SUM(H23:H27)</f>
        <v>543</v>
      </c>
      <c r="I28" s="272">
        <f>SUM(I23:I27)</f>
        <v>544</v>
      </c>
      <c r="J28" s="272">
        <f>SUM(J23:J27)</f>
        <v>526</v>
      </c>
      <c r="K28" s="272">
        <f t="shared" si="7"/>
        <v>1613</v>
      </c>
    </row>
    <row r="29" spans="1:11" s="71" customFormat="1" ht="22.5" x14ac:dyDescent="0.2">
      <c r="A29" s="384" t="s">
        <v>482</v>
      </c>
      <c r="B29" s="384"/>
      <c r="C29" s="384"/>
      <c r="D29" s="384"/>
      <c r="E29" s="384"/>
      <c r="F29" s="273"/>
      <c r="G29" s="384" t="s">
        <v>479</v>
      </c>
      <c r="H29" s="384"/>
      <c r="I29" s="384"/>
      <c r="J29" s="384"/>
      <c r="K29" s="384"/>
    </row>
    <row r="30" spans="1:11" s="70" customFormat="1" ht="22.5" x14ac:dyDescent="0.45">
      <c r="A30" s="72" t="s">
        <v>273</v>
      </c>
      <c r="B30" s="274">
        <v>108</v>
      </c>
      <c r="C30" s="274">
        <v>103</v>
      </c>
      <c r="D30" s="274">
        <v>105</v>
      </c>
      <c r="E30" s="273">
        <f t="shared" ref="E30:E35" si="8">SUM(B30:D30)</f>
        <v>316</v>
      </c>
      <c r="F30" s="73"/>
      <c r="G30" s="72" t="s">
        <v>587</v>
      </c>
      <c r="H30" s="274">
        <v>160</v>
      </c>
      <c r="I30" s="274">
        <v>147</v>
      </c>
      <c r="J30" s="274">
        <v>116</v>
      </c>
      <c r="K30" s="273">
        <f t="shared" ref="K30:K35" si="9">SUM(H30:J30)</f>
        <v>423</v>
      </c>
    </row>
    <row r="31" spans="1:11" s="70" customFormat="1" ht="22.5" x14ac:dyDescent="0.45">
      <c r="A31" s="72" t="s">
        <v>272</v>
      </c>
      <c r="B31" s="274">
        <v>90</v>
      </c>
      <c r="C31" s="274">
        <v>120</v>
      </c>
      <c r="D31" s="274">
        <v>117</v>
      </c>
      <c r="E31" s="273">
        <f t="shared" si="8"/>
        <v>327</v>
      </c>
      <c r="F31" s="73"/>
      <c r="G31" s="72" t="s">
        <v>477</v>
      </c>
      <c r="H31" s="274">
        <v>92</v>
      </c>
      <c r="I31" s="274">
        <v>114</v>
      </c>
      <c r="J31" s="274">
        <v>133</v>
      </c>
      <c r="K31" s="273">
        <f t="shared" si="9"/>
        <v>339</v>
      </c>
    </row>
    <row r="32" spans="1:11" s="70" customFormat="1" ht="22.5" x14ac:dyDescent="0.45">
      <c r="A32" s="72" t="s">
        <v>271</v>
      </c>
      <c r="B32" s="274">
        <v>113</v>
      </c>
      <c r="C32" s="274">
        <v>118</v>
      </c>
      <c r="D32" s="274">
        <v>95</v>
      </c>
      <c r="E32" s="273">
        <f t="shared" si="8"/>
        <v>326</v>
      </c>
      <c r="F32" s="73"/>
      <c r="G32" s="72" t="s">
        <v>40</v>
      </c>
      <c r="H32" s="274">
        <v>98</v>
      </c>
      <c r="I32" s="274">
        <v>147</v>
      </c>
      <c r="J32" s="274">
        <v>123</v>
      </c>
      <c r="K32" s="273">
        <f t="shared" si="9"/>
        <v>368</v>
      </c>
    </row>
    <row r="33" spans="1:11" s="70" customFormat="1" ht="22.5" x14ac:dyDescent="0.45">
      <c r="A33" s="72" t="s">
        <v>270</v>
      </c>
      <c r="B33" s="274">
        <v>119</v>
      </c>
      <c r="C33" s="274">
        <v>95</v>
      </c>
      <c r="D33" s="274">
        <v>118</v>
      </c>
      <c r="E33" s="273">
        <f t="shared" si="8"/>
        <v>332</v>
      </c>
      <c r="F33" s="73"/>
      <c r="G33" s="72" t="s">
        <v>357</v>
      </c>
      <c r="H33" s="274">
        <v>140</v>
      </c>
      <c r="I33" s="274">
        <v>122</v>
      </c>
      <c r="J33" s="274">
        <v>122</v>
      </c>
      <c r="K33" s="273">
        <f t="shared" si="9"/>
        <v>384</v>
      </c>
    </row>
    <row r="34" spans="1:11" s="70" customFormat="1" ht="22.5" x14ac:dyDescent="0.45">
      <c r="A34" s="72" t="s">
        <v>360</v>
      </c>
      <c r="B34" s="274">
        <v>128</v>
      </c>
      <c r="C34" s="274">
        <v>95</v>
      </c>
      <c r="D34" s="274">
        <v>92</v>
      </c>
      <c r="E34" s="273">
        <f t="shared" si="8"/>
        <v>315</v>
      </c>
      <c r="F34" s="73"/>
      <c r="G34" s="72" t="s">
        <v>335</v>
      </c>
      <c r="H34" s="274">
        <v>100</v>
      </c>
      <c r="I34" s="274">
        <v>118</v>
      </c>
      <c r="J34" s="274">
        <v>120</v>
      </c>
      <c r="K34" s="273">
        <f t="shared" si="9"/>
        <v>338</v>
      </c>
    </row>
    <row r="35" spans="1:11" s="273" customFormat="1" ht="22.5" x14ac:dyDescent="0.2">
      <c r="A35" s="131" t="s">
        <v>491</v>
      </c>
      <c r="B35" s="273">
        <f>SUM(B30:B34)</f>
        <v>558</v>
      </c>
      <c r="C35" s="273">
        <f>SUM(C30:C34)</f>
        <v>531</v>
      </c>
      <c r="D35" s="273">
        <f>SUM(D30:D34)</f>
        <v>527</v>
      </c>
      <c r="E35" s="273">
        <f t="shared" si="8"/>
        <v>1616</v>
      </c>
      <c r="G35" s="131" t="s">
        <v>490</v>
      </c>
      <c r="H35" s="273">
        <f>SUM(H30:H34)</f>
        <v>590</v>
      </c>
      <c r="I35" s="273">
        <f>SUM(I30:I34)</f>
        <v>648</v>
      </c>
      <c r="J35" s="273">
        <f>SUM(J30:J34)</f>
        <v>614</v>
      </c>
      <c r="K35" s="273">
        <f t="shared" si="9"/>
        <v>1852</v>
      </c>
    </row>
    <row r="36" spans="1:11" s="71" customFormat="1" ht="22.5" x14ac:dyDescent="0.2">
      <c r="A36" s="385" t="s">
        <v>480</v>
      </c>
      <c r="B36" s="385"/>
      <c r="C36" s="385"/>
      <c r="D36" s="385"/>
      <c r="E36" s="385"/>
      <c r="F36" s="273"/>
      <c r="G36" s="385" t="s">
        <v>294</v>
      </c>
      <c r="H36" s="385"/>
      <c r="I36" s="385"/>
      <c r="J36" s="385"/>
      <c r="K36" s="385"/>
    </row>
    <row r="37" spans="1:11" s="70" customFormat="1" ht="22.5" x14ac:dyDescent="0.45">
      <c r="A37" s="74" t="s">
        <v>354</v>
      </c>
      <c r="B37" s="75">
        <v>138</v>
      </c>
      <c r="C37" s="75">
        <v>119</v>
      </c>
      <c r="D37" s="75">
        <v>144</v>
      </c>
      <c r="E37" s="272">
        <f t="shared" ref="E37:E42" si="10">SUM(B37:D37)</f>
        <v>401</v>
      </c>
      <c r="F37" s="73"/>
      <c r="G37" s="74" t="s">
        <v>277</v>
      </c>
      <c r="H37" s="75">
        <v>105</v>
      </c>
      <c r="I37" s="75">
        <v>107</v>
      </c>
      <c r="J37" s="75">
        <v>121</v>
      </c>
      <c r="K37" s="272">
        <f t="shared" ref="K37:K41" si="11">SUM(H37:J37)</f>
        <v>333</v>
      </c>
    </row>
    <row r="38" spans="1:11" s="70" customFormat="1" ht="22.5" x14ac:dyDescent="0.45">
      <c r="A38" s="74" t="s">
        <v>647</v>
      </c>
      <c r="B38" s="75">
        <v>98</v>
      </c>
      <c r="C38" s="75">
        <v>106</v>
      </c>
      <c r="D38" s="75">
        <v>114</v>
      </c>
      <c r="E38" s="272">
        <f t="shared" si="10"/>
        <v>318</v>
      </c>
      <c r="F38" s="73"/>
      <c r="G38" s="74" t="s">
        <v>279</v>
      </c>
      <c r="H38" s="75">
        <v>105</v>
      </c>
      <c r="I38" s="75">
        <v>136</v>
      </c>
      <c r="J38" s="75">
        <v>134</v>
      </c>
      <c r="K38" s="272">
        <f t="shared" si="11"/>
        <v>375</v>
      </c>
    </row>
    <row r="39" spans="1:11" s="70" customFormat="1" ht="22.5" x14ac:dyDescent="0.45">
      <c r="A39" s="74" t="s">
        <v>258</v>
      </c>
      <c r="B39" s="75">
        <v>140</v>
      </c>
      <c r="C39" s="75">
        <v>117</v>
      </c>
      <c r="D39" s="75">
        <v>129</v>
      </c>
      <c r="E39" s="272">
        <f t="shared" si="10"/>
        <v>386</v>
      </c>
      <c r="F39" s="73"/>
      <c r="G39" s="74" t="s">
        <v>214</v>
      </c>
      <c r="H39" s="75">
        <v>127</v>
      </c>
      <c r="I39" s="75">
        <v>92</v>
      </c>
      <c r="J39" s="75">
        <v>116</v>
      </c>
      <c r="K39" s="272">
        <f t="shared" si="11"/>
        <v>335</v>
      </c>
    </row>
    <row r="40" spans="1:11" s="70" customFormat="1" ht="22.5" x14ac:dyDescent="0.45">
      <c r="A40" s="74" t="s">
        <v>648</v>
      </c>
      <c r="B40" s="75">
        <v>135</v>
      </c>
      <c r="C40" s="75">
        <v>105</v>
      </c>
      <c r="D40" s="75">
        <v>136</v>
      </c>
      <c r="E40" s="272">
        <f t="shared" si="10"/>
        <v>376</v>
      </c>
      <c r="F40" s="73"/>
      <c r="G40" s="74" t="s">
        <v>278</v>
      </c>
      <c r="H40" s="75">
        <v>136</v>
      </c>
      <c r="I40" s="75">
        <v>125</v>
      </c>
      <c r="J40" s="75">
        <v>122</v>
      </c>
      <c r="K40" s="272">
        <f t="shared" si="11"/>
        <v>383</v>
      </c>
    </row>
    <row r="41" spans="1:11" s="70" customFormat="1" ht="22.5" x14ac:dyDescent="0.45">
      <c r="A41" s="74" t="s">
        <v>210</v>
      </c>
      <c r="B41" s="75">
        <v>156</v>
      </c>
      <c r="C41" s="75">
        <v>148</v>
      </c>
      <c r="D41" s="75">
        <v>120</v>
      </c>
      <c r="E41" s="272">
        <f t="shared" si="10"/>
        <v>424</v>
      </c>
      <c r="F41" s="73"/>
      <c r="G41" s="74" t="s">
        <v>276</v>
      </c>
      <c r="H41" s="75">
        <v>150</v>
      </c>
      <c r="I41" s="75">
        <v>143</v>
      </c>
      <c r="J41" s="75">
        <v>132</v>
      </c>
      <c r="K41" s="272">
        <f t="shared" si="11"/>
        <v>425</v>
      </c>
    </row>
    <row r="42" spans="1:11" s="273" customFormat="1" ht="22.5" x14ac:dyDescent="0.2">
      <c r="A42" s="215" t="s">
        <v>487</v>
      </c>
      <c r="B42" s="272">
        <f>SUM(B37:B41)</f>
        <v>667</v>
      </c>
      <c r="C42" s="272">
        <f>SUM(C37:C41)</f>
        <v>595</v>
      </c>
      <c r="D42" s="272">
        <f>SUM(D37:D41)</f>
        <v>643</v>
      </c>
      <c r="E42" s="272">
        <f t="shared" si="10"/>
        <v>1905</v>
      </c>
      <c r="G42" s="215" t="s">
        <v>488</v>
      </c>
      <c r="H42" s="272">
        <f>SUM(H37:H41)</f>
        <v>623</v>
      </c>
      <c r="I42" s="272">
        <f>SUM(I37:I41)</f>
        <v>603</v>
      </c>
      <c r="J42" s="272">
        <f>SUM(J37:J41)</f>
        <v>625</v>
      </c>
      <c r="K42" s="272">
        <f>SUM(K37:K41)</f>
        <v>1851</v>
      </c>
    </row>
    <row r="43" spans="1:11" s="69" customFormat="1" ht="22.5" x14ac:dyDescent="0.45">
      <c r="A43" s="384" t="s">
        <v>297</v>
      </c>
      <c r="B43" s="384"/>
      <c r="C43" s="384"/>
      <c r="D43" s="384"/>
      <c r="E43" s="384"/>
      <c r="F43" s="273"/>
      <c r="G43" s="384" t="s">
        <v>484</v>
      </c>
      <c r="H43" s="384"/>
      <c r="I43" s="384"/>
      <c r="J43" s="384"/>
      <c r="K43" s="384"/>
    </row>
    <row r="44" spans="1:11" s="70" customFormat="1" ht="22.5" x14ac:dyDescent="0.45">
      <c r="A44" s="72" t="s">
        <v>242</v>
      </c>
      <c r="B44" s="274">
        <v>107</v>
      </c>
      <c r="C44" s="274">
        <v>108</v>
      </c>
      <c r="D44" s="274">
        <v>97</v>
      </c>
      <c r="E44" s="273">
        <f t="shared" ref="E44:E49" si="12">SUM(B44:D44)</f>
        <v>312</v>
      </c>
      <c r="F44" s="73"/>
      <c r="G44" s="72" t="s">
        <v>267</v>
      </c>
      <c r="H44" s="274">
        <v>119</v>
      </c>
      <c r="I44" s="274">
        <v>118</v>
      </c>
      <c r="J44" s="274">
        <v>127</v>
      </c>
      <c r="K44" s="273">
        <f>SUM(H44:J44)</f>
        <v>364</v>
      </c>
    </row>
    <row r="45" spans="1:11" s="70" customFormat="1" ht="22.5" x14ac:dyDescent="0.45">
      <c r="A45" s="72" t="s">
        <v>243</v>
      </c>
      <c r="B45" s="274">
        <v>145</v>
      </c>
      <c r="C45" s="274">
        <v>129</v>
      </c>
      <c r="D45" s="274">
        <v>106</v>
      </c>
      <c r="E45" s="273">
        <f t="shared" si="12"/>
        <v>380</v>
      </c>
      <c r="F45" s="73"/>
      <c r="G45" s="72" t="s">
        <v>368</v>
      </c>
      <c r="H45" s="274">
        <v>121</v>
      </c>
      <c r="I45" s="274">
        <v>95</v>
      </c>
      <c r="J45" s="274">
        <v>93</v>
      </c>
      <c r="K45" s="273">
        <f>SUM(H45:J45)</f>
        <v>309</v>
      </c>
    </row>
    <row r="46" spans="1:11" s="70" customFormat="1" ht="22.5" x14ac:dyDescent="0.45">
      <c r="A46" s="72" t="s">
        <v>352</v>
      </c>
      <c r="B46" s="274">
        <v>144</v>
      </c>
      <c r="C46" s="274">
        <v>159</v>
      </c>
      <c r="D46" s="274">
        <v>86</v>
      </c>
      <c r="E46" s="273">
        <f t="shared" si="12"/>
        <v>389</v>
      </c>
      <c r="F46" s="73"/>
      <c r="G46" s="72" t="s">
        <v>265</v>
      </c>
      <c r="H46" s="274">
        <v>115</v>
      </c>
      <c r="I46" s="274">
        <v>128</v>
      </c>
      <c r="J46" s="274">
        <v>123</v>
      </c>
      <c r="K46" s="273">
        <f>SUM(H46:J46)</f>
        <v>366</v>
      </c>
    </row>
    <row r="47" spans="1:11" s="70" customFormat="1" ht="22.5" x14ac:dyDescent="0.45">
      <c r="A47" s="72" t="s">
        <v>240</v>
      </c>
      <c r="B47" s="274">
        <v>135</v>
      </c>
      <c r="C47" s="274">
        <v>105</v>
      </c>
      <c r="D47" s="274">
        <v>130</v>
      </c>
      <c r="E47" s="273">
        <f t="shared" si="12"/>
        <v>370</v>
      </c>
      <c r="F47" s="73"/>
      <c r="G47" s="72" t="s">
        <v>375</v>
      </c>
      <c r="H47" s="274">
        <v>112</v>
      </c>
      <c r="I47" s="274">
        <v>109</v>
      </c>
      <c r="J47" s="274">
        <v>118</v>
      </c>
      <c r="K47" s="273">
        <f>SUM(H47:J47)</f>
        <v>339</v>
      </c>
    </row>
    <row r="48" spans="1:11" s="70" customFormat="1" ht="22.5" x14ac:dyDescent="0.45">
      <c r="A48" s="72" t="s">
        <v>241</v>
      </c>
      <c r="B48" s="274">
        <v>153</v>
      </c>
      <c r="C48" s="274">
        <v>125</v>
      </c>
      <c r="D48" s="274">
        <v>116</v>
      </c>
      <c r="E48" s="273">
        <f t="shared" si="12"/>
        <v>394</v>
      </c>
      <c r="F48" s="73"/>
      <c r="G48" s="72" t="s">
        <v>264</v>
      </c>
      <c r="H48" s="274">
        <v>111</v>
      </c>
      <c r="I48" s="274">
        <v>121</v>
      </c>
      <c r="J48" s="274">
        <v>102</v>
      </c>
      <c r="K48" s="273">
        <f>SUM(H48:J48)</f>
        <v>334</v>
      </c>
    </row>
    <row r="49" spans="1:11" s="273" customFormat="1" ht="22.5" x14ac:dyDescent="0.2">
      <c r="A49" s="131" t="s">
        <v>487</v>
      </c>
      <c r="B49" s="273">
        <f>SUM(B44:B48)</f>
        <v>684</v>
      </c>
      <c r="C49" s="273">
        <f>SUM(C44:C48)</f>
        <v>626</v>
      </c>
      <c r="D49" s="273">
        <f>SUM(D44:D48)</f>
        <v>535</v>
      </c>
      <c r="E49" s="273">
        <f t="shared" si="12"/>
        <v>1845</v>
      </c>
      <c r="G49" s="131" t="s">
        <v>488</v>
      </c>
      <c r="H49" s="273">
        <f>SUM(H44:H48)</f>
        <v>578</v>
      </c>
      <c r="I49" s="273">
        <f>SUM(I44:I48)</f>
        <v>571</v>
      </c>
      <c r="J49" s="273">
        <f>SUM(J44:J48)</f>
        <v>563</v>
      </c>
      <c r="K49" s="273">
        <f>SUM(K44:K48)</f>
        <v>1712</v>
      </c>
    </row>
    <row r="51" spans="1:11" ht="22.5" x14ac:dyDescent="0.35">
      <c r="A51" s="384" t="s">
        <v>332</v>
      </c>
      <c r="B51" s="384"/>
      <c r="C51" s="384"/>
      <c r="D51" s="384"/>
      <c r="E51" s="384"/>
      <c r="G51" s="384" t="s">
        <v>321</v>
      </c>
      <c r="H51" s="384"/>
      <c r="I51" s="384"/>
      <c r="J51" s="384"/>
      <c r="K51" s="384"/>
    </row>
    <row r="52" spans="1:11" ht="22.5" x14ac:dyDescent="0.35">
      <c r="A52" s="384" t="s">
        <v>626</v>
      </c>
      <c r="B52" s="384"/>
      <c r="C52" s="384"/>
      <c r="D52" s="384"/>
      <c r="E52" s="384"/>
      <c r="G52" s="384" t="s">
        <v>637</v>
      </c>
      <c r="H52" s="384"/>
      <c r="I52" s="384"/>
      <c r="J52" s="384"/>
      <c r="K52" s="384"/>
    </row>
    <row r="53" spans="1:11" ht="22.5" x14ac:dyDescent="0.45">
      <c r="A53" s="383" t="s">
        <v>629</v>
      </c>
      <c r="B53" s="383"/>
      <c r="C53" s="383"/>
      <c r="D53" s="383"/>
      <c r="E53" s="383"/>
      <c r="F53" s="70"/>
      <c r="G53" s="383" t="s">
        <v>638</v>
      </c>
      <c r="H53" s="383"/>
      <c r="I53" s="383"/>
      <c r="J53" s="383"/>
      <c r="K53" s="383"/>
    </row>
    <row r="54" spans="1:11" ht="22.5" x14ac:dyDescent="0.45">
      <c r="A54" s="383" t="s">
        <v>630</v>
      </c>
      <c r="B54" s="383"/>
      <c r="C54" s="383"/>
      <c r="D54" s="383"/>
      <c r="E54" s="383"/>
      <c r="F54" s="70"/>
      <c r="G54" s="383" t="s">
        <v>639</v>
      </c>
      <c r="H54" s="383"/>
      <c r="I54" s="383"/>
      <c r="J54" s="383"/>
      <c r="K54" s="383"/>
    </row>
    <row r="55" spans="1:11" ht="22.5" x14ac:dyDescent="0.45">
      <c r="A55" s="383" t="s">
        <v>631</v>
      </c>
      <c r="B55" s="383"/>
      <c r="C55" s="383"/>
      <c r="D55" s="383"/>
      <c r="E55" s="383"/>
      <c r="F55" s="70"/>
      <c r="G55" s="383" t="s">
        <v>640</v>
      </c>
      <c r="H55" s="383"/>
      <c r="I55" s="383"/>
      <c r="J55" s="383"/>
      <c r="K55" s="383"/>
    </row>
    <row r="56" spans="1:11" ht="22.5" x14ac:dyDescent="0.45">
      <c r="A56" s="383" t="s">
        <v>632</v>
      </c>
      <c r="B56" s="383"/>
      <c r="C56" s="383"/>
      <c r="D56" s="383"/>
      <c r="E56" s="383"/>
      <c r="F56" s="70"/>
      <c r="G56" s="383" t="s">
        <v>641</v>
      </c>
      <c r="H56" s="383"/>
      <c r="I56" s="383"/>
      <c r="J56" s="383"/>
      <c r="K56" s="383"/>
    </row>
    <row r="57" spans="1:11" ht="22.5" x14ac:dyDescent="0.45">
      <c r="A57" s="383" t="s">
        <v>633</v>
      </c>
      <c r="B57" s="383"/>
      <c r="C57" s="383"/>
      <c r="D57" s="383"/>
      <c r="E57" s="383"/>
      <c r="F57" s="70"/>
      <c r="G57" s="383" t="s">
        <v>642</v>
      </c>
      <c r="H57" s="383"/>
      <c r="I57" s="383"/>
      <c r="J57" s="383"/>
      <c r="K57" s="383"/>
    </row>
    <row r="58" spans="1:11" ht="22.5" x14ac:dyDescent="0.45">
      <c r="A58" s="383" t="s">
        <v>634</v>
      </c>
      <c r="B58" s="383"/>
      <c r="C58" s="383"/>
      <c r="D58" s="383"/>
      <c r="E58" s="383"/>
      <c r="F58" s="70"/>
      <c r="G58" s="383" t="s">
        <v>643</v>
      </c>
      <c r="H58" s="383"/>
      <c r="I58" s="383"/>
      <c r="J58" s="383"/>
      <c r="K58" s="383"/>
    </row>
    <row r="59" spans="1:11" ht="22.5" x14ac:dyDescent="0.45">
      <c r="A59" s="383" t="s">
        <v>635</v>
      </c>
      <c r="B59" s="383"/>
      <c r="C59" s="383"/>
      <c r="D59" s="383"/>
      <c r="E59" s="383"/>
      <c r="F59" s="70"/>
      <c r="G59" s="383" t="s">
        <v>644</v>
      </c>
      <c r="H59" s="383"/>
      <c r="I59" s="383"/>
      <c r="J59" s="383"/>
      <c r="K59" s="383"/>
    </row>
    <row r="60" spans="1:11" ht="22.5" x14ac:dyDescent="0.45">
      <c r="A60" s="383" t="s">
        <v>636</v>
      </c>
      <c r="B60" s="383"/>
      <c r="C60" s="383"/>
      <c r="D60" s="383"/>
      <c r="E60" s="383"/>
      <c r="F60" s="70"/>
      <c r="G60" s="383" t="s">
        <v>645</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74"/>
      <c r="C62" s="274"/>
      <c r="D62" s="274"/>
      <c r="E62" s="273"/>
      <c r="F62" s="70"/>
      <c r="G62" s="72"/>
      <c r="H62" s="274"/>
      <c r="I62" s="274"/>
      <c r="J62" s="274"/>
      <c r="K62" s="273"/>
    </row>
    <row r="63" spans="1:11" ht="22.5" x14ac:dyDescent="0.45">
      <c r="A63" s="72"/>
      <c r="B63" s="274"/>
      <c r="C63" s="274"/>
      <c r="D63" s="274"/>
      <c r="E63" s="273"/>
      <c r="F63" s="70"/>
      <c r="G63" s="72"/>
      <c r="H63" s="274"/>
      <c r="I63" s="274"/>
      <c r="J63" s="274"/>
      <c r="K63" s="273"/>
    </row>
    <row r="64" spans="1:11" ht="22.5" x14ac:dyDescent="0.45">
      <c r="A64" s="72"/>
      <c r="B64" s="274"/>
      <c r="C64" s="274"/>
      <c r="D64" s="274"/>
      <c r="E64" s="273"/>
      <c r="F64" s="70"/>
      <c r="G64" s="72"/>
      <c r="H64" s="274"/>
      <c r="I64" s="274"/>
      <c r="J64" s="274"/>
      <c r="K64" s="273"/>
    </row>
  </sheetData>
  <mergeCells count="36">
    <mergeCell ref="A61:E61"/>
    <mergeCell ref="G61:K61"/>
    <mergeCell ref="A58:E58"/>
    <mergeCell ref="G58:K58"/>
    <mergeCell ref="A59:E59"/>
    <mergeCell ref="G59:K59"/>
    <mergeCell ref="A60:E60"/>
    <mergeCell ref="G60:K60"/>
    <mergeCell ref="A55:E55"/>
    <mergeCell ref="G55:K55"/>
    <mergeCell ref="A56:E56"/>
    <mergeCell ref="G56:K56"/>
    <mergeCell ref="A57:E57"/>
    <mergeCell ref="G57:K57"/>
    <mergeCell ref="A52:E52"/>
    <mergeCell ref="G52:K52"/>
    <mergeCell ref="A53:E53"/>
    <mergeCell ref="G53:K53"/>
    <mergeCell ref="A54:E54"/>
    <mergeCell ref="G54:K54"/>
    <mergeCell ref="A43:E43"/>
    <mergeCell ref="G43:K43"/>
    <mergeCell ref="A51:E51"/>
    <mergeCell ref="G51:K51"/>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343" priority="42" rank="1"/>
  </conditionalFormatting>
  <conditionalFormatting sqref="C7 I7">
    <cfRule type="top10" dxfId="342" priority="41" rank="1"/>
  </conditionalFormatting>
  <conditionalFormatting sqref="D7 J7">
    <cfRule type="top10" dxfId="341" priority="40" stopIfTrue="1" rank="1"/>
  </conditionalFormatting>
  <conditionalFormatting sqref="E7 K7">
    <cfRule type="top10" dxfId="340" priority="39" rank="1"/>
  </conditionalFormatting>
  <conditionalFormatting sqref="B14 H14">
    <cfRule type="top10" dxfId="339" priority="38" rank="1"/>
  </conditionalFormatting>
  <conditionalFormatting sqref="C14 I14">
    <cfRule type="top10" dxfId="338" priority="36" rank="1"/>
    <cfRule type="top10" priority="37" rank="1"/>
  </conditionalFormatting>
  <conditionalFormatting sqref="J14 D14">
    <cfRule type="top10" dxfId="337" priority="35" rank="1"/>
  </conditionalFormatting>
  <conditionalFormatting sqref="K14 E14">
    <cfRule type="top10" dxfId="336" priority="34" rank="1"/>
  </conditionalFormatting>
  <conditionalFormatting sqref="B21 H21">
    <cfRule type="top10" dxfId="335" priority="33" rank="1"/>
  </conditionalFormatting>
  <conditionalFormatting sqref="I21 C21">
    <cfRule type="top10" dxfId="334" priority="32" rank="1"/>
  </conditionalFormatting>
  <conditionalFormatting sqref="D21 J21">
    <cfRule type="top10" dxfId="333" priority="31" rank="1"/>
  </conditionalFormatting>
  <conditionalFormatting sqref="K21 E21">
    <cfRule type="top10" dxfId="332" priority="30" rank="1"/>
  </conditionalFormatting>
  <conditionalFormatting sqref="B28 H28">
    <cfRule type="top10" dxfId="331" priority="29" rank="1"/>
  </conditionalFormatting>
  <conditionalFormatting sqref="C28 I28">
    <cfRule type="top10" dxfId="330" priority="28" rank="1"/>
  </conditionalFormatting>
  <conditionalFormatting sqref="D28 J28">
    <cfRule type="top10" dxfId="329" priority="27" rank="1"/>
  </conditionalFormatting>
  <conditionalFormatting sqref="E28 K28">
    <cfRule type="top10" dxfId="328" priority="26" rank="1"/>
  </conditionalFormatting>
  <conditionalFormatting sqref="B35 H35">
    <cfRule type="top10" dxfId="327" priority="25" rank="1"/>
  </conditionalFormatting>
  <conditionalFormatting sqref="H35 B35">
    <cfRule type="top10" dxfId="326" priority="24" rank="1"/>
  </conditionalFormatting>
  <conditionalFormatting sqref="C35 I35">
    <cfRule type="top10" dxfId="325" priority="23" rank="1"/>
  </conditionalFormatting>
  <conditionalFormatting sqref="D35 J35">
    <cfRule type="top10" dxfId="324" priority="22" rank="1"/>
  </conditionalFormatting>
  <conditionalFormatting sqref="K35 E35">
    <cfRule type="top10" dxfId="323" priority="21" rank="1"/>
  </conditionalFormatting>
  <conditionalFormatting sqref="B42 H42">
    <cfRule type="top10" dxfId="322" priority="20" rank="1"/>
  </conditionalFormatting>
  <conditionalFormatting sqref="C42 I42">
    <cfRule type="top10" dxfId="321" priority="19" rank="1"/>
  </conditionalFormatting>
  <conditionalFormatting sqref="D42 J42">
    <cfRule type="top10" dxfId="320" priority="18" rank="1"/>
  </conditionalFormatting>
  <conditionalFormatting sqref="E42 K42">
    <cfRule type="top10" dxfId="319" priority="17" rank="1"/>
  </conditionalFormatting>
  <conditionalFormatting sqref="B49 H49">
    <cfRule type="top10" dxfId="318" priority="16" rank="1"/>
  </conditionalFormatting>
  <conditionalFormatting sqref="C49 I49">
    <cfRule type="top10" dxfId="317" priority="15" rank="1"/>
  </conditionalFormatting>
  <conditionalFormatting sqref="D49 J49">
    <cfRule type="top10" dxfId="316" priority="14" rank="1"/>
  </conditionalFormatting>
  <conditionalFormatting sqref="E49 K49">
    <cfRule type="top10" dxfId="315" priority="13" rank="1"/>
  </conditionalFormatting>
  <conditionalFormatting sqref="E2:E6 K2:K6 E9:E13 E16:E20 K16:K20 E23:E27 E30:E34 K30:K34 K23:K27 E44:E48 K44:K48 E37:E41 K37:K41 K9:K13">
    <cfRule type="cellIs" dxfId="314" priority="12" operator="greaterThan">
      <formula>399</formula>
    </cfRule>
  </conditionalFormatting>
  <conditionalFormatting sqref="B2:D6 H2:J6 H9:J13 B9:D13 B16:D20 H16:J20 B23:D27 H23:J27 H30:J34 B30:D34 B37:D40 H37:J41 H44:J48 B44:D48">
    <cfRule type="cellIs" dxfId="313" priority="11" operator="greaterThanOrEqual">
      <formula>150</formula>
    </cfRule>
  </conditionalFormatting>
  <conditionalFormatting sqref="B41:D41">
    <cfRule type="cellIs" dxfId="312" priority="10"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9&amp;"Arial,Regular"&amp;10
&amp;"Euphemia,Regular"&amp;12OCTOBER 31, 2014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opLeftCell="A52"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296</v>
      </c>
      <c r="B1" s="386"/>
      <c r="C1" s="386"/>
      <c r="D1" s="386"/>
      <c r="E1" s="386"/>
      <c r="F1" s="270"/>
      <c r="G1" s="386" t="s">
        <v>479</v>
      </c>
      <c r="H1" s="386"/>
      <c r="I1" s="386"/>
      <c r="J1" s="386"/>
      <c r="K1" s="386"/>
    </row>
    <row r="2" spans="1:11" s="70" customFormat="1" ht="22.5" x14ac:dyDescent="0.45">
      <c r="A2" s="72" t="s">
        <v>351</v>
      </c>
      <c r="B2" s="267">
        <v>112</v>
      </c>
      <c r="C2" s="267">
        <v>110</v>
      </c>
      <c r="D2" s="267">
        <v>130</v>
      </c>
      <c r="E2" s="268">
        <f t="shared" ref="E2:E7" si="0">SUM(B2:D2)</f>
        <v>352</v>
      </c>
      <c r="F2" s="73"/>
      <c r="G2" s="72" t="s">
        <v>280</v>
      </c>
      <c r="H2" s="267">
        <v>153</v>
      </c>
      <c r="I2" s="267">
        <v>112</v>
      </c>
      <c r="J2" s="267">
        <v>123</v>
      </c>
      <c r="K2" s="268">
        <f t="shared" ref="K2:K7" si="1">SUM(H2:J2)</f>
        <v>388</v>
      </c>
    </row>
    <row r="3" spans="1:11" s="70" customFormat="1" ht="22.5" x14ac:dyDescent="0.45">
      <c r="A3" s="72" t="s">
        <v>493</v>
      </c>
      <c r="B3" s="267">
        <v>110</v>
      </c>
      <c r="C3" s="267">
        <v>118</v>
      </c>
      <c r="D3" s="267">
        <v>131</v>
      </c>
      <c r="E3" s="268">
        <f t="shared" si="0"/>
        <v>359</v>
      </c>
      <c r="F3" s="73"/>
      <c r="G3" s="72" t="s">
        <v>41</v>
      </c>
      <c r="H3" s="267">
        <v>120</v>
      </c>
      <c r="I3" s="267">
        <v>112</v>
      </c>
      <c r="J3" s="267">
        <v>101</v>
      </c>
      <c r="K3" s="268">
        <f t="shared" si="1"/>
        <v>333</v>
      </c>
    </row>
    <row r="4" spans="1:11" s="70" customFormat="1" ht="22.5" x14ac:dyDescent="0.45">
      <c r="A4" s="72" t="s">
        <v>237</v>
      </c>
      <c r="B4" s="267">
        <v>141</v>
      </c>
      <c r="C4" s="267">
        <v>117</v>
      </c>
      <c r="D4" s="267">
        <v>121</v>
      </c>
      <c r="E4" s="268">
        <f t="shared" si="0"/>
        <v>379</v>
      </c>
      <c r="F4" s="73"/>
      <c r="G4" s="72" t="s">
        <v>476</v>
      </c>
      <c r="H4" s="267">
        <v>119</v>
      </c>
      <c r="I4" s="267">
        <v>128</v>
      </c>
      <c r="J4" s="267">
        <v>140</v>
      </c>
      <c r="K4" s="268">
        <f t="shared" si="1"/>
        <v>387</v>
      </c>
    </row>
    <row r="5" spans="1:11" s="70" customFormat="1" ht="22.5" x14ac:dyDescent="0.45">
      <c r="A5" s="72" t="s">
        <v>257</v>
      </c>
      <c r="B5" s="267">
        <v>120</v>
      </c>
      <c r="C5" s="267">
        <v>111</v>
      </c>
      <c r="D5" s="267">
        <v>110</v>
      </c>
      <c r="E5" s="268">
        <f t="shared" si="0"/>
        <v>341</v>
      </c>
      <c r="F5" s="73"/>
      <c r="G5" s="72" t="s">
        <v>40</v>
      </c>
      <c r="H5" s="267">
        <v>137</v>
      </c>
      <c r="I5" s="267">
        <v>119</v>
      </c>
      <c r="J5" s="267">
        <v>122</v>
      </c>
      <c r="K5" s="268">
        <f t="shared" si="1"/>
        <v>378</v>
      </c>
    </row>
    <row r="6" spans="1:11" s="70" customFormat="1" ht="22.5" x14ac:dyDescent="0.45">
      <c r="A6" s="72" t="s">
        <v>281</v>
      </c>
      <c r="B6" s="267">
        <v>100</v>
      </c>
      <c r="C6" s="267">
        <v>127</v>
      </c>
      <c r="D6" s="267">
        <v>121</v>
      </c>
      <c r="E6" s="268">
        <f t="shared" si="0"/>
        <v>348</v>
      </c>
      <c r="F6" s="73"/>
      <c r="G6" s="72" t="s">
        <v>357</v>
      </c>
      <c r="H6" s="267">
        <v>126</v>
      </c>
      <c r="I6" s="267">
        <v>140</v>
      </c>
      <c r="J6" s="267">
        <v>125</v>
      </c>
      <c r="K6" s="268">
        <f t="shared" si="1"/>
        <v>391</v>
      </c>
    </row>
    <row r="7" spans="1:11" s="268" customFormat="1" ht="22.5" x14ac:dyDescent="0.2">
      <c r="A7" s="131" t="s">
        <v>488</v>
      </c>
      <c r="B7" s="268">
        <f>SUM(B2:B6)</f>
        <v>583</v>
      </c>
      <c r="C7" s="268">
        <f>SUM(C2:C6)</f>
        <v>583</v>
      </c>
      <c r="D7" s="268">
        <f>SUM(D2:D6)</f>
        <v>613</v>
      </c>
      <c r="E7" s="268">
        <f t="shared" si="0"/>
        <v>1779</v>
      </c>
      <c r="G7" s="131" t="s">
        <v>487</v>
      </c>
      <c r="H7" s="268">
        <f>SUM(H2:H6)</f>
        <v>655</v>
      </c>
      <c r="I7" s="268">
        <f>SUM(I2:I6)</f>
        <v>611</v>
      </c>
      <c r="J7" s="268">
        <f>SUM(J2:J6)</f>
        <v>611</v>
      </c>
      <c r="K7" s="268">
        <f t="shared" si="1"/>
        <v>1877</v>
      </c>
    </row>
    <row r="8" spans="1:11" s="71" customFormat="1" ht="22.5" x14ac:dyDescent="0.2">
      <c r="A8" s="385" t="s">
        <v>292</v>
      </c>
      <c r="B8" s="385"/>
      <c r="C8" s="385"/>
      <c r="D8" s="385"/>
      <c r="E8" s="385"/>
      <c r="F8" s="268"/>
      <c r="G8" s="385" t="s">
        <v>294</v>
      </c>
      <c r="H8" s="385"/>
      <c r="I8" s="385"/>
      <c r="J8" s="385"/>
      <c r="K8" s="385"/>
    </row>
    <row r="9" spans="1:11" s="70" customFormat="1" ht="22.5" x14ac:dyDescent="0.45">
      <c r="A9" s="74" t="s">
        <v>287</v>
      </c>
      <c r="B9" s="75">
        <v>105</v>
      </c>
      <c r="C9" s="75">
        <v>123</v>
      </c>
      <c r="D9" s="75">
        <v>130</v>
      </c>
      <c r="E9" s="269">
        <f t="shared" ref="E9:E14" si="2">SUM(B9:D9)</f>
        <v>358</v>
      </c>
      <c r="F9" s="73"/>
      <c r="G9" s="74" t="s">
        <v>277</v>
      </c>
      <c r="H9" s="75">
        <v>112</v>
      </c>
      <c r="I9" s="75">
        <v>107</v>
      </c>
      <c r="J9" s="75">
        <v>132</v>
      </c>
      <c r="K9" s="269">
        <f t="shared" ref="K9:K14" si="3">SUM(H9:J9)</f>
        <v>351</v>
      </c>
    </row>
    <row r="10" spans="1:11" s="70" customFormat="1" ht="22.5" x14ac:dyDescent="0.45">
      <c r="A10" s="74" t="s">
        <v>262</v>
      </c>
      <c r="B10" s="75">
        <v>112</v>
      </c>
      <c r="C10" s="75">
        <v>121</v>
      </c>
      <c r="D10" s="75">
        <v>108</v>
      </c>
      <c r="E10" s="269">
        <f t="shared" si="2"/>
        <v>341</v>
      </c>
      <c r="F10" s="73"/>
      <c r="G10" s="74" t="s">
        <v>218</v>
      </c>
      <c r="H10" s="75">
        <v>118</v>
      </c>
      <c r="I10" s="75">
        <v>114</v>
      </c>
      <c r="J10" s="75">
        <v>143</v>
      </c>
      <c r="K10" s="269">
        <f t="shared" si="3"/>
        <v>375</v>
      </c>
    </row>
    <row r="11" spans="1:11" s="70" customFormat="1" ht="22.5" x14ac:dyDescent="0.45">
      <c r="A11" s="74" t="s">
        <v>283</v>
      </c>
      <c r="B11" s="75">
        <v>130</v>
      </c>
      <c r="C11" s="75">
        <v>117</v>
      </c>
      <c r="D11" s="75">
        <v>104</v>
      </c>
      <c r="E11" s="269">
        <f t="shared" si="2"/>
        <v>351</v>
      </c>
      <c r="F11" s="73"/>
      <c r="G11" s="74" t="s">
        <v>214</v>
      </c>
      <c r="H11" s="75">
        <v>134</v>
      </c>
      <c r="I11" s="75">
        <v>101</v>
      </c>
      <c r="J11" s="75">
        <v>111</v>
      </c>
      <c r="K11" s="269">
        <f t="shared" si="3"/>
        <v>346</v>
      </c>
    </row>
    <row r="12" spans="1:11" s="70" customFormat="1" ht="22.5" x14ac:dyDescent="0.45">
      <c r="A12" s="74" t="s">
        <v>211</v>
      </c>
      <c r="B12" s="75">
        <v>112</v>
      </c>
      <c r="C12" s="75">
        <v>102</v>
      </c>
      <c r="D12" s="75">
        <v>101</v>
      </c>
      <c r="E12" s="269">
        <f t="shared" si="2"/>
        <v>315</v>
      </c>
      <c r="F12" s="73"/>
      <c r="G12" s="74" t="s">
        <v>278</v>
      </c>
      <c r="H12" s="75">
        <v>113</v>
      </c>
      <c r="I12" s="75">
        <v>125</v>
      </c>
      <c r="J12" s="75">
        <v>161</v>
      </c>
      <c r="K12" s="269">
        <f t="shared" si="3"/>
        <v>399</v>
      </c>
    </row>
    <row r="13" spans="1:11" s="70" customFormat="1" ht="22.5" x14ac:dyDescent="0.45">
      <c r="A13" s="74" t="s">
        <v>486</v>
      </c>
      <c r="B13" s="75">
        <v>122</v>
      </c>
      <c r="C13" s="75">
        <v>129</v>
      </c>
      <c r="D13" s="75">
        <v>123</v>
      </c>
      <c r="E13" s="269">
        <f t="shared" si="2"/>
        <v>374</v>
      </c>
      <c r="F13" s="73"/>
      <c r="G13" s="74" t="s">
        <v>279</v>
      </c>
      <c r="H13" s="75">
        <v>110</v>
      </c>
      <c r="I13" s="75">
        <v>161</v>
      </c>
      <c r="J13" s="75">
        <v>115</v>
      </c>
      <c r="K13" s="269">
        <f t="shared" si="3"/>
        <v>386</v>
      </c>
    </row>
    <row r="14" spans="1:11" s="268" customFormat="1" ht="22.5" x14ac:dyDescent="0.2">
      <c r="A14" s="215" t="s">
        <v>491</v>
      </c>
      <c r="B14" s="269">
        <f>SUM(B9:B13)</f>
        <v>581</v>
      </c>
      <c r="C14" s="269">
        <f>SUM(C9:C13)</f>
        <v>592</v>
      </c>
      <c r="D14" s="269">
        <f>SUM(D9:D13)</f>
        <v>566</v>
      </c>
      <c r="E14" s="269">
        <f t="shared" si="2"/>
        <v>1739</v>
      </c>
      <c r="G14" s="215" t="s">
        <v>490</v>
      </c>
      <c r="H14" s="269">
        <f>SUM(H9:H13)</f>
        <v>587</v>
      </c>
      <c r="I14" s="269">
        <f>SUM(I9:I13)</f>
        <v>608</v>
      </c>
      <c r="J14" s="269">
        <f>SUM(J9:J13)</f>
        <v>662</v>
      </c>
      <c r="K14" s="269">
        <f t="shared" si="3"/>
        <v>1857</v>
      </c>
    </row>
    <row r="15" spans="1:11" s="71" customFormat="1" ht="22.5" x14ac:dyDescent="0.2">
      <c r="A15" s="384" t="s">
        <v>295</v>
      </c>
      <c r="B15" s="384"/>
      <c r="C15" s="384"/>
      <c r="D15" s="384"/>
      <c r="E15" s="384"/>
      <c r="F15" s="268"/>
      <c r="G15" s="384" t="s">
        <v>297</v>
      </c>
      <c r="H15" s="384"/>
      <c r="I15" s="384"/>
      <c r="J15" s="384"/>
      <c r="K15" s="384"/>
    </row>
    <row r="16" spans="1:11" s="70" customFormat="1" ht="22.5" x14ac:dyDescent="0.45">
      <c r="A16" s="72" t="s">
        <v>252</v>
      </c>
      <c r="B16" s="267">
        <v>106</v>
      </c>
      <c r="C16" s="267">
        <v>108</v>
      </c>
      <c r="D16" s="267">
        <v>117</v>
      </c>
      <c r="E16" s="268">
        <f t="shared" ref="E16:E21" si="4">SUM(B16:D16)</f>
        <v>331</v>
      </c>
      <c r="F16" s="73"/>
      <c r="G16" s="72" t="s">
        <v>242</v>
      </c>
      <c r="H16" s="267">
        <v>106</v>
      </c>
      <c r="I16" s="267">
        <v>145</v>
      </c>
      <c r="J16" s="267">
        <v>103</v>
      </c>
      <c r="K16" s="268">
        <f t="shared" ref="K16:K21" si="5">SUM(H16:J16)</f>
        <v>354</v>
      </c>
    </row>
    <row r="17" spans="1:11" s="70" customFormat="1" ht="22.5" x14ac:dyDescent="0.45">
      <c r="A17" s="72" t="s">
        <v>255</v>
      </c>
      <c r="B17" s="267">
        <v>102</v>
      </c>
      <c r="C17" s="267">
        <v>110</v>
      </c>
      <c r="D17" s="267">
        <v>101</v>
      </c>
      <c r="E17" s="268">
        <f t="shared" si="4"/>
        <v>313</v>
      </c>
      <c r="F17" s="73"/>
      <c r="G17" s="72" t="s">
        <v>243</v>
      </c>
      <c r="H17" s="267">
        <v>111</v>
      </c>
      <c r="I17" s="267">
        <v>86</v>
      </c>
      <c r="J17" s="267">
        <v>103</v>
      </c>
      <c r="K17" s="268">
        <f t="shared" si="5"/>
        <v>300</v>
      </c>
    </row>
    <row r="18" spans="1:11" s="70" customFormat="1" ht="22.5" x14ac:dyDescent="0.45">
      <c r="A18" s="72" t="s">
        <v>216</v>
      </c>
      <c r="B18" s="267">
        <v>123</v>
      </c>
      <c r="C18" s="267">
        <v>113</v>
      </c>
      <c r="D18" s="267">
        <v>106</v>
      </c>
      <c r="E18" s="268">
        <f t="shared" si="4"/>
        <v>342</v>
      </c>
      <c r="F18" s="73"/>
      <c r="G18" s="72" t="s">
        <v>352</v>
      </c>
      <c r="H18" s="267">
        <v>94</v>
      </c>
      <c r="I18" s="267">
        <v>115</v>
      </c>
      <c r="J18" s="267">
        <v>103</v>
      </c>
      <c r="K18" s="268">
        <f t="shared" si="5"/>
        <v>312</v>
      </c>
    </row>
    <row r="19" spans="1:11" s="70" customFormat="1" ht="22.5" x14ac:dyDescent="0.45">
      <c r="A19" s="72" t="s">
        <v>353</v>
      </c>
      <c r="B19" s="267">
        <v>91</v>
      </c>
      <c r="C19" s="267">
        <v>115</v>
      </c>
      <c r="D19" s="267">
        <v>111</v>
      </c>
      <c r="E19" s="268">
        <f t="shared" si="4"/>
        <v>317</v>
      </c>
      <c r="F19" s="73"/>
      <c r="G19" s="72" t="s">
        <v>240</v>
      </c>
      <c r="H19" s="267">
        <v>124</v>
      </c>
      <c r="I19" s="267">
        <v>134</v>
      </c>
      <c r="J19" s="267">
        <v>111</v>
      </c>
      <c r="K19" s="268">
        <f t="shared" si="5"/>
        <v>369</v>
      </c>
    </row>
    <row r="20" spans="1:11" s="70" customFormat="1" ht="22.5" x14ac:dyDescent="0.45">
      <c r="A20" s="72" t="s">
        <v>215</v>
      </c>
      <c r="B20" s="267">
        <v>112</v>
      </c>
      <c r="C20" s="267">
        <v>100</v>
      </c>
      <c r="D20" s="267">
        <v>116</v>
      </c>
      <c r="E20" s="268">
        <f t="shared" si="4"/>
        <v>328</v>
      </c>
      <c r="F20" s="73"/>
      <c r="G20" s="72" t="s">
        <v>241</v>
      </c>
      <c r="H20" s="267">
        <v>138</v>
      </c>
      <c r="I20" s="267">
        <v>103</v>
      </c>
      <c r="J20" s="267">
        <v>126</v>
      </c>
      <c r="K20" s="268">
        <f t="shared" si="5"/>
        <v>367</v>
      </c>
    </row>
    <row r="21" spans="1:11" s="268" customFormat="1" ht="22.5" x14ac:dyDescent="0.2">
      <c r="A21" s="131" t="s">
        <v>488</v>
      </c>
      <c r="B21" s="268">
        <f>SUM(B16:B20)</f>
        <v>534</v>
      </c>
      <c r="C21" s="268">
        <f>SUM(C16:C20)</f>
        <v>546</v>
      </c>
      <c r="D21" s="268">
        <f>SUM(D16:D20)</f>
        <v>551</v>
      </c>
      <c r="E21" s="268">
        <f t="shared" si="4"/>
        <v>1631</v>
      </c>
      <c r="G21" s="131" t="s">
        <v>487</v>
      </c>
      <c r="H21" s="268">
        <f>SUM(H16:H20)</f>
        <v>573</v>
      </c>
      <c r="I21" s="268">
        <f>SUM(I16:I20)</f>
        <v>583</v>
      </c>
      <c r="J21" s="268">
        <f>SUM(J16:J20)</f>
        <v>546</v>
      </c>
      <c r="K21" s="268">
        <f t="shared" si="5"/>
        <v>1702</v>
      </c>
    </row>
    <row r="22" spans="1:11" s="71" customFormat="1" ht="22.5" x14ac:dyDescent="0.2">
      <c r="A22" s="385" t="s">
        <v>293</v>
      </c>
      <c r="B22" s="385"/>
      <c r="C22" s="385"/>
      <c r="D22" s="385"/>
      <c r="E22" s="385"/>
      <c r="F22" s="268"/>
      <c r="G22" s="385" t="s">
        <v>299</v>
      </c>
      <c r="H22" s="385"/>
      <c r="I22" s="385"/>
      <c r="J22" s="385"/>
      <c r="K22" s="385"/>
    </row>
    <row r="23" spans="1:11" s="70" customFormat="1" ht="22.5" x14ac:dyDescent="0.45">
      <c r="A23" s="74" t="s">
        <v>229</v>
      </c>
      <c r="B23" s="75">
        <v>98</v>
      </c>
      <c r="C23" s="75">
        <v>139</v>
      </c>
      <c r="D23" s="75">
        <v>133</v>
      </c>
      <c r="E23" s="269">
        <f t="shared" ref="E23:E28" si="6">SUM(B23:D23)</f>
        <v>370</v>
      </c>
      <c r="F23" s="73"/>
      <c r="G23" s="74" t="s">
        <v>361</v>
      </c>
      <c r="H23" s="75">
        <v>98</v>
      </c>
      <c r="I23" s="75">
        <v>124</v>
      </c>
      <c r="J23" s="75">
        <v>124</v>
      </c>
      <c r="K23" s="269">
        <f t="shared" ref="K23:K28" si="7">SUM(H23:J23)</f>
        <v>346</v>
      </c>
    </row>
    <row r="24" spans="1:11" s="70" customFormat="1" ht="22.5" x14ac:dyDescent="0.45">
      <c r="A24" s="74" t="s">
        <v>406</v>
      </c>
      <c r="B24" s="75">
        <v>108</v>
      </c>
      <c r="C24" s="75">
        <v>96</v>
      </c>
      <c r="D24" s="75">
        <v>96</v>
      </c>
      <c r="E24" s="269">
        <f t="shared" si="6"/>
        <v>300</v>
      </c>
      <c r="F24" s="73"/>
      <c r="G24" s="74" t="s">
        <v>235</v>
      </c>
      <c r="H24" s="75">
        <v>116</v>
      </c>
      <c r="I24" s="75">
        <v>108</v>
      </c>
      <c r="J24" s="75">
        <v>145</v>
      </c>
      <c r="K24" s="269">
        <f t="shared" si="7"/>
        <v>369</v>
      </c>
    </row>
    <row r="25" spans="1:11" s="70" customFormat="1" ht="22.5" x14ac:dyDescent="0.45">
      <c r="A25" s="74" t="s">
        <v>228</v>
      </c>
      <c r="B25" s="75">
        <v>125</v>
      </c>
      <c r="C25" s="75">
        <v>116</v>
      </c>
      <c r="D25" s="75">
        <v>99</v>
      </c>
      <c r="E25" s="269">
        <f t="shared" si="6"/>
        <v>340</v>
      </c>
      <c r="F25" s="73"/>
      <c r="G25" s="74" t="s">
        <v>362</v>
      </c>
      <c r="H25" s="75">
        <v>93</v>
      </c>
      <c r="I25" s="75">
        <v>124</v>
      </c>
      <c r="J25" s="75">
        <v>119</v>
      </c>
      <c r="K25" s="269">
        <f t="shared" si="7"/>
        <v>336</v>
      </c>
    </row>
    <row r="26" spans="1:11" s="70" customFormat="1" ht="22.5" x14ac:dyDescent="0.45">
      <c r="A26" s="74" t="s">
        <v>227</v>
      </c>
      <c r="B26" s="75">
        <v>129</v>
      </c>
      <c r="C26" s="75">
        <v>118</v>
      </c>
      <c r="D26" s="75">
        <v>116</v>
      </c>
      <c r="E26" s="269">
        <f t="shared" si="6"/>
        <v>363</v>
      </c>
      <c r="F26" s="73"/>
      <c r="G26" s="74" t="s">
        <v>234</v>
      </c>
      <c r="H26" s="75">
        <v>122</v>
      </c>
      <c r="I26" s="75">
        <v>156</v>
      </c>
      <c r="J26" s="75">
        <v>126</v>
      </c>
      <c r="K26" s="269">
        <f t="shared" si="7"/>
        <v>404</v>
      </c>
    </row>
    <row r="27" spans="1:11" s="70" customFormat="1" ht="22.5" x14ac:dyDescent="0.45">
      <c r="A27" s="74" t="s">
        <v>231</v>
      </c>
      <c r="B27" s="75">
        <v>108</v>
      </c>
      <c r="C27" s="75">
        <v>114</v>
      </c>
      <c r="D27" s="75">
        <v>138</v>
      </c>
      <c r="E27" s="269">
        <f t="shared" si="6"/>
        <v>360</v>
      </c>
      <c r="F27" s="73"/>
      <c r="G27" s="74" t="s">
        <v>334</v>
      </c>
      <c r="H27" s="75">
        <v>111</v>
      </c>
      <c r="I27" s="75">
        <v>119</v>
      </c>
      <c r="J27" s="75">
        <v>129</v>
      </c>
      <c r="K27" s="269">
        <f t="shared" si="7"/>
        <v>359</v>
      </c>
    </row>
    <row r="28" spans="1:11" s="268" customFormat="1" ht="22.5" x14ac:dyDescent="0.2">
      <c r="A28" s="215" t="s">
        <v>488</v>
      </c>
      <c r="B28" s="269">
        <f>SUM(B23:B27)</f>
        <v>568</v>
      </c>
      <c r="C28" s="269">
        <f>SUM(C23:C27)</f>
        <v>583</v>
      </c>
      <c r="D28" s="269">
        <f>SUM(D23:D27)</f>
        <v>582</v>
      </c>
      <c r="E28" s="269">
        <f t="shared" si="6"/>
        <v>1733</v>
      </c>
      <c r="G28" s="215" t="s">
        <v>487</v>
      </c>
      <c r="H28" s="269">
        <f>SUM(H23:H27)</f>
        <v>540</v>
      </c>
      <c r="I28" s="269">
        <f>SUM(I23:I27)</f>
        <v>631</v>
      </c>
      <c r="J28" s="269">
        <f>SUM(J23:J27)</f>
        <v>643</v>
      </c>
      <c r="K28" s="269">
        <f t="shared" si="7"/>
        <v>1814</v>
      </c>
    </row>
    <row r="29" spans="1:11" s="71" customFormat="1" ht="22.5" x14ac:dyDescent="0.2">
      <c r="A29" s="384" t="s">
        <v>481</v>
      </c>
      <c r="B29" s="384"/>
      <c r="C29" s="384"/>
      <c r="D29" s="384"/>
      <c r="E29" s="384"/>
      <c r="F29" s="268"/>
      <c r="G29" s="384" t="s">
        <v>480</v>
      </c>
      <c r="H29" s="384"/>
      <c r="I29" s="384"/>
      <c r="J29" s="384"/>
      <c r="K29" s="384"/>
    </row>
    <row r="30" spans="1:11" s="70" customFormat="1" ht="22.5" x14ac:dyDescent="0.45">
      <c r="A30" s="72" t="s">
        <v>356</v>
      </c>
      <c r="B30" s="267">
        <v>122</v>
      </c>
      <c r="C30" s="267">
        <v>111</v>
      </c>
      <c r="D30" s="267">
        <v>116</v>
      </c>
      <c r="E30" s="268">
        <f t="shared" ref="E30:E35" si="8">SUM(B30:D30)</f>
        <v>349</v>
      </c>
      <c r="F30" s="73"/>
      <c r="G30" s="72" t="s">
        <v>354</v>
      </c>
      <c r="H30" s="267">
        <v>100</v>
      </c>
      <c r="I30" s="267">
        <v>134</v>
      </c>
      <c r="J30" s="267">
        <v>94</v>
      </c>
      <c r="K30" s="268">
        <f t="shared" ref="K30:K35" si="9">SUM(H30:J30)</f>
        <v>328</v>
      </c>
    </row>
    <row r="31" spans="1:11" s="70" customFormat="1" ht="22.5" x14ac:dyDescent="0.45">
      <c r="A31" s="72" t="s">
        <v>251</v>
      </c>
      <c r="B31" s="267">
        <v>114</v>
      </c>
      <c r="C31" s="267">
        <v>92</v>
      </c>
      <c r="D31" s="267">
        <v>140</v>
      </c>
      <c r="E31" s="268">
        <f t="shared" si="8"/>
        <v>346</v>
      </c>
      <c r="F31" s="73"/>
      <c r="G31" s="72" t="s">
        <v>286</v>
      </c>
      <c r="H31" s="267">
        <v>96</v>
      </c>
      <c r="I31" s="267">
        <v>94</v>
      </c>
      <c r="J31" s="267">
        <v>122</v>
      </c>
      <c r="K31" s="268">
        <f t="shared" si="9"/>
        <v>312</v>
      </c>
    </row>
    <row r="32" spans="1:11" s="70" customFormat="1" ht="22.5" x14ac:dyDescent="0.45">
      <c r="A32" s="72" t="s">
        <v>489</v>
      </c>
      <c r="B32" s="267">
        <v>137</v>
      </c>
      <c r="C32" s="267">
        <v>95</v>
      </c>
      <c r="D32" s="267">
        <v>128</v>
      </c>
      <c r="E32" s="268">
        <f t="shared" si="8"/>
        <v>360</v>
      </c>
      <c r="F32" s="73"/>
      <c r="G32" s="72" t="s">
        <v>258</v>
      </c>
      <c r="H32" s="267">
        <v>124</v>
      </c>
      <c r="I32" s="267">
        <v>129</v>
      </c>
      <c r="J32" s="267">
        <v>117</v>
      </c>
      <c r="K32" s="268">
        <f t="shared" si="9"/>
        <v>370</v>
      </c>
    </row>
    <row r="33" spans="1:11" s="70" customFormat="1" ht="22.5" x14ac:dyDescent="0.45">
      <c r="A33" s="72" t="s">
        <v>248</v>
      </c>
      <c r="B33" s="267">
        <v>129</v>
      </c>
      <c r="C33" s="267">
        <v>112</v>
      </c>
      <c r="D33" s="267">
        <v>109</v>
      </c>
      <c r="E33" s="268">
        <f t="shared" si="8"/>
        <v>350</v>
      </c>
      <c r="F33" s="73"/>
      <c r="G33" s="72" t="s">
        <v>371</v>
      </c>
      <c r="H33" s="267">
        <v>109</v>
      </c>
      <c r="I33" s="267">
        <v>105</v>
      </c>
      <c r="J33" s="267">
        <v>122</v>
      </c>
      <c r="K33" s="268">
        <f t="shared" si="9"/>
        <v>336</v>
      </c>
    </row>
    <row r="34" spans="1:11" s="70" customFormat="1" ht="22.5" x14ac:dyDescent="0.45">
      <c r="A34" s="72" t="s">
        <v>247</v>
      </c>
      <c r="B34" s="267">
        <v>94</v>
      </c>
      <c r="C34" s="267">
        <v>118</v>
      </c>
      <c r="D34" s="267">
        <v>120</v>
      </c>
      <c r="E34" s="268">
        <f t="shared" si="8"/>
        <v>332</v>
      </c>
      <c r="F34" s="73"/>
      <c r="G34" s="72" t="s">
        <v>210</v>
      </c>
      <c r="H34" s="267">
        <v>101</v>
      </c>
      <c r="I34" s="267">
        <v>125</v>
      </c>
      <c r="J34" s="267">
        <v>126</v>
      </c>
      <c r="K34" s="268">
        <f t="shared" si="9"/>
        <v>352</v>
      </c>
    </row>
    <row r="35" spans="1:11" s="268" customFormat="1" ht="22.5" x14ac:dyDescent="0.2">
      <c r="A35" s="131" t="s">
        <v>487</v>
      </c>
      <c r="B35" s="268">
        <f>SUM(B30:B34)</f>
        <v>596</v>
      </c>
      <c r="C35" s="268">
        <f>SUM(C30:C34)</f>
        <v>528</v>
      </c>
      <c r="D35" s="268">
        <f>SUM(D30:D34)</f>
        <v>613</v>
      </c>
      <c r="E35" s="268">
        <f t="shared" si="8"/>
        <v>1737</v>
      </c>
      <c r="G35" s="131" t="s">
        <v>488</v>
      </c>
      <c r="H35" s="268">
        <f>SUM(H30:H34)</f>
        <v>530</v>
      </c>
      <c r="I35" s="268">
        <f>SUM(I30:I34)</f>
        <v>587</v>
      </c>
      <c r="J35" s="268">
        <f>SUM(J30:J34)</f>
        <v>581</v>
      </c>
      <c r="K35" s="268">
        <f t="shared" si="9"/>
        <v>1698</v>
      </c>
    </row>
    <row r="36" spans="1:11" s="71" customFormat="1" ht="22.5" x14ac:dyDescent="0.2">
      <c r="A36" s="385" t="s">
        <v>485</v>
      </c>
      <c r="B36" s="385"/>
      <c r="C36" s="385"/>
      <c r="D36" s="385"/>
      <c r="E36" s="385"/>
      <c r="F36" s="268"/>
      <c r="G36" s="385" t="s">
        <v>298</v>
      </c>
      <c r="H36" s="385"/>
      <c r="I36" s="385"/>
      <c r="J36" s="385"/>
      <c r="K36" s="385"/>
    </row>
    <row r="37" spans="1:11" s="70" customFormat="1" ht="22.5" x14ac:dyDescent="0.45">
      <c r="A37" s="74" t="s">
        <v>628</v>
      </c>
      <c r="B37" s="75">
        <v>129</v>
      </c>
      <c r="C37" s="75">
        <v>143</v>
      </c>
      <c r="D37" s="75">
        <v>111</v>
      </c>
      <c r="E37" s="269">
        <f t="shared" ref="E37:E42" si="10">SUM(B37:D37)</f>
        <v>383</v>
      </c>
      <c r="F37" s="73"/>
      <c r="G37" s="74" t="s">
        <v>222</v>
      </c>
      <c r="H37" s="75">
        <v>108</v>
      </c>
      <c r="I37" s="75">
        <v>117</v>
      </c>
      <c r="J37" s="75">
        <v>125</v>
      </c>
      <c r="K37" s="269">
        <f t="shared" ref="K37:K41" si="11">SUM(H37:J37)</f>
        <v>350</v>
      </c>
    </row>
    <row r="38" spans="1:11" s="70" customFormat="1" ht="22.5" x14ac:dyDescent="0.45">
      <c r="A38" s="74" t="s">
        <v>445</v>
      </c>
      <c r="B38" s="75">
        <v>112</v>
      </c>
      <c r="C38" s="75">
        <v>115</v>
      </c>
      <c r="D38" s="75">
        <v>157</v>
      </c>
      <c r="E38" s="269">
        <f t="shared" si="10"/>
        <v>384</v>
      </c>
      <c r="F38" s="73"/>
      <c r="G38" s="74" t="s">
        <v>225</v>
      </c>
      <c r="H38" s="75">
        <v>146</v>
      </c>
      <c r="I38" s="75">
        <v>119</v>
      </c>
      <c r="J38" s="75">
        <v>107</v>
      </c>
      <c r="K38" s="269">
        <f t="shared" si="11"/>
        <v>372</v>
      </c>
    </row>
    <row r="39" spans="1:11" s="70" customFormat="1" ht="22.5" x14ac:dyDescent="0.45">
      <c r="A39" s="74" t="s">
        <v>377</v>
      </c>
      <c r="B39" s="75">
        <v>98</v>
      </c>
      <c r="C39" s="75">
        <v>102</v>
      </c>
      <c r="D39" s="75">
        <v>119</v>
      </c>
      <c r="E39" s="269">
        <f t="shared" si="10"/>
        <v>319</v>
      </c>
      <c r="F39" s="73"/>
      <c r="G39" s="74" t="s">
        <v>224</v>
      </c>
      <c r="H39" s="75">
        <v>108</v>
      </c>
      <c r="I39" s="75">
        <v>119</v>
      </c>
      <c r="J39" s="75">
        <v>114</v>
      </c>
      <c r="K39" s="269">
        <f t="shared" si="11"/>
        <v>341</v>
      </c>
    </row>
    <row r="40" spans="1:11" s="70" customFormat="1" ht="22.5" x14ac:dyDescent="0.45">
      <c r="A40" s="74" t="s">
        <v>447</v>
      </c>
      <c r="B40" s="75">
        <v>93</v>
      </c>
      <c r="C40" s="75">
        <v>112</v>
      </c>
      <c r="D40" s="75">
        <v>112</v>
      </c>
      <c r="E40" s="269">
        <f t="shared" si="10"/>
        <v>317</v>
      </c>
      <c r="F40" s="73"/>
      <c r="G40" s="74" t="s">
        <v>223</v>
      </c>
      <c r="H40" s="75">
        <v>174</v>
      </c>
      <c r="I40" s="75">
        <v>141</v>
      </c>
      <c r="J40" s="75">
        <v>145</v>
      </c>
      <c r="K40" s="269">
        <f t="shared" si="11"/>
        <v>460</v>
      </c>
    </row>
    <row r="41" spans="1:11" s="70" customFormat="1" ht="22.5" x14ac:dyDescent="0.45">
      <c r="A41" s="74" t="s">
        <v>348</v>
      </c>
      <c r="B41" s="75">
        <v>116</v>
      </c>
      <c r="C41" s="75">
        <v>102</v>
      </c>
      <c r="D41" s="75">
        <v>143</v>
      </c>
      <c r="E41" s="269">
        <f t="shared" si="10"/>
        <v>361</v>
      </c>
      <c r="F41" s="73"/>
      <c r="G41" s="74" t="s">
        <v>355</v>
      </c>
      <c r="H41" s="75">
        <v>118</v>
      </c>
      <c r="I41" s="75">
        <v>116</v>
      </c>
      <c r="J41" s="75">
        <v>120</v>
      </c>
      <c r="K41" s="269">
        <f t="shared" si="11"/>
        <v>354</v>
      </c>
    </row>
    <row r="42" spans="1:11" s="268" customFormat="1" ht="22.5" x14ac:dyDescent="0.2">
      <c r="A42" s="215" t="s">
        <v>488</v>
      </c>
      <c r="B42" s="269">
        <f>SUM(B37:B41)</f>
        <v>548</v>
      </c>
      <c r="C42" s="269">
        <f>SUM(C37:C41)</f>
        <v>574</v>
      </c>
      <c r="D42" s="269">
        <f>SUM(D37:D41)</f>
        <v>642</v>
      </c>
      <c r="E42" s="269">
        <f t="shared" si="10"/>
        <v>1764</v>
      </c>
      <c r="G42" s="215" t="s">
        <v>487</v>
      </c>
      <c r="H42" s="269">
        <f>SUM(H37:H41)</f>
        <v>654</v>
      </c>
      <c r="I42" s="269">
        <f>SUM(I37:I41)</f>
        <v>612</v>
      </c>
      <c r="J42" s="269">
        <f>SUM(J37:J41)</f>
        <v>611</v>
      </c>
      <c r="K42" s="269">
        <f>SUM(K37:K41)</f>
        <v>1877</v>
      </c>
    </row>
    <row r="43" spans="1:11" s="69" customFormat="1" ht="22.5" x14ac:dyDescent="0.45">
      <c r="A43" s="384" t="s">
        <v>482</v>
      </c>
      <c r="B43" s="384"/>
      <c r="C43" s="384"/>
      <c r="D43" s="384"/>
      <c r="E43" s="384"/>
      <c r="F43" s="268"/>
      <c r="G43" s="384" t="s">
        <v>484</v>
      </c>
      <c r="H43" s="384"/>
      <c r="I43" s="384"/>
      <c r="J43" s="384"/>
      <c r="K43" s="384"/>
    </row>
    <row r="44" spans="1:11" s="70" customFormat="1" ht="22.5" x14ac:dyDescent="0.45">
      <c r="A44" s="72" t="s">
        <v>360</v>
      </c>
      <c r="B44" s="267">
        <v>101</v>
      </c>
      <c r="C44" s="267">
        <v>118</v>
      </c>
      <c r="D44" s="267">
        <v>124</v>
      </c>
      <c r="E44" s="268">
        <f t="shared" ref="E44:E49" si="12">SUM(B44:D44)</f>
        <v>343</v>
      </c>
      <c r="F44" s="73"/>
      <c r="G44" s="72" t="s">
        <v>267</v>
      </c>
      <c r="H44" s="267">
        <v>121</v>
      </c>
      <c r="I44" s="267">
        <v>111</v>
      </c>
      <c r="J44" s="267">
        <v>142</v>
      </c>
      <c r="K44" s="268">
        <f>SUM(H44:J44)</f>
        <v>374</v>
      </c>
    </row>
    <row r="45" spans="1:11" s="70" customFormat="1" ht="22.5" x14ac:dyDescent="0.45">
      <c r="A45" s="72" t="s">
        <v>272</v>
      </c>
      <c r="B45" s="267">
        <v>100</v>
      </c>
      <c r="C45" s="267">
        <v>112</v>
      </c>
      <c r="D45" s="267">
        <v>94</v>
      </c>
      <c r="E45" s="268">
        <f t="shared" si="12"/>
        <v>306</v>
      </c>
      <c r="F45" s="73"/>
      <c r="G45" s="72" t="s">
        <v>440</v>
      </c>
      <c r="H45" s="267">
        <v>105</v>
      </c>
      <c r="I45" s="267">
        <v>93</v>
      </c>
      <c r="J45" s="267">
        <v>109</v>
      </c>
      <c r="K45" s="268">
        <f>SUM(H45:J45)</f>
        <v>307</v>
      </c>
    </row>
    <row r="46" spans="1:11" s="70" customFormat="1" ht="22.5" x14ac:dyDescent="0.45">
      <c r="A46" s="72" t="s">
        <v>271</v>
      </c>
      <c r="B46" s="267">
        <v>95</v>
      </c>
      <c r="C46" s="267">
        <v>97</v>
      </c>
      <c r="D46" s="267">
        <v>107</v>
      </c>
      <c r="E46" s="268">
        <f t="shared" si="12"/>
        <v>299</v>
      </c>
      <c r="F46" s="73"/>
      <c r="G46" s="72" t="s">
        <v>260</v>
      </c>
      <c r="H46" s="267">
        <v>105</v>
      </c>
      <c r="I46" s="267">
        <v>125</v>
      </c>
      <c r="J46" s="267">
        <v>139</v>
      </c>
      <c r="K46" s="268">
        <f>SUM(H46:J46)</f>
        <v>369</v>
      </c>
    </row>
    <row r="47" spans="1:11" s="70" customFormat="1" ht="22.5" x14ac:dyDescent="0.45">
      <c r="A47" s="72" t="s">
        <v>270</v>
      </c>
      <c r="B47" s="267">
        <v>94</v>
      </c>
      <c r="C47" s="267">
        <v>95</v>
      </c>
      <c r="D47" s="267">
        <v>114</v>
      </c>
      <c r="E47" s="268">
        <f t="shared" si="12"/>
        <v>303</v>
      </c>
      <c r="F47" s="73"/>
      <c r="G47" s="72" t="s">
        <v>368</v>
      </c>
      <c r="H47" s="267">
        <v>109</v>
      </c>
      <c r="I47" s="267">
        <v>114</v>
      </c>
      <c r="J47" s="267">
        <v>110</v>
      </c>
      <c r="K47" s="268">
        <f>SUM(H47:J47)</f>
        <v>333</v>
      </c>
    </row>
    <row r="48" spans="1:11" s="70" customFormat="1" ht="22.5" x14ac:dyDescent="0.45">
      <c r="A48" s="72" t="s">
        <v>269</v>
      </c>
      <c r="B48" s="267">
        <v>88</v>
      </c>
      <c r="C48" s="267">
        <v>107</v>
      </c>
      <c r="D48" s="267">
        <v>112</v>
      </c>
      <c r="E48" s="268">
        <f t="shared" si="12"/>
        <v>307</v>
      </c>
      <c r="F48" s="73"/>
      <c r="G48" s="72" t="s">
        <v>264</v>
      </c>
      <c r="H48" s="267">
        <v>120</v>
      </c>
      <c r="I48" s="267">
        <v>91</v>
      </c>
      <c r="J48" s="267">
        <v>115</v>
      </c>
      <c r="K48" s="268">
        <f>SUM(H48:J48)</f>
        <v>326</v>
      </c>
    </row>
    <row r="49" spans="1:11" s="268" customFormat="1" ht="22.5" x14ac:dyDescent="0.2">
      <c r="A49" s="131" t="s">
        <v>491</v>
      </c>
      <c r="B49" s="268">
        <f>SUM(B44:B48)</f>
        <v>478</v>
      </c>
      <c r="C49" s="268">
        <f>SUM(C44:C48)</f>
        <v>529</v>
      </c>
      <c r="D49" s="268">
        <f>SUM(D44:D48)</f>
        <v>551</v>
      </c>
      <c r="E49" s="268">
        <f t="shared" si="12"/>
        <v>1558</v>
      </c>
      <c r="G49" s="131" t="s">
        <v>490</v>
      </c>
      <c r="H49" s="268">
        <f>SUM(H44:H48)</f>
        <v>560</v>
      </c>
      <c r="I49" s="268">
        <f>SUM(I44:I48)</f>
        <v>534</v>
      </c>
      <c r="J49" s="268">
        <f>SUM(J44:J48)</f>
        <v>615</v>
      </c>
      <c r="K49" s="268">
        <f>SUM(K44:K48)</f>
        <v>1709</v>
      </c>
    </row>
    <row r="50" spans="1:11" s="71" customFormat="1" ht="22.5" x14ac:dyDescent="0.2">
      <c r="A50" s="385" t="s">
        <v>627</v>
      </c>
      <c r="B50" s="385"/>
      <c r="C50" s="385"/>
      <c r="D50" s="385"/>
      <c r="E50" s="385"/>
      <c r="F50" s="268"/>
      <c r="G50" s="385"/>
      <c r="H50" s="385"/>
      <c r="I50" s="385"/>
      <c r="J50" s="385"/>
      <c r="K50" s="385"/>
    </row>
    <row r="51" spans="1:11" s="70" customFormat="1" ht="22.5" x14ac:dyDescent="0.45">
      <c r="A51" s="74" t="s">
        <v>474</v>
      </c>
      <c r="B51" s="75">
        <v>110</v>
      </c>
      <c r="C51" s="75">
        <v>138</v>
      </c>
      <c r="D51" s="75">
        <v>105</v>
      </c>
      <c r="E51" s="269">
        <f t="shared" ref="E51:E56" si="13">SUM(B51:D51)</f>
        <v>353</v>
      </c>
      <c r="F51" s="73"/>
      <c r="G51" s="74"/>
      <c r="H51" s="75"/>
      <c r="I51" s="75"/>
      <c r="J51" s="75"/>
      <c r="K51" s="269"/>
    </row>
    <row r="52" spans="1:11" s="70" customFormat="1" ht="22.5" x14ac:dyDescent="0.45">
      <c r="A52" s="74" t="s">
        <v>359</v>
      </c>
      <c r="B52" s="75">
        <v>104</v>
      </c>
      <c r="C52" s="75">
        <v>90</v>
      </c>
      <c r="D52" s="75">
        <v>105</v>
      </c>
      <c r="E52" s="269">
        <f t="shared" si="13"/>
        <v>299</v>
      </c>
      <c r="F52" s="73"/>
      <c r="G52" s="74"/>
      <c r="H52" s="75"/>
      <c r="I52" s="75"/>
      <c r="J52" s="75"/>
      <c r="K52" s="269"/>
    </row>
    <row r="53" spans="1:11" s="70" customFormat="1" ht="22.5" x14ac:dyDescent="0.45">
      <c r="A53" s="74" t="s">
        <v>358</v>
      </c>
      <c r="B53" s="75">
        <v>109</v>
      </c>
      <c r="C53" s="75">
        <v>105</v>
      </c>
      <c r="D53" s="75">
        <v>119</v>
      </c>
      <c r="E53" s="269">
        <f t="shared" si="13"/>
        <v>333</v>
      </c>
      <c r="F53" s="73"/>
      <c r="G53" s="74"/>
      <c r="H53" s="75"/>
      <c r="I53" s="75"/>
      <c r="J53" s="75"/>
      <c r="K53" s="269"/>
    </row>
    <row r="54" spans="1:11" s="70" customFormat="1" ht="22.5" x14ac:dyDescent="0.45">
      <c r="A54" s="74" t="s">
        <v>249</v>
      </c>
      <c r="B54" s="75">
        <v>108</v>
      </c>
      <c r="C54" s="75">
        <v>106</v>
      </c>
      <c r="D54" s="75">
        <v>102</v>
      </c>
      <c r="E54" s="269">
        <f t="shared" si="13"/>
        <v>316</v>
      </c>
      <c r="F54" s="73"/>
      <c r="G54" s="74"/>
      <c r="H54" s="75"/>
      <c r="I54" s="75"/>
      <c r="J54" s="75"/>
      <c r="K54" s="269"/>
    </row>
    <row r="55" spans="1:11" s="70" customFormat="1" ht="22.5" x14ac:dyDescent="0.45">
      <c r="A55" s="74" t="s">
        <v>266</v>
      </c>
      <c r="B55" s="75">
        <v>119</v>
      </c>
      <c r="C55" s="75">
        <v>110</v>
      </c>
      <c r="D55" s="75">
        <v>118</v>
      </c>
      <c r="E55" s="269">
        <f t="shared" si="13"/>
        <v>347</v>
      </c>
      <c r="F55" s="73"/>
      <c r="G55" s="74"/>
      <c r="H55" s="75"/>
      <c r="I55" s="75"/>
      <c r="J55" s="75"/>
      <c r="K55" s="269"/>
    </row>
    <row r="56" spans="1:11" s="268" customFormat="1" ht="22.5" x14ac:dyDescent="0.2">
      <c r="A56" s="215" t="s">
        <v>487</v>
      </c>
      <c r="B56" s="280">
        <f>SUM(B51:B55)</f>
        <v>550</v>
      </c>
      <c r="C56" s="280">
        <f>SUM(C51:C55)</f>
        <v>549</v>
      </c>
      <c r="D56" s="269">
        <f>SUM(D51:D55)</f>
        <v>549</v>
      </c>
      <c r="E56" s="280">
        <f t="shared" si="13"/>
        <v>1648</v>
      </c>
      <c r="G56" s="215"/>
      <c r="H56" s="269"/>
      <c r="I56" s="269"/>
      <c r="J56" s="269"/>
      <c r="K56" s="269"/>
    </row>
    <row r="58" spans="1:11" ht="22.5" x14ac:dyDescent="0.35">
      <c r="A58" s="384" t="s">
        <v>332</v>
      </c>
      <c r="B58" s="384"/>
      <c r="C58" s="384"/>
      <c r="D58" s="384"/>
      <c r="E58" s="384"/>
      <c r="G58" s="384" t="s">
        <v>321</v>
      </c>
      <c r="H58" s="384"/>
      <c r="I58" s="384"/>
      <c r="J58" s="384"/>
      <c r="K58" s="384"/>
    </row>
    <row r="59" spans="1:11" ht="22.5" x14ac:dyDescent="0.35">
      <c r="A59" s="384" t="s">
        <v>606</v>
      </c>
      <c r="B59" s="384"/>
      <c r="C59" s="384"/>
      <c r="D59" s="384"/>
      <c r="E59" s="384"/>
      <c r="G59" s="384" t="s">
        <v>626</v>
      </c>
      <c r="H59" s="384"/>
      <c r="I59" s="384"/>
      <c r="J59" s="384"/>
      <c r="K59" s="384"/>
    </row>
    <row r="60" spans="1:11" ht="22.5" x14ac:dyDescent="0.45">
      <c r="A60" s="383" t="s">
        <v>607</v>
      </c>
      <c r="B60" s="383"/>
      <c r="C60" s="383"/>
      <c r="D60" s="383"/>
      <c r="E60" s="383"/>
      <c r="F60" s="70"/>
      <c r="G60" s="383" t="s">
        <v>629</v>
      </c>
      <c r="H60" s="383"/>
      <c r="I60" s="383"/>
      <c r="J60" s="383"/>
      <c r="K60" s="383"/>
    </row>
    <row r="61" spans="1:11" ht="22.5" x14ac:dyDescent="0.45">
      <c r="A61" s="383" t="s">
        <v>608</v>
      </c>
      <c r="B61" s="383"/>
      <c r="C61" s="383"/>
      <c r="D61" s="383"/>
      <c r="E61" s="383"/>
      <c r="F61" s="70"/>
      <c r="G61" s="383" t="s">
        <v>630</v>
      </c>
      <c r="H61" s="383"/>
      <c r="I61" s="383"/>
      <c r="J61" s="383"/>
      <c r="K61" s="383"/>
    </row>
    <row r="62" spans="1:11" ht="22.5" x14ac:dyDescent="0.45">
      <c r="A62" s="383" t="s">
        <v>609</v>
      </c>
      <c r="B62" s="383"/>
      <c r="C62" s="383"/>
      <c r="D62" s="383"/>
      <c r="E62" s="383"/>
      <c r="F62" s="70"/>
      <c r="G62" s="383" t="s">
        <v>631</v>
      </c>
      <c r="H62" s="383"/>
      <c r="I62" s="383"/>
      <c r="J62" s="383"/>
      <c r="K62" s="383"/>
    </row>
    <row r="63" spans="1:11" ht="22.5" x14ac:dyDescent="0.45">
      <c r="A63" s="383" t="s">
        <v>610</v>
      </c>
      <c r="B63" s="383"/>
      <c r="C63" s="383"/>
      <c r="D63" s="383"/>
      <c r="E63" s="383"/>
      <c r="F63" s="70"/>
      <c r="G63" s="383" t="s">
        <v>632</v>
      </c>
      <c r="H63" s="383"/>
      <c r="I63" s="383"/>
      <c r="J63" s="383"/>
      <c r="K63" s="383"/>
    </row>
    <row r="64" spans="1:11" ht="22.5" x14ac:dyDescent="0.45">
      <c r="A64" s="383" t="s">
        <v>611</v>
      </c>
      <c r="B64" s="383"/>
      <c r="C64" s="383"/>
      <c r="D64" s="383"/>
      <c r="E64" s="383"/>
      <c r="F64" s="70"/>
      <c r="G64" s="383" t="s">
        <v>633</v>
      </c>
      <c r="H64" s="383"/>
      <c r="I64" s="383"/>
      <c r="J64" s="383"/>
      <c r="K64" s="383"/>
    </row>
    <row r="65" spans="1:11" ht="22.5" x14ac:dyDescent="0.45">
      <c r="A65" s="383" t="s">
        <v>612</v>
      </c>
      <c r="B65" s="383"/>
      <c r="C65" s="383"/>
      <c r="D65" s="383"/>
      <c r="E65" s="383"/>
      <c r="F65" s="70"/>
      <c r="G65" s="383" t="s">
        <v>634</v>
      </c>
      <c r="H65" s="383"/>
      <c r="I65" s="383"/>
      <c r="J65" s="383"/>
      <c r="K65" s="383"/>
    </row>
    <row r="66" spans="1:11" ht="22.5" x14ac:dyDescent="0.45">
      <c r="A66" s="383" t="s">
        <v>613</v>
      </c>
      <c r="B66" s="383"/>
      <c r="C66" s="383"/>
      <c r="D66" s="383"/>
      <c r="E66" s="383"/>
      <c r="F66" s="70"/>
      <c r="G66" s="383" t="s">
        <v>635</v>
      </c>
      <c r="H66" s="383"/>
      <c r="I66" s="383"/>
      <c r="J66" s="383"/>
      <c r="K66" s="383"/>
    </row>
    <row r="67" spans="1:11" ht="22.5" x14ac:dyDescent="0.45">
      <c r="A67" s="383" t="s">
        <v>614</v>
      </c>
      <c r="B67" s="383"/>
      <c r="C67" s="383"/>
      <c r="D67" s="383"/>
      <c r="E67" s="383"/>
      <c r="F67" s="70"/>
      <c r="G67" s="383" t="s">
        <v>636</v>
      </c>
      <c r="H67" s="383"/>
      <c r="I67" s="383"/>
      <c r="J67" s="383"/>
      <c r="K67" s="383"/>
    </row>
    <row r="68" spans="1:11" ht="22.5" x14ac:dyDescent="0.45">
      <c r="A68" s="383"/>
      <c r="B68" s="383"/>
      <c r="C68" s="383"/>
      <c r="D68" s="383"/>
      <c r="E68" s="383"/>
      <c r="F68" s="70"/>
      <c r="G68" s="383"/>
      <c r="H68" s="383"/>
      <c r="I68" s="383"/>
      <c r="J68" s="383"/>
      <c r="K68" s="383"/>
    </row>
    <row r="69" spans="1:11" ht="22.5" x14ac:dyDescent="0.45">
      <c r="A69" s="72"/>
      <c r="B69" s="267"/>
      <c r="C69" s="267"/>
      <c r="D69" s="267"/>
      <c r="E69" s="268"/>
      <c r="F69" s="70"/>
      <c r="G69" s="72"/>
      <c r="H69" s="267"/>
      <c r="I69" s="267"/>
      <c r="J69" s="267"/>
      <c r="K69" s="268"/>
    </row>
    <row r="70" spans="1:11" ht="22.5" x14ac:dyDescent="0.45">
      <c r="A70" s="72"/>
      <c r="B70" s="267"/>
      <c r="C70" s="267"/>
      <c r="D70" s="267"/>
      <c r="E70" s="268"/>
      <c r="F70" s="70"/>
      <c r="G70" s="72"/>
      <c r="H70" s="267"/>
      <c r="I70" s="267"/>
      <c r="J70" s="267"/>
      <c r="K70" s="268"/>
    </row>
    <row r="71" spans="1:11" ht="22.5" x14ac:dyDescent="0.45">
      <c r="A71" s="72"/>
      <c r="B71" s="267"/>
      <c r="C71" s="267"/>
      <c r="D71" s="267"/>
      <c r="E71" s="268"/>
      <c r="F71" s="70"/>
      <c r="G71" s="72"/>
      <c r="H71" s="267"/>
      <c r="I71" s="267"/>
      <c r="J71" s="267"/>
      <c r="K71" s="268"/>
    </row>
  </sheetData>
  <mergeCells count="38">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8:E58"/>
    <mergeCell ref="G58:K58"/>
    <mergeCell ref="A59:E59"/>
    <mergeCell ref="G59:K59"/>
    <mergeCell ref="A50:E50"/>
    <mergeCell ref="G50:K50"/>
    <mergeCell ref="A68:E68"/>
    <mergeCell ref="G68:K68"/>
    <mergeCell ref="A63:E63"/>
    <mergeCell ref="G63:K63"/>
    <mergeCell ref="A64:E64"/>
    <mergeCell ref="G64:K64"/>
    <mergeCell ref="A65:E65"/>
    <mergeCell ref="G65:K65"/>
    <mergeCell ref="A66:E66"/>
    <mergeCell ref="G66:K66"/>
    <mergeCell ref="A67:E67"/>
    <mergeCell ref="G67:K67"/>
    <mergeCell ref="A60:E60"/>
    <mergeCell ref="G60:K60"/>
    <mergeCell ref="A61:E61"/>
    <mergeCell ref="G61:K61"/>
    <mergeCell ref="A62:E62"/>
    <mergeCell ref="G62:K62"/>
  </mergeCells>
  <conditionalFormatting sqref="B7 H7">
    <cfRule type="top10" dxfId="311" priority="42" rank="1"/>
  </conditionalFormatting>
  <conditionalFormatting sqref="C7 I7">
    <cfRule type="top10" dxfId="310" priority="41" rank="1"/>
  </conditionalFormatting>
  <conditionalFormatting sqref="D7 J7">
    <cfRule type="top10" dxfId="309" priority="40" stopIfTrue="1" rank="1"/>
  </conditionalFormatting>
  <conditionalFormatting sqref="E7 K7">
    <cfRule type="top10" dxfId="308" priority="39" rank="1"/>
  </conditionalFormatting>
  <conditionalFormatting sqref="B14 H14">
    <cfRule type="top10" dxfId="307" priority="38" rank="1"/>
  </conditionalFormatting>
  <conditionalFormatting sqref="C14 I14">
    <cfRule type="top10" dxfId="306" priority="36" rank="1"/>
    <cfRule type="top10" priority="37" rank="1"/>
  </conditionalFormatting>
  <conditionalFormatting sqref="J14 D14">
    <cfRule type="top10" dxfId="305" priority="35" rank="1"/>
  </conditionalFormatting>
  <conditionalFormatting sqref="K14 E14">
    <cfRule type="top10" dxfId="304" priority="34" rank="1"/>
  </conditionalFormatting>
  <conditionalFormatting sqref="B21 H21">
    <cfRule type="top10" dxfId="303" priority="33" rank="1"/>
  </conditionalFormatting>
  <conditionalFormatting sqref="I21 C21">
    <cfRule type="top10" dxfId="302" priority="32" rank="1"/>
  </conditionalFormatting>
  <conditionalFormatting sqref="D21 J21">
    <cfRule type="top10" dxfId="301" priority="31" rank="1"/>
  </conditionalFormatting>
  <conditionalFormatting sqref="K21 E21">
    <cfRule type="top10" dxfId="300" priority="30" rank="1"/>
  </conditionalFormatting>
  <conditionalFormatting sqref="B28 H28">
    <cfRule type="top10" dxfId="299" priority="29" rank="1"/>
  </conditionalFormatting>
  <conditionalFormatting sqref="C28 I28">
    <cfRule type="top10" dxfId="298" priority="28" rank="1"/>
  </conditionalFormatting>
  <conditionalFormatting sqref="D28 J28">
    <cfRule type="top10" dxfId="297" priority="27" rank="1"/>
  </conditionalFormatting>
  <conditionalFormatting sqref="E28 K28">
    <cfRule type="top10" dxfId="296" priority="26" rank="1"/>
  </conditionalFormatting>
  <conditionalFormatting sqref="B35 H35">
    <cfRule type="top10" dxfId="295" priority="25" rank="1"/>
  </conditionalFormatting>
  <conditionalFormatting sqref="H35 B35">
    <cfRule type="top10" dxfId="294" priority="24" rank="1"/>
  </conditionalFormatting>
  <conditionalFormatting sqref="C35 I35">
    <cfRule type="top10" dxfId="293" priority="23" rank="1"/>
  </conditionalFormatting>
  <conditionalFormatting sqref="D35 J35">
    <cfRule type="top10" dxfId="292" priority="22" rank="1"/>
  </conditionalFormatting>
  <conditionalFormatting sqref="K35 E35">
    <cfRule type="top10" dxfId="291" priority="21" rank="1"/>
  </conditionalFormatting>
  <conditionalFormatting sqref="B42 H42">
    <cfRule type="top10" dxfId="290" priority="20" rank="1"/>
  </conditionalFormatting>
  <conditionalFormatting sqref="C42 I42">
    <cfRule type="top10" dxfId="289" priority="19" rank="1"/>
  </conditionalFormatting>
  <conditionalFormatting sqref="D42 J42">
    <cfRule type="top10" dxfId="288" priority="18" rank="1"/>
  </conditionalFormatting>
  <conditionalFormatting sqref="E42 K42">
    <cfRule type="top10" dxfId="287" priority="17" rank="1"/>
  </conditionalFormatting>
  <conditionalFormatting sqref="B49 H49">
    <cfRule type="top10" dxfId="286" priority="16" rank="1"/>
  </conditionalFormatting>
  <conditionalFormatting sqref="C49 I49">
    <cfRule type="top10" dxfId="285" priority="15" rank="1"/>
  </conditionalFormatting>
  <conditionalFormatting sqref="D49 J49">
    <cfRule type="top10" dxfId="284" priority="14" rank="1"/>
  </conditionalFormatting>
  <conditionalFormatting sqref="E49 K49">
    <cfRule type="top10" dxfId="283" priority="13" rank="1"/>
  </conditionalFormatting>
  <conditionalFormatting sqref="E2:E6 K2:K6 E9:E13 E16:E20 K16:K20 E23:E27 E30:E34 K30:K34 K23:K27 E44:E48 K44:K48 E37:E41 K37:K41 K9:K13">
    <cfRule type="cellIs" dxfId="282" priority="12" operator="greaterThan">
      <formula>399</formula>
    </cfRule>
  </conditionalFormatting>
  <conditionalFormatting sqref="B2:D6 H2:J6 H9:J13 B9:D13 B16:D20 H16:J20 B23:D27 H23:J27 H30:J34 B30:D34 B37:D40 H37:J41 H44:J48 B44:D48">
    <cfRule type="cellIs" dxfId="281" priority="11" operator="greaterThanOrEqual">
      <formula>150</formula>
    </cfRule>
  </conditionalFormatting>
  <conditionalFormatting sqref="B41:D41">
    <cfRule type="cellIs" dxfId="280" priority="10" operator="greaterThanOrEqual">
      <formula>150</formula>
    </cfRule>
  </conditionalFormatting>
  <conditionalFormatting sqref="H56">
    <cfRule type="top10" dxfId="279" priority="9" rank="1"/>
  </conditionalFormatting>
  <conditionalFormatting sqref="I56">
    <cfRule type="top10" dxfId="278" priority="8" rank="1"/>
  </conditionalFormatting>
  <conditionalFormatting sqref="J56">
    <cfRule type="top10" dxfId="277" priority="7" rank="1"/>
  </conditionalFormatting>
  <conditionalFormatting sqref="K56">
    <cfRule type="top10" dxfId="276" priority="6" rank="1"/>
  </conditionalFormatting>
  <conditionalFormatting sqref="E51:E55 K51:K55">
    <cfRule type="cellIs" dxfId="275" priority="5" operator="greaterThan">
      <formula>399</formula>
    </cfRule>
  </conditionalFormatting>
  <conditionalFormatting sqref="B51:D54 H51:J55">
    <cfRule type="cellIs" dxfId="274" priority="4" operator="greaterThanOrEqual">
      <formula>150</formula>
    </cfRule>
  </conditionalFormatting>
  <conditionalFormatting sqref="B55:D55">
    <cfRule type="cellIs" dxfId="273" priority="3" operator="greaterThanOrEqual">
      <formula>150</formula>
    </cfRule>
  </conditionalFormatting>
  <printOptions horizontalCentered="1" verticalCentered="1"/>
  <pageMargins left="0.7" right="0.7" top="1" bottom="0.5" header="0.3" footer="0.3"/>
  <pageSetup scale="46" orientation="portrait" r:id="rId1"/>
  <headerFooter>
    <oddHeader xml:space="preserve">&amp;C&amp;"Euphemia,Bold"&amp;16FRIDAY PRO LEAGUE&amp;"Arial,Regular"&amp;10
&amp;"Euphemia,Bold"&amp;12WEEK 8 (POSITION MATCH)&amp;"Arial,Regular"&amp;10
&amp;"Euphemia,Regular"&amp;12OCTOBER 24, 2014&amp;"Arial,Regular"&amp;10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46" zoomScale="85" zoomScaleNormal="85" workbookViewId="0">
      <selection activeCell="A60" sqref="A60: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485</v>
      </c>
      <c r="B1" s="386"/>
      <c r="C1" s="386"/>
      <c r="D1" s="386"/>
      <c r="E1" s="386"/>
      <c r="F1" s="262"/>
      <c r="G1" s="386" t="s">
        <v>292</v>
      </c>
      <c r="H1" s="386"/>
      <c r="I1" s="386"/>
      <c r="J1" s="386"/>
      <c r="K1" s="386"/>
    </row>
    <row r="2" spans="1:11" s="70" customFormat="1" ht="22.5" x14ac:dyDescent="0.45">
      <c r="A2" s="72" t="s">
        <v>446</v>
      </c>
      <c r="B2" s="265">
        <v>121</v>
      </c>
      <c r="C2" s="265">
        <v>110</v>
      </c>
      <c r="D2" s="265">
        <v>111</v>
      </c>
      <c r="E2" s="264">
        <f t="shared" ref="E2:E7" si="0">SUM(B2:D2)</f>
        <v>342</v>
      </c>
      <c r="F2" s="73"/>
      <c r="G2" s="72" t="s">
        <v>287</v>
      </c>
      <c r="H2" s="265">
        <v>101</v>
      </c>
      <c r="I2" s="265">
        <v>110</v>
      </c>
      <c r="J2" s="265">
        <v>123</v>
      </c>
      <c r="K2" s="264">
        <f t="shared" ref="K2:K7" si="1">SUM(H2:J2)</f>
        <v>334</v>
      </c>
    </row>
    <row r="3" spans="1:11" s="70" customFormat="1" ht="22.5" x14ac:dyDescent="0.45">
      <c r="A3" s="72" t="s">
        <v>521</v>
      </c>
      <c r="B3" s="265">
        <v>91</v>
      </c>
      <c r="C3" s="265">
        <v>112</v>
      </c>
      <c r="D3" s="265">
        <v>125</v>
      </c>
      <c r="E3" s="264">
        <f t="shared" si="0"/>
        <v>328</v>
      </c>
      <c r="F3" s="73"/>
      <c r="G3" s="72" t="s">
        <v>262</v>
      </c>
      <c r="H3" s="265">
        <v>115</v>
      </c>
      <c r="I3" s="265">
        <v>144</v>
      </c>
      <c r="J3" s="265">
        <v>136</v>
      </c>
      <c r="K3" s="264">
        <f t="shared" si="1"/>
        <v>395</v>
      </c>
    </row>
    <row r="4" spans="1:11" s="70" customFormat="1" ht="22.5" x14ac:dyDescent="0.45">
      <c r="A4" s="72" t="s">
        <v>377</v>
      </c>
      <c r="B4" s="265">
        <v>121</v>
      </c>
      <c r="C4" s="265">
        <v>118</v>
      </c>
      <c r="D4" s="265">
        <v>123</v>
      </c>
      <c r="E4" s="264">
        <f t="shared" si="0"/>
        <v>362</v>
      </c>
      <c r="F4" s="73"/>
      <c r="G4" s="72" t="s">
        <v>283</v>
      </c>
      <c r="H4" s="265">
        <v>140</v>
      </c>
      <c r="I4" s="265">
        <v>104</v>
      </c>
      <c r="J4" s="265">
        <v>126</v>
      </c>
      <c r="K4" s="264">
        <f t="shared" si="1"/>
        <v>370</v>
      </c>
    </row>
    <row r="5" spans="1:11" s="70" customFormat="1" ht="22.5" x14ac:dyDescent="0.45">
      <c r="A5" s="72" t="s">
        <v>445</v>
      </c>
      <c r="B5" s="265">
        <v>84</v>
      </c>
      <c r="C5" s="265">
        <v>117</v>
      </c>
      <c r="D5" s="265">
        <v>115</v>
      </c>
      <c r="E5" s="264">
        <f t="shared" si="0"/>
        <v>316</v>
      </c>
      <c r="F5" s="73"/>
      <c r="G5" s="72" t="s">
        <v>211</v>
      </c>
      <c r="H5" s="265">
        <v>121</v>
      </c>
      <c r="I5" s="265">
        <v>151</v>
      </c>
      <c r="J5" s="265">
        <v>109</v>
      </c>
      <c r="K5" s="264">
        <f t="shared" si="1"/>
        <v>381</v>
      </c>
    </row>
    <row r="6" spans="1:11" s="70" customFormat="1" ht="22.5" x14ac:dyDescent="0.45">
      <c r="A6" s="72" t="s">
        <v>348</v>
      </c>
      <c r="B6" s="265">
        <v>114</v>
      </c>
      <c r="C6" s="265">
        <v>107</v>
      </c>
      <c r="D6" s="265">
        <v>152</v>
      </c>
      <c r="E6" s="264">
        <f t="shared" si="0"/>
        <v>373</v>
      </c>
      <c r="F6" s="73"/>
      <c r="G6" s="72" t="s">
        <v>486</v>
      </c>
      <c r="H6" s="265">
        <v>105</v>
      </c>
      <c r="I6" s="265">
        <v>102</v>
      </c>
      <c r="J6" s="265">
        <v>98</v>
      </c>
      <c r="K6" s="264">
        <f t="shared" si="1"/>
        <v>305</v>
      </c>
    </row>
    <row r="7" spans="1:11" s="264" customFormat="1" ht="22.5" x14ac:dyDescent="0.2">
      <c r="A7" s="131" t="s">
        <v>488</v>
      </c>
      <c r="B7" s="264">
        <f>SUM(B2:B6)</f>
        <v>531</v>
      </c>
      <c r="C7" s="264">
        <f>SUM(C2:C6)</f>
        <v>564</v>
      </c>
      <c r="D7" s="264">
        <f>SUM(D2:D6)</f>
        <v>626</v>
      </c>
      <c r="E7" s="264">
        <f t="shared" si="0"/>
        <v>1721</v>
      </c>
      <c r="G7" s="131" t="s">
        <v>487</v>
      </c>
      <c r="H7" s="264">
        <f>SUM(H2:H6)</f>
        <v>582</v>
      </c>
      <c r="I7" s="264">
        <f>SUM(I2:I6)</f>
        <v>611</v>
      </c>
      <c r="J7" s="264">
        <f>SUM(J2:J6)</f>
        <v>592</v>
      </c>
      <c r="K7" s="264">
        <f t="shared" si="1"/>
        <v>1785</v>
      </c>
    </row>
    <row r="8" spans="1:11" s="71" customFormat="1" ht="22.5" x14ac:dyDescent="0.2">
      <c r="A8" s="385" t="s">
        <v>482</v>
      </c>
      <c r="B8" s="385"/>
      <c r="C8" s="385"/>
      <c r="D8" s="385"/>
      <c r="E8" s="385"/>
      <c r="F8" s="264"/>
      <c r="G8" s="385" t="s">
        <v>298</v>
      </c>
      <c r="H8" s="385"/>
      <c r="I8" s="385"/>
      <c r="J8" s="385"/>
      <c r="K8" s="385"/>
    </row>
    <row r="9" spans="1:11" s="70" customFormat="1" ht="22.5" x14ac:dyDescent="0.45">
      <c r="A9" s="74" t="s">
        <v>360</v>
      </c>
      <c r="B9" s="75">
        <v>141</v>
      </c>
      <c r="C9" s="75">
        <v>109</v>
      </c>
      <c r="D9" s="75">
        <v>120</v>
      </c>
      <c r="E9" s="263">
        <f t="shared" ref="E9:E14" si="2">SUM(B9:D9)</f>
        <v>370</v>
      </c>
      <c r="F9" s="73"/>
      <c r="G9" s="74" t="s">
        <v>222</v>
      </c>
      <c r="H9" s="75">
        <v>101</v>
      </c>
      <c r="I9" s="75">
        <v>143</v>
      </c>
      <c r="J9" s="75">
        <v>117</v>
      </c>
      <c r="K9" s="263">
        <f t="shared" ref="K9:K14" si="3">SUM(H9:J9)</f>
        <v>361</v>
      </c>
    </row>
    <row r="10" spans="1:11" s="70" customFormat="1" ht="22.5" x14ac:dyDescent="0.45">
      <c r="A10" s="74" t="s">
        <v>272</v>
      </c>
      <c r="B10" s="75">
        <v>94</v>
      </c>
      <c r="C10" s="75">
        <v>114</v>
      </c>
      <c r="D10" s="75">
        <v>91</v>
      </c>
      <c r="E10" s="263">
        <f t="shared" si="2"/>
        <v>299</v>
      </c>
      <c r="F10" s="73"/>
      <c r="G10" s="74" t="s">
        <v>225</v>
      </c>
      <c r="H10" s="75">
        <v>141</v>
      </c>
      <c r="I10" s="75">
        <v>125</v>
      </c>
      <c r="J10" s="75">
        <v>125</v>
      </c>
      <c r="K10" s="263">
        <f t="shared" si="3"/>
        <v>391</v>
      </c>
    </row>
    <row r="11" spans="1:11" s="70" customFormat="1" ht="22.5" x14ac:dyDescent="0.45">
      <c r="A11" s="74" t="s">
        <v>271</v>
      </c>
      <c r="B11" s="75">
        <v>135</v>
      </c>
      <c r="C11" s="75">
        <v>105</v>
      </c>
      <c r="D11" s="75">
        <v>98</v>
      </c>
      <c r="E11" s="263">
        <f t="shared" si="2"/>
        <v>338</v>
      </c>
      <c r="F11" s="73"/>
      <c r="G11" s="74" t="s">
        <v>224</v>
      </c>
      <c r="H11" s="75">
        <v>124</v>
      </c>
      <c r="I11" s="75">
        <v>135</v>
      </c>
      <c r="J11" s="75">
        <v>103</v>
      </c>
      <c r="K11" s="263">
        <f t="shared" si="3"/>
        <v>362</v>
      </c>
    </row>
    <row r="12" spans="1:11" s="70" customFormat="1" ht="22.5" x14ac:dyDescent="0.45">
      <c r="A12" s="74" t="s">
        <v>270</v>
      </c>
      <c r="B12" s="75">
        <v>119</v>
      </c>
      <c r="C12" s="75">
        <v>116</v>
      </c>
      <c r="D12" s="75">
        <v>113</v>
      </c>
      <c r="E12" s="263">
        <f t="shared" si="2"/>
        <v>348</v>
      </c>
      <c r="F12" s="73"/>
      <c r="G12" s="74" t="s">
        <v>223</v>
      </c>
      <c r="H12" s="75">
        <v>140</v>
      </c>
      <c r="I12" s="75">
        <v>116</v>
      </c>
      <c r="J12" s="75">
        <v>130</v>
      </c>
      <c r="K12" s="263">
        <f t="shared" si="3"/>
        <v>386</v>
      </c>
    </row>
    <row r="13" spans="1:11" s="70" customFormat="1" ht="22.5" x14ac:dyDescent="0.45">
      <c r="A13" s="74" t="s">
        <v>269</v>
      </c>
      <c r="B13" s="75">
        <v>106</v>
      </c>
      <c r="C13" s="75">
        <v>127</v>
      </c>
      <c r="D13" s="75">
        <v>123</v>
      </c>
      <c r="E13" s="263">
        <f t="shared" si="2"/>
        <v>356</v>
      </c>
      <c r="F13" s="73"/>
      <c r="G13" s="74" t="s">
        <v>355</v>
      </c>
      <c r="H13" s="75">
        <v>109</v>
      </c>
      <c r="I13" s="75">
        <v>103</v>
      </c>
      <c r="J13" s="75">
        <v>110</v>
      </c>
      <c r="K13" s="263">
        <f t="shared" si="3"/>
        <v>322</v>
      </c>
    </row>
    <row r="14" spans="1:11" s="264" customFormat="1" ht="22.5" x14ac:dyDescent="0.2">
      <c r="A14" s="215" t="s">
        <v>491</v>
      </c>
      <c r="B14" s="263">
        <f>SUM(B9:B13)</f>
        <v>595</v>
      </c>
      <c r="C14" s="263">
        <f>SUM(C9:C13)</f>
        <v>571</v>
      </c>
      <c r="D14" s="263">
        <f>SUM(D9:D13)</f>
        <v>545</v>
      </c>
      <c r="E14" s="263">
        <f t="shared" si="2"/>
        <v>1711</v>
      </c>
      <c r="G14" s="215" t="s">
        <v>490</v>
      </c>
      <c r="H14" s="263">
        <f>SUM(H9:H13)</f>
        <v>615</v>
      </c>
      <c r="I14" s="263">
        <f>SUM(I9:I13)</f>
        <v>622</v>
      </c>
      <c r="J14" s="263">
        <f>SUM(J9:J13)</f>
        <v>585</v>
      </c>
      <c r="K14" s="263">
        <f t="shared" si="3"/>
        <v>1822</v>
      </c>
    </row>
    <row r="15" spans="1:11" s="71" customFormat="1" ht="22.5" x14ac:dyDescent="0.2">
      <c r="A15" s="384" t="s">
        <v>481</v>
      </c>
      <c r="B15" s="384"/>
      <c r="C15" s="384"/>
      <c r="D15" s="384"/>
      <c r="E15" s="384"/>
      <c r="F15" s="264"/>
      <c r="G15" s="384" t="s">
        <v>293</v>
      </c>
      <c r="H15" s="384"/>
      <c r="I15" s="384"/>
      <c r="J15" s="384"/>
      <c r="K15" s="384"/>
    </row>
    <row r="16" spans="1:11" s="70" customFormat="1" ht="22.5" x14ac:dyDescent="0.45">
      <c r="A16" s="72" t="s">
        <v>356</v>
      </c>
      <c r="B16" s="265">
        <v>101</v>
      </c>
      <c r="C16" s="265">
        <v>102</v>
      </c>
      <c r="D16" s="265">
        <v>123</v>
      </c>
      <c r="E16" s="264">
        <f t="shared" ref="E16:E21" si="4">SUM(B16:D16)</f>
        <v>326</v>
      </c>
      <c r="F16" s="73"/>
      <c r="G16" s="72" t="s">
        <v>229</v>
      </c>
      <c r="H16" s="265">
        <v>114</v>
      </c>
      <c r="I16" s="265">
        <v>113</v>
      </c>
      <c r="J16" s="265">
        <v>150</v>
      </c>
      <c r="K16" s="264">
        <f t="shared" ref="K16:K21" si="5">SUM(H16:J16)</f>
        <v>377</v>
      </c>
    </row>
    <row r="17" spans="1:11" s="70" customFormat="1" ht="22.5" x14ac:dyDescent="0.45">
      <c r="A17" s="72" t="s">
        <v>251</v>
      </c>
      <c r="B17" s="265">
        <v>107</v>
      </c>
      <c r="C17" s="265">
        <v>98</v>
      </c>
      <c r="D17" s="265">
        <v>103</v>
      </c>
      <c r="E17" s="264">
        <f t="shared" si="4"/>
        <v>308</v>
      </c>
      <c r="F17" s="73"/>
      <c r="G17" s="72" t="s">
        <v>406</v>
      </c>
      <c r="H17" s="265">
        <v>107</v>
      </c>
      <c r="I17" s="265">
        <v>125</v>
      </c>
      <c r="J17" s="265">
        <v>111</v>
      </c>
      <c r="K17" s="264">
        <f t="shared" si="5"/>
        <v>343</v>
      </c>
    </row>
    <row r="18" spans="1:11" s="70" customFormat="1" ht="22.5" x14ac:dyDescent="0.45">
      <c r="A18" s="72" t="s">
        <v>489</v>
      </c>
      <c r="B18" s="265">
        <v>109</v>
      </c>
      <c r="C18" s="265">
        <v>101</v>
      </c>
      <c r="D18" s="265">
        <v>117</v>
      </c>
      <c r="E18" s="264">
        <f t="shared" si="4"/>
        <v>327</v>
      </c>
      <c r="F18" s="73"/>
      <c r="G18" s="72" t="s">
        <v>228</v>
      </c>
      <c r="H18" s="265">
        <v>129</v>
      </c>
      <c r="I18" s="265">
        <v>114</v>
      </c>
      <c r="J18" s="265">
        <v>127</v>
      </c>
      <c r="K18" s="264">
        <f t="shared" si="5"/>
        <v>370</v>
      </c>
    </row>
    <row r="19" spans="1:11" s="70" customFormat="1" ht="22.5" x14ac:dyDescent="0.45">
      <c r="A19" s="72" t="s">
        <v>248</v>
      </c>
      <c r="B19" s="265">
        <v>117</v>
      </c>
      <c r="C19" s="265">
        <v>109</v>
      </c>
      <c r="D19" s="265">
        <v>147</v>
      </c>
      <c r="E19" s="264">
        <f t="shared" si="4"/>
        <v>373</v>
      </c>
      <c r="F19" s="73"/>
      <c r="G19" s="72" t="s">
        <v>227</v>
      </c>
      <c r="H19" s="265">
        <v>105</v>
      </c>
      <c r="I19" s="265">
        <v>107</v>
      </c>
      <c r="J19" s="265">
        <v>111</v>
      </c>
      <c r="K19" s="264">
        <f t="shared" si="5"/>
        <v>323</v>
      </c>
    </row>
    <row r="20" spans="1:11" s="70" customFormat="1" ht="22.5" x14ac:dyDescent="0.45">
      <c r="A20" s="72" t="s">
        <v>247</v>
      </c>
      <c r="B20" s="265">
        <v>110</v>
      </c>
      <c r="C20" s="265">
        <v>122</v>
      </c>
      <c r="D20" s="265">
        <v>116</v>
      </c>
      <c r="E20" s="264">
        <f t="shared" si="4"/>
        <v>348</v>
      </c>
      <c r="F20" s="73"/>
      <c r="G20" s="72" t="s">
        <v>231</v>
      </c>
      <c r="H20" s="265">
        <v>120</v>
      </c>
      <c r="I20" s="265">
        <v>112</v>
      </c>
      <c r="J20" s="265">
        <v>105</v>
      </c>
      <c r="K20" s="264">
        <f t="shared" si="5"/>
        <v>337</v>
      </c>
    </row>
    <row r="21" spans="1:11" s="264" customFormat="1" ht="22.5" x14ac:dyDescent="0.2">
      <c r="A21" s="131" t="s">
        <v>488</v>
      </c>
      <c r="B21" s="264">
        <f>SUM(B16:B20)</f>
        <v>544</v>
      </c>
      <c r="C21" s="264">
        <f>SUM(C16:C20)</f>
        <v>532</v>
      </c>
      <c r="D21" s="264">
        <f>SUM(D16:D20)</f>
        <v>606</v>
      </c>
      <c r="E21" s="264">
        <f t="shared" si="4"/>
        <v>1682</v>
      </c>
      <c r="G21" s="131" t="s">
        <v>487</v>
      </c>
      <c r="H21" s="264">
        <f>SUM(H16:H20)</f>
        <v>575</v>
      </c>
      <c r="I21" s="264">
        <f>SUM(I16:I20)</f>
        <v>571</v>
      </c>
      <c r="J21" s="264">
        <f>SUM(J16:J20)</f>
        <v>604</v>
      </c>
      <c r="K21" s="264">
        <f t="shared" si="5"/>
        <v>1750</v>
      </c>
    </row>
    <row r="22" spans="1:11" s="71" customFormat="1" ht="22.5" x14ac:dyDescent="0.2">
      <c r="A22" s="385" t="s">
        <v>297</v>
      </c>
      <c r="B22" s="385"/>
      <c r="C22" s="385"/>
      <c r="D22" s="385"/>
      <c r="E22" s="385"/>
      <c r="F22" s="264"/>
      <c r="G22" s="385" t="s">
        <v>295</v>
      </c>
      <c r="H22" s="385"/>
      <c r="I22" s="385"/>
      <c r="J22" s="385"/>
      <c r="K22" s="385"/>
    </row>
    <row r="23" spans="1:11" s="70" customFormat="1" ht="22.5" x14ac:dyDescent="0.45">
      <c r="A23" s="74" t="s">
        <v>242</v>
      </c>
      <c r="B23" s="75">
        <v>98</v>
      </c>
      <c r="C23" s="75">
        <v>117</v>
      </c>
      <c r="D23" s="75">
        <v>98</v>
      </c>
      <c r="E23" s="263">
        <f t="shared" ref="E23:E28" si="6">SUM(B23:D23)</f>
        <v>313</v>
      </c>
      <c r="F23" s="73"/>
      <c r="G23" s="74" t="s">
        <v>252</v>
      </c>
      <c r="H23" s="75">
        <v>85</v>
      </c>
      <c r="I23" s="75">
        <v>112</v>
      </c>
      <c r="J23" s="75">
        <v>97</v>
      </c>
      <c r="K23" s="263">
        <f t="shared" ref="K23:K28" si="7">SUM(H23:J23)</f>
        <v>294</v>
      </c>
    </row>
    <row r="24" spans="1:11" s="70" customFormat="1" ht="22.5" x14ac:dyDescent="0.45">
      <c r="A24" s="74" t="s">
        <v>243</v>
      </c>
      <c r="B24" s="75">
        <v>116</v>
      </c>
      <c r="C24" s="75">
        <v>97</v>
      </c>
      <c r="D24" s="75">
        <v>120</v>
      </c>
      <c r="E24" s="263">
        <f t="shared" si="6"/>
        <v>333</v>
      </c>
      <c r="F24" s="73"/>
      <c r="G24" s="74" t="s">
        <v>255</v>
      </c>
      <c r="H24" s="75">
        <v>106</v>
      </c>
      <c r="I24" s="75">
        <v>159</v>
      </c>
      <c r="J24" s="75">
        <v>103</v>
      </c>
      <c r="K24" s="263">
        <f t="shared" si="7"/>
        <v>368</v>
      </c>
    </row>
    <row r="25" spans="1:11" s="70" customFormat="1" ht="22.5" x14ac:dyDescent="0.45">
      <c r="A25" s="74" t="s">
        <v>352</v>
      </c>
      <c r="B25" s="75">
        <v>129</v>
      </c>
      <c r="C25" s="75">
        <v>138</v>
      </c>
      <c r="D25" s="75">
        <v>117</v>
      </c>
      <c r="E25" s="263">
        <f t="shared" si="6"/>
        <v>384</v>
      </c>
      <c r="F25" s="73"/>
      <c r="G25" s="74" t="s">
        <v>220</v>
      </c>
      <c r="H25" s="75">
        <v>128</v>
      </c>
      <c r="I25" s="75">
        <v>115</v>
      </c>
      <c r="J25" s="75">
        <v>110</v>
      </c>
      <c r="K25" s="263">
        <f t="shared" si="7"/>
        <v>353</v>
      </c>
    </row>
    <row r="26" spans="1:11" s="70" customFormat="1" ht="22.5" x14ac:dyDescent="0.45">
      <c r="A26" s="74" t="s">
        <v>240</v>
      </c>
      <c r="B26" s="75">
        <v>106</v>
      </c>
      <c r="C26" s="75">
        <v>120</v>
      </c>
      <c r="D26" s="75">
        <v>99</v>
      </c>
      <c r="E26" s="263">
        <f t="shared" si="6"/>
        <v>325</v>
      </c>
      <c r="F26" s="73"/>
      <c r="G26" s="74" t="s">
        <v>353</v>
      </c>
      <c r="H26" s="75">
        <v>167</v>
      </c>
      <c r="I26" s="75">
        <v>124</v>
      </c>
      <c r="J26" s="75">
        <v>135</v>
      </c>
      <c r="K26" s="263">
        <f t="shared" si="7"/>
        <v>426</v>
      </c>
    </row>
    <row r="27" spans="1:11" s="70" customFormat="1" ht="22.5" x14ac:dyDescent="0.45">
      <c r="A27" s="74" t="s">
        <v>241</v>
      </c>
      <c r="B27" s="75">
        <v>146</v>
      </c>
      <c r="C27" s="75">
        <v>117</v>
      </c>
      <c r="D27" s="75">
        <v>116</v>
      </c>
      <c r="E27" s="263">
        <f t="shared" si="6"/>
        <v>379</v>
      </c>
      <c r="F27" s="73"/>
      <c r="G27" s="74" t="s">
        <v>215</v>
      </c>
      <c r="H27" s="75">
        <v>107</v>
      </c>
      <c r="I27" s="75">
        <v>97</v>
      </c>
      <c r="J27" s="75">
        <v>124</v>
      </c>
      <c r="K27" s="263">
        <f t="shared" si="7"/>
        <v>328</v>
      </c>
    </row>
    <row r="28" spans="1:11" s="264" customFormat="1" ht="22.5" x14ac:dyDescent="0.2">
      <c r="A28" s="215" t="s">
        <v>488</v>
      </c>
      <c r="B28" s="263">
        <f>SUM(B23:B27)</f>
        <v>595</v>
      </c>
      <c r="C28" s="263">
        <f>SUM(C23:C27)</f>
        <v>589</v>
      </c>
      <c r="D28" s="263">
        <f>SUM(D23:D27)</f>
        <v>550</v>
      </c>
      <c r="E28" s="263">
        <f t="shared" si="6"/>
        <v>1734</v>
      </c>
      <c r="G28" s="215" t="s">
        <v>487</v>
      </c>
      <c r="H28" s="263">
        <f>SUM(H23:H27)</f>
        <v>593</v>
      </c>
      <c r="I28" s="263">
        <f>SUM(I23:I27)</f>
        <v>607</v>
      </c>
      <c r="J28" s="263">
        <f>SUM(J23:J27)</f>
        <v>569</v>
      </c>
      <c r="K28" s="263">
        <f t="shared" si="7"/>
        <v>1769</v>
      </c>
    </row>
    <row r="29" spans="1:11" s="71" customFormat="1" ht="22.5" x14ac:dyDescent="0.2">
      <c r="A29" s="384" t="s">
        <v>479</v>
      </c>
      <c r="B29" s="384"/>
      <c r="C29" s="384"/>
      <c r="D29" s="384"/>
      <c r="E29" s="384"/>
      <c r="F29" s="264"/>
      <c r="G29" s="384" t="s">
        <v>480</v>
      </c>
      <c r="H29" s="384"/>
      <c r="I29" s="384"/>
      <c r="J29" s="384"/>
      <c r="K29" s="384"/>
    </row>
    <row r="30" spans="1:11" s="70" customFormat="1" ht="22.5" x14ac:dyDescent="0.45">
      <c r="A30" s="72" t="s">
        <v>280</v>
      </c>
      <c r="B30" s="265">
        <v>117</v>
      </c>
      <c r="C30" s="265">
        <v>143</v>
      </c>
      <c r="D30" s="265">
        <v>132</v>
      </c>
      <c r="E30" s="264">
        <f t="shared" ref="E30:E35" si="8">SUM(B30:D30)</f>
        <v>392</v>
      </c>
      <c r="F30" s="73"/>
      <c r="G30" s="72" t="s">
        <v>354</v>
      </c>
      <c r="H30" s="265">
        <v>101</v>
      </c>
      <c r="I30" s="265">
        <v>121</v>
      </c>
      <c r="J30" s="265">
        <v>103</v>
      </c>
      <c r="K30" s="264">
        <f t="shared" ref="K30:K35" si="9">SUM(H30:J30)</f>
        <v>325</v>
      </c>
    </row>
    <row r="31" spans="1:11" s="70" customFormat="1" ht="22.5" x14ac:dyDescent="0.45">
      <c r="A31" s="72" t="s">
        <v>41</v>
      </c>
      <c r="B31" s="265">
        <v>118</v>
      </c>
      <c r="C31" s="265">
        <v>125</v>
      </c>
      <c r="D31" s="265">
        <v>111</v>
      </c>
      <c r="E31" s="264">
        <f t="shared" si="8"/>
        <v>354</v>
      </c>
      <c r="F31" s="73"/>
      <c r="G31" s="72" t="s">
        <v>286</v>
      </c>
      <c r="H31" s="265">
        <v>117</v>
      </c>
      <c r="I31" s="265">
        <v>123</v>
      </c>
      <c r="J31" s="265">
        <v>104</v>
      </c>
      <c r="K31" s="264">
        <f t="shared" si="9"/>
        <v>344</v>
      </c>
    </row>
    <row r="32" spans="1:11" s="70" customFormat="1" ht="22.5" x14ac:dyDescent="0.45">
      <c r="A32" s="72" t="s">
        <v>40</v>
      </c>
      <c r="B32" s="265">
        <v>126</v>
      </c>
      <c r="C32" s="265">
        <v>129</v>
      </c>
      <c r="D32" s="265">
        <v>116</v>
      </c>
      <c r="E32" s="264">
        <f t="shared" si="8"/>
        <v>371</v>
      </c>
      <c r="F32" s="73"/>
      <c r="G32" s="72" t="s">
        <v>258</v>
      </c>
      <c r="H32" s="265">
        <v>137</v>
      </c>
      <c r="I32" s="265">
        <v>113</v>
      </c>
      <c r="J32" s="265">
        <v>91</v>
      </c>
      <c r="K32" s="264">
        <f t="shared" si="9"/>
        <v>341</v>
      </c>
    </row>
    <row r="33" spans="1:11" s="70" customFormat="1" ht="22.5" x14ac:dyDescent="0.45">
      <c r="A33" s="72" t="s">
        <v>357</v>
      </c>
      <c r="B33" s="265">
        <v>113</v>
      </c>
      <c r="C33" s="265">
        <v>109</v>
      </c>
      <c r="D33" s="265">
        <v>128</v>
      </c>
      <c r="E33" s="264">
        <f t="shared" si="8"/>
        <v>350</v>
      </c>
      <c r="F33" s="73"/>
      <c r="G33" s="72" t="s">
        <v>371</v>
      </c>
      <c r="H33" s="265">
        <v>112</v>
      </c>
      <c r="I33" s="265">
        <v>99</v>
      </c>
      <c r="J33" s="265">
        <v>101</v>
      </c>
      <c r="K33" s="264">
        <f t="shared" si="9"/>
        <v>312</v>
      </c>
    </row>
    <row r="34" spans="1:11" s="70" customFormat="1" ht="22.5" x14ac:dyDescent="0.45">
      <c r="A34" s="72" t="s">
        <v>335</v>
      </c>
      <c r="B34" s="265">
        <v>112</v>
      </c>
      <c r="C34" s="265">
        <v>126</v>
      </c>
      <c r="D34" s="265">
        <v>149</v>
      </c>
      <c r="E34" s="264">
        <f t="shared" si="8"/>
        <v>387</v>
      </c>
      <c r="F34" s="73"/>
      <c r="G34" s="72" t="s">
        <v>210</v>
      </c>
      <c r="H34" s="265">
        <v>146</v>
      </c>
      <c r="I34" s="265">
        <v>118</v>
      </c>
      <c r="J34" s="265">
        <v>133</v>
      </c>
      <c r="K34" s="264">
        <f t="shared" si="9"/>
        <v>397</v>
      </c>
    </row>
    <row r="35" spans="1:11" s="264" customFormat="1" ht="22.5" x14ac:dyDescent="0.2">
      <c r="A35" s="131" t="s">
        <v>487</v>
      </c>
      <c r="B35" s="264">
        <f>SUM(B30:B34)</f>
        <v>586</v>
      </c>
      <c r="C35" s="264">
        <f>SUM(C30:C34)</f>
        <v>632</v>
      </c>
      <c r="D35" s="264">
        <f>SUM(D30:D34)</f>
        <v>636</v>
      </c>
      <c r="E35" s="264">
        <f t="shared" si="8"/>
        <v>1854</v>
      </c>
      <c r="G35" s="131" t="s">
        <v>488</v>
      </c>
      <c r="H35" s="264">
        <f>SUM(H30:H34)</f>
        <v>613</v>
      </c>
      <c r="I35" s="264">
        <f>SUM(I30:I34)</f>
        <v>574</v>
      </c>
      <c r="J35" s="264">
        <f>SUM(J30:J34)</f>
        <v>532</v>
      </c>
      <c r="K35" s="264">
        <f t="shared" si="9"/>
        <v>1719</v>
      </c>
    </row>
    <row r="36" spans="1:11" s="71" customFormat="1" ht="22.5" x14ac:dyDescent="0.2">
      <c r="A36" s="385" t="s">
        <v>294</v>
      </c>
      <c r="B36" s="385"/>
      <c r="C36" s="385"/>
      <c r="D36" s="385"/>
      <c r="E36" s="385"/>
      <c r="F36" s="264"/>
      <c r="G36" s="385" t="s">
        <v>484</v>
      </c>
      <c r="H36" s="385"/>
      <c r="I36" s="385"/>
      <c r="J36" s="385"/>
      <c r="K36" s="385"/>
    </row>
    <row r="37" spans="1:11" s="70" customFormat="1" ht="22.5" x14ac:dyDescent="0.45">
      <c r="A37" s="74" t="s">
        <v>277</v>
      </c>
      <c r="B37" s="75">
        <v>133</v>
      </c>
      <c r="C37" s="75">
        <v>126</v>
      </c>
      <c r="D37" s="75">
        <v>131</v>
      </c>
      <c r="E37" s="263">
        <f t="shared" ref="E37:E42" si="10">SUM(B37:D37)</f>
        <v>390</v>
      </c>
      <c r="F37" s="73"/>
      <c r="G37" s="74" t="s">
        <v>267</v>
      </c>
      <c r="H37" s="75">
        <v>104</v>
      </c>
      <c r="I37" s="75">
        <v>157</v>
      </c>
      <c r="J37" s="75">
        <v>94</v>
      </c>
      <c r="K37" s="263">
        <f t="shared" ref="K37:K41" si="11">SUM(H37:J37)</f>
        <v>355</v>
      </c>
    </row>
    <row r="38" spans="1:11" s="70" customFormat="1" ht="22.5" x14ac:dyDescent="0.45">
      <c r="A38" s="74" t="s">
        <v>279</v>
      </c>
      <c r="B38" s="75">
        <v>119</v>
      </c>
      <c r="C38" s="75">
        <v>137</v>
      </c>
      <c r="D38" s="75">
        <v>126</v>
      </c>
      <c r="E38" s="263">
        <f t="shared" si="10"/>
        <v>382</v>
      </c>
      <c r="F38" s="73"/>
      <c r="G38" s="74" t="s">
        <v>440</v>
      </c>
      <c r="H38" s="75">
        <v>88</v>
      </c>
      <c r="I38" s="75">
        <v>124</v>
      </c>
      <c r="J38" s="75">
        <v>122</v>
      </c>
      <c r="K38" s="263">
        <f t="shared" si="11"/>
        <v>334</v>
      </c>
    </row>
    <row r="39" spans="1:11" s="70" customFormat="1" ht="22.5" x14ac:dyDescent="0.45">
      <c r="A39" s="74" t="s">
        <v>214</v>
      </c>
      <c r="B39" s="75">
        <v>125</v>
      </c>
      <c r="C39" s="75">
        <v>133</v>
      </c>
      <c r="D39" s="75">
        <v>136</v>
      </c>
      <c r="E39" s="263">
        <f t="shared" si="10"/>
        <v>394</v>
      </c>
      <c r="F39" s="73"/>
      <c r="G39" s="74" t="s">
        <v>260</v>
      </c>
      <c r="H39" s="75">
        <v>110</v>
      </c>
      <c r="I39" s="75">
        <v>98</v>
      </c>
      <c r="J39" s="75">
        <v>130</v>
      </c>
      <c r="K39" s="263">
        <f t="shared" si="11"/>
        <v>338</v>
      </c>
    </row>
    <row r="40" spans="1:11" s="70" customFormat="1" ht="22.5" x14ac:dyDescent="0.45">
      <c r="A40" s="74" t="s">
        <v>278</v>
      </c>
      <c r="B40" s="75">
        <v>123</v>
      </c>
      <c r="C40" s="75">
        <v>137</v>
      </c>
      <c r="D40" s="75">
        <v>94</v>
      </c>
      <c r="E40" s="263">
        <f t="shared" si="10"/>
        <v>354</v>
      </c>
      <c r="F40" s="73"/>
      <c r="G40" s="74" t="s">
        <v>368</v>
      </c>
      <c r="H40" s="75">
        <v>101</v>
      </c>
      <c r="I40" s="75">
        <v>119</v>
      </c>
      <c r="J40" s="75">
        <v>122</v>
      </c>
      <c r="K40" s="263">
        <f t="shared" si="11"/>
        <v>342</v>
      </c>
    </row>
    <row r="41" spans="1:11" s="70" customFormat="1" ht="22.5" x14ac:dyDescent="0.45">
      <c r="A41" s="74" t="s">
        <v>276</v>
      </c>
      <c r="B41" s="75">
        <v>119</v>
      </c>
      <c r="C41" s="75">
        <v>119</v>
      </c>
      <c r="D41" s="75">
        <v>108</v>
      </c>
      <c r="E41" s="263">
        <f t="shared" si="10"/>
        <v>346</v>
      </c>
      <c r="F41" s="73"/>
      <c r="G41" s="74" t="s">
        <v>264</v>
      </c>
      <c r="H41" s="75">
        <v>96</v>
      </c>
      <c r="I41" s="75">
        <v>134</v>
      </c>
      <c r="J41" s="75">
        <v>95</v>
      </c>
      <c r="K41" s="263">
        <f t="shared" si="11"/>
        <v>325</v>
      </c>
    </row>
    <row r="42" spans="1:11" s="264" customFormat="1" ht="22.5" x14ac:dyDescent="0.2">
      <c r="A42" s="215" t="s">
        <v>490</v>
      </c>
      <c r="B42" s="263">
        <f>SUM(B37:B41)</f>
        <v>619</v>
      </c>
      <c r="C42" s="263">
        <f>SUM(C37:C41)</f>
        <v>652</v>
      </c>
      <c r="D42" s="263">
        <f>SUM(D37:D41)</f>
        <v>595</v>
      </c>
      <c r="E42" s="263">
        <f t="shared" si="10"/>
        <v>1866</v>
      </c>
      <c r="G42" s="215" t="s">
        <v>491</v>
      </c>
      <c r="H42" s="263">
        <f>SUM(H37:H41)</f>
        <v>499</v>
      </c>
      <c r="I42" s="263">
        <f>SUM(I37:I41)</f>
        <v>632</v>
      </c>
      <c r="J42" s="263">
        <f>SUM(J37:J41)</f>
        <v>563</v>
      </c>
      <c r="K42" s="263">
        <f>SUM(K37:K41)</f>
        <v>1694</v>
      </c>
    </row>
    <row r="43" spans="1:11" s="69" customFormat="1" ht="22.5" x14ac:dyDescent="0.45">
      <c r="A43" s="384" t="s">
        <v>299</v>
      </c>
      <c r="B43" s="384"/>
      <c r="C43" s="384"/>
      <c r="D43" s="384"/>
      <c r="E43" s="384"/>
      <c r="F43" s="264"/>
      <c r="G43" s="384" t="s">
        <v>483</v>
      </c>
      <c r="H43" s="384"/>
      <c r="I43" s="384"/>
      <c r="J43" s="384"/>
      <c r="K43" s="384"/>
    </row>
    <row r="44" spans="1:11" s="70" customFormat="1" ht="22.5" x14ac:dyDescent="0.45">
      <c r="A44" s="72" t="s">
        <v>361</v>
      </c>
      <c r="B44" s="265">
        <v>104</v>
      </c>
      <c r="C44" s="265">
        <v>123</v>
      </c>
      <c r="D44" s="265">
        <v>119</v>
      </c>
      <c r="E44" s="264">
        <f t="shared" ref="E44:E49" si="12">SUM(B44:D44)</f>
        <v>346</v>
      </c>
      <c r="F44" s="73"/>
      <c r="G44" s="72" t="s">
        <v>474</v>
      </c>
      <c r="H44" s="265">
        <v>151</v>
      </c>
      <c r="I44" s="265">
        <v>102</v>
      </c>
      <c r="J44" s="265">
        <v>110</v>
      </c>
      <c r="K44" s="264">
        <f>SUM(H44:J44)</f>
        <v>363</v>
      </c>
    </row>
    <row r="45" spans="1:11" s="70" customFormat="1" ht="22.5" x14ac:dyDescent="0.45">
      <c r="A45" s="72" t="s">
        <v>235</v>
      </c>
      <c r="B45" s="265">
        <v>120</v>
      </c>
      <c r="C45" s="265">
        <v>144</v>
      </c>
      <c r="D45" s="265">
        <v>96</v>
      </c>
      <c r="E45" s="264">
        <f t="shared" si="12"/>
        <v>360</v>
      </c>
      <c r="F45" s="73"/>
      <c r="G45" s="72" t="s">
        <v>615</v>
      </c>
      <c r="H45" s="265">
        <v>88</v>
      </c>
      <c r="I45" s="265">
        <v>105</v>
      </c>
      <c r="J45" s="265">
        <v>119</v>
      </c>
      <c r="K45" s="264">
        <f>SUM(H45:J45)</f>
        <v>312</v>
      </c>
    </row>
    <row r="46" spans="1:11" s="70" customFormat="1" ht="22.5" x14ac:dyDescent="0.45">
      <c r="A46" s="72" t="s">
        <v>362</v>
      </c>
      <c r="B46" s="265">
        <v>161</v>
      </c>
      <c r="C46" s="265">
        <v>127</v>
      </c>
      <c r="D46" s="265">
        <v>127</v>
      </c>
      <c r="E46" s="264">
        <f t="shared" si="12"/>
        <v>415</v>
      </c>
      <c r="F46" s="73"/>
      <c r="G46" s="72" t="s">
        <v>359</v>
      </c>
      <c r="H46" s="265">
        <v>93</v>
      </c>
      <c r="I46" s="265">
        <v>87</v>
      </c>
      <c r="J46" s="265">
        <v>91</v>
      </c>
      <c r="K46" s="264">
        <f>SUM(H46:J46)</f>
        <v>271</v>
      </c>
    </row>
    <row r="47" spans="1:11" s="70" customFormat="1" ht="22.5" x14ac:dyDescent="0.45">
      <c r="A47" s="72" t="s">
        <v>234</v>
      </c>
      <c r="B47" s="265">
        <v>96</v>
      </c>
      <c r="C47" s="265">
        <v>115</v>
      </c>
      <c r="D47" s="265">
        <v>113</v>
      </c>
      <c r="E47" s="264">
        <f t="shared" si="12"/>
        <v>324</v>
      </c>
      <c r="F47" s="73"/>
      <c r="G47" s="72" t="s">
        <v>249</v>
      </c>
      <c r="H47" s="265">
        <v>130</v>
      </c>
      <c r="I47" s="265">
        <v>122</v>
      </c>
      <c r="J47" s="265">
        <v>131</v>
      </c>
      <c r="K47" s="264">
        <f>SUM(H47:J47)</f>
        <v>383</v>
      </c>
    </row>
    <row r="48" spans="1:11" s="70" customFormat="1" ht="22.5" x14ac:dyDescent="0.45">
      <c r="A48" s="72" t="s">
        <v>334</v>
      </c>
      <c r="B48" s="265">
        <v>135</v>
      </c>
      <c r="C48" s="265">
        <v>123</v>
      </c>
      <c r="D48" s="265">
        <v>122</v>
      </c>
      <c r="E48" s="264">
        <f t="shared" si="12"/>
        <v>380</v>
      </c>
      <c r="F48" s="73"/>
      <c r="G48" s="72" t="s">
        <v>266</v>
      </c>
      <c r="H48" s="265">
        <v>105</v>
      </c>
      <c r="I48" s="265">
        <v>137</v>
      </c>
      <c r="J48" s="265">
        <v>122</v>
      </c>
      <c r="K48" s="264">
        <f>SUM(H48:J48)</f>
        <v>364</v>
      </c>
    </row>
    <row r="49" spans="1:11" s="264" customFormat="1" ht="22.5" x14ac:dyDescent="0.2">
      <c r="A49" s="131" t="s">
        <v>490</v>
      </c>
      <c r="B49" s="264">
        <f>SUM(B44:B48)</f>
        <v>616</v>
      </c>
      <c r="C49" s="264">
        <f>SUM(C44:C48)</f>
        <v>632</v>
      </c>
      <c r="D49" s="264">
        <f>SUM(D44:D48)</f>
        <v>577</v>
      </c>
      <c r="E49" s="264">
        <f t="shared" si="12"/>
        <v>1825</v>
      </c>
      <c r="G49" s="131" t="s">
        <v>491</v>
      </c>
      <c r="H49" s="264">
        <f>SUM(H44:H48)</f>
        <v>567</v>
      </c>
      <c r="I49" s="264">
        <f>SUM(I44:I48)</f>
        <v>553</v>
      </c>
      <c r="J49" s="264">
        <f>SUM(J44:J48)</f>
        <v>573</v>
      </c>
      <c r="K49" s="264">
        <f>SUM(K44:K48)</f>
        <v>1693</v>
      </c>
    </row>
    <row r="51" spans="1:11" ht="22.5" x14ac:dyDescent="0.35">
      <c r="A51" s="384" t="s">
        <v>332</v>
      </c>
      <c r="B51" s="384"/>
      <c r="C51" s="384"/>
      <c r="D51" s="384"/>
      <c r="E51" s="384"/>
      <c r="G51" s="384" t="s">
        <v>321</v>
      </c>
      <c r="H51" s="384"/>
      <c r="I51" s="384"/>
      <c r="J51" s="384"/>
      <c r="K51" s="384"/>
    </row>
    <row r="52" spans="1:11" ht="22.5" x14ac:dyDescent="0.35">
      <c r="A52" s="384" t="s">
        <v>620</v>
      </c>
      <c r="B52" s="384"/>
      <c r="C52" s="384"/>
      <c r="D52" s="384"/>
      <c r="E52" s="384"/>
      <c r="G52" s="384" t="s">
        <v>606</v>
      </c>
      <c r="H52" s="384"/>
      <c r="I52" s="384"/>
      <c r="J52" s="384"/>
      <c r="K52" s="384"/>
    </row>
    <row r="53" spans="1:11" ht="22.5" x14ac:dyDescent="0.45">
      <c r="A53" s="383" t="s">
        <v>619</v>
      </c>
      <c r="B53" s="383"/>
      <c r="C53" s="383"/>
      <c r="D53" s="383"/>
      <c r="E53" s="383"/>
      <c r="F53" s="70"/>
      <c r="G53" s="383" t="s">
        <v>607</v>
      </c>
      <c r="H53" s="383"/>
      <c r="I53" s="383"/>
      <c r="J53" s="383"/>
      <c r="K53" s="383"/>
    </row>
    <row r="54" spans="1:11" ht="22.5" x14ac:dyDescent="0.45">
      <c r="A54" s="383" t="s">
        <v>546</v>
      </c>
      <c r="B54" s="383"/>
      <c r="C54" s="383"/>
      <c r="D54" s="383"/>
      <c r="E54" s="383"/>
      <c r="F54" s="70"/>
      <c r="G54" s="383" t="s">
        <v>608</v>
      </c>
      <c r="H54" s="383"/>
      <c r="I54" s="383"/>
      <c r="J54" s="383"/>
      <c r="K54" s="383"/>
    </row>
    <row r="55" spans="1:11" ht="22.5" x14ac:dyDescent="0.45">
      <c r="A55" s="383" t="s">
        <v>621</v>
      </c>
      <c r="B55" s="383"/>
      <c r="C55" s="383"/>
      <c r="D55" s="383"/>
      <c r="E55" s="383"/>
      <c r="F55" s="70"/>
      <c r="G55" s="383" t="s">
        <v>609</v>
      </c>
      <c r="H55" s="383"/>
      <c r="I55" s="383"/>
      <c r="J55" s="383"/>
      <c r="K55" s="383"/>
    </row>
    <row r="56" spans="1:11" ht="22.5" x14ac:dyDescent="0.45">
      <c r="A56" s="383" t="s">
        <v>609</v>
      </c>
      <c r="B56" s="383"/>
      <c r="C56" s="383"/>
      <c r="D56" s="383"/>
      <c r="E56" s="383"/>
      <c r="F56" s="70"/>
      <c r="G56" s="383" t="s">
        <v>610</v>
      </c>
      <c r="H56" s="383"/>
      <c r="I56" s="383"/>
      <c r="J56" s="383"/>
      <c r="K56" s="383"/>
    </row>
    <row r="57" spans="1:11" ht="22.5" x14ac:dyDescent="0.45">
      <c r="A57" s="383" t="s">
        <v>622</v>
      </c>
      <c r="B57" s="383"/>
      <c r="C57" s="383"/>
      <c r="D57" s="383"/>
      <c r="E57" s="383"/>
      <c r="F57" s="70"/>
      <c r="G57" s="383" t="s">
        <v>611</v>
      </c>
      <c r="H57" s="383"/>
      <c r="I57" s="383"/>
      <c r="J57" s="383"/>
      <c r="K57" s="383"/>
    </row>
    <row r="58" spans="1:11" ht="22.5" x14ac:dyDescent="0.45">
      <c r="A58" s="383" t="s">
        <v>623</v>
      </c>
      <c r="B58" s="383"/>
      <c r="C58" s="383"/>
      <c r="D58" s="383"/>
      <c r="E58" s="383"/>
      <c r="F58" s="70"/>
      <c r="G58" s="383" t="s">
        <v>612</v>
      </c>
      <c r="H58" s="383"/>
      <c r="I58" s="383"/>
      <c r="J58" s="383"/>
      <c r="K58" s="383"/>
    </row>
    <row r="59" spans="1:11" ht="22.5" x14ac:dyDescent="0.45">
      <c r="A59" s="383" t="s">
        <v>624</v>
      </c>
      <c r="B59" s="383"/>
      <c r="C59" s="383"/>
      <c r="D59" s="383"/>
      <c r="E59" s="383"/>
      <c r="F59" s="70"/>
      <c r="G59" s="383" t="s">
        <v>613</v>
      </c>
      <c r="H59" s="383"/>
      <c r="I59" s="383"/>
      <c r="J59" s="383"/>
      <c r="K59" s="383"/>
    </row>
    <row r="60" spans="1:11" ht="22.5" x14ac:dyDescent="0.45">
      <c r="A60" s="383" t="s">
        <v>625</v>
      </c>
      <c r="B60" s="383"/>
      <c r="C60" s="383"/>
      <c r="D60" s="383"/>
      <c r="E60" s="383"/>
      <c r="F60" s="70"/>
      <c r="G60" s="383" t="s">
        <v>614</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65"/>
      <c r="C62" s="265"/>
      <c r="D62" s="265"/>
      <c r="E62" s="264"/>
      <c r="F62" s="70"/>
      <c r="G62" s="72"/>
      <c r="H62" s="265"/>
      <c r="I62" s="265"/>
      <c r="J62" s="265"/>
      <c r="K62" s="264"/>
    </row>
    <row r="63" spans="1:11" ht="22.5" x14ac:dyDescent="0.45">
      <c r="A63" s="72"/>
      <c r="B63" s="265"/>
      <c r="C63" s="265"/>
      <c r="D63" s="265"/>
      <c r="E63" s="264"/>
      <c r="F63" s="70"/>
      <c r="G63" s="72"/>
      <c r="H63" s="265"/>
      <c r="I63" s="265"/>
      <c r="J63" s="265"/>
      <c r="K63" s="264"/>
    </row>
    <row r="64" spans="1:11" ht="22.5" x14ac:dyDescent="0.45">
      <c r="A64" s="72"/>
      <c r="B64" s="265"/>
      <c r="C64" s="265"/>
      <c r="D64" s="265"/>
      <c r="E64" s="264"/>
      <c r="F64" s="70"/>
      <c r="G64" s="72"/>
      <c r="H64" s="265"/>
      <c r="I64" s="265"/>
      <c r="J64" s="265"/>
      <c r="K64" s="264"/>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72" priority="35" rank="1"/>
  </conditionalFormatting>
  <conditionalFormatting sqref="C7 I7">
    <cfRule type="top10" dxfId="271" priority="34" rank="1"/>
  </conditionalFormatting>
  <conditionalFormatting sqref="D7 J7">
    <cfRule type="top10" dxfId="270" priority="33" stopIfTrue="1" rank="1"/>
  </conditionalFormatting>
  <conditionalFormatting sqref="E7 K7">
    <cfRule type="top10" dxfId="269" priority="32" rank="1"/>
  </conditionalFormatting>
  <conditionalFormatting sqref="B14 H14">
    <cfRule type="top10" dxfId="268" priority="31" rank="1"/>
  </conditionalFormatting>
  <conditionalFormatting sqref="C14 I14">
    <cfRule type="top10" dxfId="267" priority="29" rank="1"/>
    <cfRule type="top10" priority="30" rank="1"/>
  </conditionalFormatting>
  <conditionalFormatting sqref="J14 D14">
    <cfRule type="top10" dxfId="266" priority="28" rank="1"/>
  </conditionalFormatting>
  <conditionalFormatting sqref="K14 E14">
    <cfRule type="top10" dxfId="265" priority="27" rank="1"/>
  </conditionalFormatting>
  <conditionalFormatting sqref="B21 H21">
    <cfRule type="top10" dxfId="264" priority="26" rank="1"/>
  </conditionalFormatting>
  <conditionalFormatting sqref="I21 C21">
    <cfRule type="top10" dxfId="263" priority="25" rank="1"/>
  </conditionalFormatting>
  <conditionalFormatting sqref="D21 J21">
    <cfRule type="top10" dxfId="262" priority="24" rank="1"/>
  </conditionalFormatting>
  <conditionalFormatting sqref="K21 E21">
    <cfRule type="top10" dxfId="261" priority="23" rank="1"/>
  </conditionalFormatting>
  <conditionalFormatting sqref="B28 H28">
    <cfRule type="top10" dxfId="260" priority="22" rank="1"/>
  </conditionalFormatting>
  <conditionalFormatting sqref="C28 I28">
    <cfRule type="top10" dxfId="259" priority="21" rank="1"/>
  </conditionalFormatting>
  <conditionalFormatting sqref="D28 J28">
    <cfRule type="top10" dxfId="258" priority="20" rank="1"/>
  </conditionalFormatting>
  <conditionalFormatting sqref="E28 K28">
    <cfRule type="top10" dxfId="257" priority="19" rank="1"/>
  </conditionalFormatting>
  <conditionalFormatting sqref="B35 H35">
    <cfRule type="top10" dxfId="256" priority="18" rank="1"/>
  </conditionalFormatting>
  <conditionalFormatting sqref="H35 B35">
    <cfRule type="top10" dxfId="255" priority="17" rank="1"/>
  </conditionalFormatting>
  <conditionalFormatting sqref="C35 I35">
    <cfRule type="top10" dxfId="254" priority="16" rank="1"/>
  </conditionalFormatting>
  <conditionalFormatting sqref="D35 J35">
    <cfRule type="top10" dxfId="253" priority="15" rank="1"/>
  </conditionalFormatting>
  <conditionalFormatting sqref="K35 E35">
    <cfRule type="top10" dxfId="252" priority="14" rank="1"/>
  </conditionalFormatting>
  <conditionalFormatting sqref="B42 H42">
    <cfRule type="top10" dxfId="251" priority="13" rank="1"/>
  </conditionalFormatting>
  <conditionalFormatting sqref="C42 I42">
    <cfRule type="top10" dxfId="250" priority="12" rank="1"/>
  </conditionalFormatting>
  <conditionalFormatting sqref="D42 J42">
    <cfRule type="top10" dxfId="249" priority="11" rank="1"/>
  </conditionalFormatting>
  <conditionalFormatting sqref="E42 K42">
    <cfRule type="top10" dxfId="248" priority="10" rank="1"/>
  </conditionalFormatting>
  <conditionalFormatting sqref="B49 H49">
    <cfRule type="top10" dxfId="247" priority="9" rank="1"/>
  </conditionalFormatting>
  <conditionalFormatting sqref="C49 I49">
    <cfRule type="top10" dxfId="246" priority="8" rank="1"/>
  </conditionalFormatting>
  <conditionalFormatting sqref="D49 J49">
    <cfRule type="top10" dxfId="245" priority="7" rank="1"/>
  </conditionalFormatting>
  <conditionalFormatting sqref="E49 K49">
    <cfRule type="top10" dxfId="244" priority="6" rank="1"/>
  </conditionalFormatting>
  <conditionalFormatting sqref="E2:E6 K2:K6 E9:E13 E16:E20 K16:K20 E23:E27 E30:E34 K30:K34 K23:K27 E44:E48 K44:K48 E37:E41 K37:K41 K9:K13">
    <cfRule type="cellIs" dxfId="243" priority="5" operator="greaterThan">
      <formula>399</formula>
    </cfRule>
  </conditionalFormatting>
  <conditionalFormatting sqref="B2:D6 H2:J6 H9:J13 B9:D13 B16:D20 H16:J20 B23:D27 H23:J27 H30:J34 B30:D34 B37:D40 H37:J41 H44:J48 B44:D48">
    <cfRule type="cellIs" dxfId="242" priority="4" operator="greaterThanOrEqual">
      <formula>150</formula>
    </cfRule>
  </conditionalFormatting>
  <conditionalFormatting sqref="B41:D41">
    <cfRule type="cellIs" dxfId="241"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7&amp;"Arial,Regular"&amp;10
&amp;"Euphemia,Regular"&amp;12OCTOBER 19, 2014</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37"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293</v>
      </c>
      <c r="B1" s="386"/>
      <c r="C1" s="386"/>
      <c r="D1" s="386"/>
      <c r="E1" s="386"/>
      <c r="F1" s="258"/>
      <c r="G1" s="386" t="s">
        <v>296</v>
      </c>
      <c r="H1" s="386"/>
      <c r="I1" s="386"/>
      <c r="J1" s="386"/>
      <c r="K1" s="386"/>
    </row>
    <row r="2" spans="1:11" s="70" customFormat="1" ht="22.5" x14ac:dyDescent="0.45">
      <c r="A2" s="72" t="s">
        <v>229</v>
      </c>
      <c r="B2" s="261">
        <v>145</v>
      </c>
      <c r="C2" s="261">
        <v>107</v>
      </c>
      <c r="D2" s="261">
        <v>103</v>
      </c>
      <c r="E2" s="260">
        <f t="shared" ref="E2:E7" si="0">SUM(B2:D2)</f>
        <v>355</v>
      </c>
      <c r="F2" s="73"/>
      <c r="G2" s="72" t="s">
        <v>351</v>
      </c>
      <c r="H2" s="261">
        <v>110</v>
      </c>
      <c r="I2" s="261">
        <v>120</v>
      </c>
      <c r="J2" s="261">
        <v>130</v>
      </c>
      <c r="K2" s="260">
        <f t="shared" ref="K2:K7" si="1">SUM(H2:J2)</f>
        <v>360</v>
      </c>
    </row>
    <row r="3" spans="1:11" s="70" customFormat="1" ht="22.5" x14ac:dyDescent="0.45">
      <c r="A3" s="72" t="s">
        <v>406</v>
      </c>
      <c r="B3" s="261">
        <v>105</v>
      </c>
      <c r="C3" s="261">
        <v>108</v>
      </c>
      <c r="D3" s="261">
        <v>126</v>
      </c>
      <c r="E3" s="260">
        <f t="shared" si="0"/>
        <v>339</v>
      </c>
      <c r="F3" s="73"/>
      <c r="G3" s="72" t="s">
        <v>493</v>
      </c>
      <c r="H3" s="261">
        <v>111</v>
      </c>
      <c r="I3" s="261">
        <v>117</v>
      </c>
      <c r="J3" s="261">
        <v>120</v>
      </c>
      <c r="K3" s="260">
        <f t="shared" si="1"/>
        <v>348</v>
      </c>
    </row>
    <row r="4" spans="1:11" s="70" customFormat="1" ht="22.5" x14ac:dyDescent="0.45">
      <c r="A4" s="72" t="s">
        <v>228</v>
      </c>
      <c r="B4" s="261">
        <v>170</v>
      </c>
      <c r="C4" s="261">
        <v>126</v>
      </c>
      <c r="D4" s="261">
        <v>119</v>
      </c>
      <c r="E4" s="260">
        <f t="shared" si="0"/>
        <v>415</v>
      </c>
      <c r="F4" s="73"/>
      <c r="G4" s="72" t="s">
        <v>237</v>
      </c>
      <c r="H4" s="261">
        <v>110</v>
      </c>
      <c r="I4" s="261">
        <v>107</v>
      </c>
      <c r="J4" s="261">
        <v>131</v>
      </c>
      <c r="K4" s="260">
        <f t="shared" si="1"/>
        <v>348</v>
      </c>
    </row>
    <row r="5" spans="1:11" s="70" customFormat="1" ht="22.5" x14ac:dyDescent="0.45">
      <c r="A5" s="72" t="s">
        <v>227</v>
      </c>
      <c r="B5" s="261">
        <v>112</v>
      </c>
      <c r="C5" s="261">
        <v>125</v>
      </c>
      <c r="D5" s="261">
        <v>137</v>
      </c>
      <c r="E5" s="260">
        <f t="shared" si="0"/>
        <v>374</v>
      </c>
      <c r="F5" s="73"/>
      <c r="G5" s="72" t="s">
        <v>257</v>
      </c>
      <c r="H5" s="261">
        <v>130</v>
      </c>
      <c r="I5" s="261">
        <v>128</v>
      </c>
      <c r="J5" s="261">
        <v>133</v>
      </c>
      <c r="K5" s="260">
        <f t="shared" si="1"/>
        <v>391</v>
      </c>
    </row>
    <row r="6" spans="1:11" s="70" customFormat="1" ht="22.5" x14ac:dyDescent="0.45">
      <c r="A6" s="72" t="s">
        <v>231</v>
      </c>
      <c r="B6" s="261">
        <v>123</v>
      </c>
      <c r="C6" s="261">
        <v>116</v>
      </c>
      <c r="D6" s="261">
        <v>122</v>
      </c>
      <c r="E6" s="260">
        <f t="shared" si="0"/>
        <v>361</v>
      </c>
      <c r="F6" s="73"/>
      <c r="G6" s="72" t="s">
        <v>281</v>
      </c>
      <c r="H6" s="261">
        <v>112</v>
      </c>
      <c r="I6" s="261">
        <v>176</v>
      </c>
      <c r="J6" s="261">
        <v>140</v>
      </c>
      <c r="K6" s="260">
        <f t="shared" si="1"/>
        <v>428</v>
      </c>
    </row>
    <row r="7" spans="1:11" s="260" customFormat="1" ht="22.5" x14ac:dyDescent="0.2">
      <c r="A7" s="131" t="s">
        <v>488</v>
      </c>
      <c r="B7" s="260">
        <f>SUM(B2:B6)</f>
        <v>655</v>
      </c>
      <c r="C7" s="260">
        <f>SUM(C2:C6)</f>
        <v>582</v>
      </c>
      <c r="D7" s="260">
        <f>SUM(D2:D6)</f>
        <v>607</v>
      </c>
      <c r="E7" s="260">
        <f t="shared" si="0"/>
        <v>1844</v>
      </c>
      <c r="G7" s="131" t="s">
        <v>487</v>
      </c>
      <c r="H7" s="260">
        <f>SUM(H2:H6)</f>
        <v>573</v>
      </c>
      <c r="I7" s="260">
        <f>SUM(I2:I6)</f>
        <v>648</v>
      </c>
      <c r="J7" s="260">
        <f>SUM(J2:J6)</f>
        <v>654</v>
      </c>
      <c r="K7" s="260">
        <f t="shared" si="1"/>
        <v>1875</v>
      </c>
    </row>
    <row r="8" spans="1:11" s="71" customFormat="1" ht="22.5" x14ac:dyDescent="0.2">
      <c r="A8" s="385" t="s">
        <v>292</v>
      </c>
      <c r="B8" s="385"/>
      <c r="C8" s="385"/>
      <c r="D8" s="385"/>
      <c r="E8" s="385"/>
      <c r="F8" s="260"/>
      <c r="G8" s="385" t="s">
        <v>295</v>
      </c>
      <c r="H8" s="385"/>
      <c r="I8" s="385"/>
      <c r="J8" s="385"/>
      <c r="K8" s="385"/>
    </row>
    <row r="9" spans="1:11" s="70" customFormat="1" ht="22.5" x14ac:dyDescent="0.45">
      <c r="A9" s="74" t="s">
        <v>287</v>
      </c>
      <c r="B9" s="75">
        <v>115</v>
      </c>
      <c r="C9" s="75">
        <v>114</v>
      </c>
      <c r="D9" s="75">
        <v>121</v>
      </c>
      <c r="E9" s="259">
        <f t="shared" ref="E9:E14" si="2">SUM(B9:D9)</f>
        <v>350</v>
      </c>
      <c r="F9" s="73"/>
      <c r="G9" s="74" t="s">
        <v>252</v>
      </c>
      <c r="H9" s="75">
        <v>124</v>
      </c>
      <c r="I9" s="75">
        <v>123</v>
      </c>
      <c r="J9" s="75">
        <v>125</v>
      </c>
      <c r="K9" s="259">
        <f t="shared" ref="K9:K13" si="3">SUM(H9:J9)</f>
        <v>372</v>
      </c>
    </row>
    <row r="10" spans="1:11" s="70" customFormat="1" ht="22.5" x14ac:dyDescent="0.45">
      <c r="A10" s="74" t="s">
        <v>262</v>
      </c>
      <c r="B10" s="75">
        <v>104</v>
      </c>
      <c r="C10" s="75">
        <v>116</v>
      </c>
      <c r="D10" s="75">
        <v>135</v>
      </c>
      <c r="E10" s="259">
        <f t="shared" si="2"/>
        <v>355</v>
      </c>
      <c r="F10" s="73"/>
      <c r="G10" s="74" t="s">
        <v>219</v>
      </c>
      <c r="H10" s="75">
        <v>94</v>
      </c>
      <c r="I10" s="75">
        <v>107</v>
      </c>
      <c r="J10" s="75">
        <v>120</v>
      </c>
      <c r="K10" s="259">
        <f t="shared" si="3"/>
        <v>321</v>
      </c>
    </row>
    <row r="11" spans="1:11" s="70" customFormat="1" ht="22.5" x14ac:dyDescent="0.45">
      <c r="A11" s="74" t="s">
        <v>283</v>
      </c>
      <c r="B11" s="75">
        <v>133</v>
      </c>
      <c r="C11" s="75">
        <v>90</v>
      </c>
      <c r="D11" s="75">
        <v>133</v>
      </c>
      <c r="E11" s="259">
        <f t="shared" si="2"/>
        <v>356</v>
      </c>
      <c r="F11" s="73"/>
      <c r="G11" s="74" t="s">
        <v>255</v>
      </c>
      <c r="H11" s="75">
        <v>111</v>
      </c>
      <c r="I11" s="75">
        <v>87</v>
      </c>
      <c r="J11" s="75">
        <v>126</v>
      </c>
      <c r="K11" s="259">
        <f t="shared" si="3"/>
        <v>324</v>
      </c>
    </row>
    <row r="12" spans="1:11" s="70" customFormat="1" ht="22.5" x14ac:dyDescent="0.45">
      <c r="A12" s="74" t="s">
        <v>211</v>
      </c>
      <c r="B12" s="75">
        <v>134</v>
      </c>
      <c r="C12" s="75">
        <v>116</v>
      </c>
      <c r="D12" s="75">
        <v>158</v>
      </c>
      <c r="E12" s="259">
        <f t="shared" si="2"/>
        <v>408</v>
      </c>
      <c r="F12" s="73"/>
      <c r="G12" s="74" t="s">
        <v>353</v>
      </c>
      <c r="H12" s="75">
        <v>87</v>
      </c>
      <c r="I12" s="75">
        <v>114</v>
      </c>
      <c r="J12" s="75">
        <v>115</v>
      </c>
      <c r="K12" s="259">
        <f t="shared" si="3"/>
        <v>316</v>
      </c>
    </row>
    <row r="13" spans="1:11" s="70" customFormat="1" ht="22.5" x14ac:dyDescent="0.45">
      <c r="A13" s="74" t="s">
        <v>486</v>
      </c>
      <c r="B13" s="75">
        <v>127</v>
      </c>
      <c r="C13" s="75">
        <v>108</v>
      </c>
      <c r="D13" s="75">
        <v>108</v>
      </c>
      <c r="E13" s="259">
        <f t="shared" si="2"/>
        <v>343</v>
      </c>
      <c r="F13" s="73"/>
      <c r="G13" s="74" t="s">
        <v>586</v>
      </c>
      <c r="H13" s="75">
        <v>121</v>
      </c>
      <c r="I13" s="75">
        <v>119</v>
      </c>
      <c r="J13" s="75">
        <v>95</v>
      </c>
      <c r="K13" s="259">
        <f t="shared" si="3"/>
        <v>335</v>
      </c>
    </row>
    <row r="14" spans="1:11" s="260" customFormat="1" ht="22.5" x14ac:dyDescent="0.2">
      <c r="A14" s="215" t="s">
        <v>487</v>
      </c>
      <c r="B14" s="259">
        <f>SUM(B9:B13)</f>
        <v>613</v>
      </c>
      <c r="C14" s="259">
        <f>SUM(C9:C13)</f>
        <v>544</v>
      </c>
      <c r="D14" s="259">
        <f>SUM(D9:D13)</f>
        <v>655</v>
      </c>
      <c r="E14" s="259">
        <f t="shared" si="2"/>
        <v>1812</v>
      </c>
      <c r="G14" s="215" t="s">
        <v>488</v>
      </c>
      <c r="H14" s="259">
        <f>SUM(H9:H13)</f>
        <v>537</v>
      </c>
      <c r="I14" s="259">
        <f>SUM(I9:I13)</f>
        <v>550</v>
      </c>
      <c r="J14" s="259">
        <f>SUM(J9:J13)</f>
        <v>581</v>
      </c>
      <c r="K14" s="259">
        <f t="shared" ref="K14" si="4">SUM(H14:J14)</f>
        <v>1668</v>
      </c>
    </row>
    <row r="15" spans="1:11" s="71" customFormat="1" ht="22.5" x14ac:dyDescent="0.2">
      <c r="A15" s="384" t="s">
        <v>484</v>
      </c>
      <c r="B15" s="384"/>
      <c r="C15" s="384"/>
      <c r="D15" s="384"/>
      <c r="E15" s="384"/>
      <c r="F15" s="260"/>
      <c r="G15" s="384" t="s">
        <v>480</v>
      </c>
      <c r="H15" s="384"/>
      <c r="I15" s="384"/>
      <c r="J15" s="384"/>
      <c r="K15" s="384"/>
    </row>
    <row r="16" spans="1:11" s="70" customFormat="1" ht="22.5" x14ac:dyDescent="0.45">
      <c r="A16" s="72" t="s">
        <v>267</v>
      </c>
      <c r="B16" s="261">
        <v>102</v>
      </c>
      <c r="C16" s="261">
        <v>108</v>
      </c>
      <c r="D16" s="261">
        <v>98</v>
      </c>
      <c r="E16" s="260">
        <f t="shared" ref="E16:E21" si="5">SUM(B16:D16)</f>
        <v>308</v>
      </c>
      <c r="F16" s="73"/>
      <c r="G16" s="72" t="s">
        <v>354</v>
      </c>
      <c r="H16" s="261">
        <v>110</v>
      </c>
      <c r="I16" s="261">
        <v>95</v>
      </c>
      <c r="J16" s="261">
        <v>105</v>
      </c>
      <c r="K16" s="260">
        <f t="shared" ref="K16:K21" si="6">SUM(H16:J16)</f>
        <v>310</v>
      </c>
    </row>
    <row r="17" spans="1:11" s="70" customFormat="1" ht="22.5" x14ac:dyDescent="0.45">
      <c r="A17" s="72" t="s">
        <v>440</v>
      </c>
      <c r="B17" s="261">
        <v>97</v>
      </c>
      <c r="C17" s="261">
        <v>134</v>
      </c>
      <c r="D17" s="261">
        <v>115</v>
      </c>
      <c r="E17" s="260">
        <f t="shared" si="5"/>
        <v>346</v>
      </c>
      <c r="F17" s="73"/>
      <c r="G17" s="72" t="s">
        <v>286</v>
      </c>
      <c r="H17" s="261">
        <v>104</v>
      </c>
      <c r="I17" s="261">
        <v>135</v>
      </c>
      <c r="J17" s="261">
        <v>96</v>
      </c>
      <c r="K17" s="260">
        <f t="shared" si="6"/>
        <v>335</v>
      </c>
    </row>
    <row r="18" spans="1:11" s="70" customFormat="1" ht="22.5" x14ac:dyDescent="0.45">
      <c r="A18" s="72" t="s">
        <v>260</v>
      </c>
      <c r="B18" s="261">
        <v>114</v>
      </c>
      <c r="C18" s="261">
        <v>91</v>
      </c>
      <c r="D18" s="261">
        <v>108</v>
      </c>
      <c r="E18" s="260">
        <f t="shared" si="5"/>
        <v>313</v>
      </c>
      <c r="F18" s="73"/>
      <c r="G18" s="72" t="s">
        <v>258</v>
      </c>
      <c r="H18" s="261">
        <v>118</v>
      </c>
      <c r="I18" s="261">
        <v>106</v>
      </c>
      <c r="J18" s="261">
        <v>104</v>
      </c>
      <c r="K18" s="260">
        <f t="shared" si="6"/>
        <v>328</v>
      </c>
    </row>
    <row r="19" spans="1:11" s="70" customFormat="1" ht="22.5" x14ac:dyDescent="0.45">
      <c r="A19" s="72" t="s">
        <v>368</v>
      </c>
      <c r="B19" s="261">
        <v>100</v>
      </c>
      <c r="C19" s="261">
        <v>111</v>
      </c>
      <c r="D19" s="261">
        <v>96</v>
      </c>
      <c r="E19" s="260">
        <f t="shared" si="5"/>
        <v>307</v>
      </c>
      <c r="F19" s="73"/>
      <c r="G19" s="72" t="s">
        <v>371</v>
      </c>
      <c r="H19" s="261">
        <v>116</v>
      </c>
      <c r="I19" s="261">
        <v>106</v>
      </c>
      <c r="J19" s="261">
        <v>145</v>
      </c>
      <c r="K19" s="260">
        <f t="shared" si="6"/>
        <v>367</v>
      </c>
    </row>
    <row r="20" spans="1:11" s="70" customFormat="1" ht="22.5" x14ac:dyDescent="0.45">
      <c r="A20" s="72" t="s">
        <v>264</v>
      </c>
      <c r="B20" s="261">
        <v>108</v>
      </c>
      <c r="C20" s="261">
        <v>113</v>
      </c>
      <c r="D20" s="261">
        <v>100</v>
      </c>
      <c r="E20" s="260">
        <f t="shared" si="5"/>
        <v>321</v>
      </c>
      <c r="F20" s="73"/>
      <c r="G20" s="72" t="s">
        <v>601</v>
      </c>
      <c r="H20" s="261">
        <v>128</v>
      </c>
      <c r="I20" s="261">
        <v>143</v>
      </c>
      <c r="J20" s="261">
        <v>119</v>
      </c>
      <c r="K20" s="260">
        <f t="shared" si="6"/>
        <v>390</v>
      </c>
    </row>
    <row r="21" spans="1:11" s="260" customFormat="1" ht="22.5" x14ac:dyDescent="0.2">
      <c r="A21" s="131" t="s">
        <v>491</v>
      </c>
      <c r="B21" s="260">
        <f>SUM(B16:B20)</f>
        <v>521</v>
      </c>
      <c r="C21" s="260">
        <f>SUM(C16:C20)</f>
        <v>557</v>
      </c>
      <c r="D21" s="260">
        <f>SUM(D16:D20)</f>
        <v>517</v>
      </c>
      <c r="E21" s="260">
        <f t="shared" si="5"/>
        <v>1595</v>
      </c>
      <c r="G21" s="131" t="s">
        <v>490</v>
      </c>
      <c r="H21" s="260">
        <f>SUM(H16:H20)</f>
        <v>576</v>
      </c>
      <c r="I21" s="260">
        <f>SUM(I16:I20)</f>
        <v>585</v>
      </c>
      <c r="J21" s="260">
        <f>SUM(J16:J20)</f>
        <v>569</v>
      </c>
      <c r="K21" s="260">
        <f t="shared" si="6"/>
        <v>1730</v>
      </c>
    </row>
    <row r="22" spans="1:11" s="71" customFormat="1" ht="22.5" x14ac:dyDescent="0.2">
      <c r="A22" s="385" t="s">
        <v>297</v>
      </c>
      <c r="B22" s="385"/>
      <c r="C22" s="385"/>
      <c r="D22" s="385"/>
      <c r="E22" s="385"/>
      <c r="F22" s="260"/>
      <c r="G22" s="385" t="s">
        <v>298</v>
      </c>
      <c r="H22" s="385"/>
      <c r="I22" s="385"/>
      <c r="J22" s="385"/>
      <c r="K22" s="385"/>
    </row>
    <row r="23" spans="1:11" s="70" customFormat="1" ht="22.5" x14ac:dyDescent="0.45">
      <c r="A23" s="74" t="s">
        <v>242</v>
      </c>
      <c r="B23" s="75">
        <v>106</v>
      </c>
      <c r="C23" s="75">
        <v>129</v>
      </c>
      <c r="D23" s="75">
        <v>114</v>
      </c>
      <c r="E23" s="259">
        <f t="shared" ref="E23:E28" si="7">SUM(B23:D23)</f>
        <v>349</v>
      </c>
      <c r="F23" s="73"/>
      <c r="G23" s="74" t="s">
        <v>222</v>
      </c>
      <c r="H23" s="75">
        <v>125</v>
      </c>
      <c r="I23" s="75">
        <v>95</v>
      </c>
      <c r="J23" s="75">
        <v>137</v>
      </c>
      <c r="K23" s="259">
        <f t="shared" ref="K23:K28" si="8">SUM(H23:J23)</f>
        <v>357</v>
      </c>
    </row>
    <row r="24" spans="1:11" s="70" customFormat="1" ht="22.5" x14ac:dyDescent="0.45">
      <c r="A24" s="74" t="s">
        <v>243</v>
      </c>
      <c r="B24" s="75">
        <v>136</v>
      </c>
      <c r="C24" s="75">
        <v>110</v>
      </c>
      <c r="D24" s="75">
        <v>124</v>
      </c>
      <c r="E24" s="259">
        <f t="shared" si="7"/>
        <v>370</v>
      </c>
      <c r="F24" s="73"/>
      <c r="G24" s="74" t="s">
        <v>224</v>
      </c>
      <c r="H24" s="75">
        <v>140</v>
      </c>
      <c r="I24" s="75">
        <v>130</v>
      </c>
      <c r="J24" s="75">
        <v>96</v>
      </c>
      <c r="K24" s="259">
        <f t="shared" si="8"/>
        <v>366</v>
      </c>
    </row>
    <row r="25" spans="1:11" s="70" customFormat="1" ht="22.5" x14ac:dyDescent="0.45">
      <c r="A25" s="74" t="s">
        <v>352</v>
      </c>
      <c r="B25" s="75">
        <v>121</v>
      </c>
      <c r="C25" s="75">
        <v>108</v>
      </c>
      <c r="D25" s="75">
        <v>127</v>
      </c>
      <c r="E25" s="259">
        <f t="shared" si="7"/>
        <v>356</v>
      </c>
      <c r="F25" s="73"/>
      <c r="G25" s="74" t="s">
        <v>225</v>
      </c>
      <c r="H25" s="75">
        <v>116</v>
      </c>
      <c r="I25" s="75">
        <v>111</v>
      </c>
      <c r="J25" s="75">
        <v>124</v>
      </c>
      <c r="K25" s="259">
        <f t="shared" si="8"/>
        <v>351</v>
      </c>
    </row>
    <row r="26" spans="1:11" s="70" customFormat="1" ht="22.5" x14ac:dyDescent="0.45">
      <c r="A26" s="74" t="s">
        <v>240</v>
      </c>
      <c r="B26" s="75">
        <v>115</v>
      </c>
      <c r="C26" s="75">
        <v>136</v>
      </c>
      <c r="D26" s="75">
        <v>148</v>
      </c>
      <c r="E26" s="259">
        <f t="shared" si="7"/>
        <v>399</v>
      </c>
      <c r="F26" s="73"/>
      <c r="G26" s="74" t="s">
        <v>355</v>
      </c>
      <c r="H26" s="75">
        <v>110</v>
      </c>
      <c r="I26" s="75">
        <v>115</v>
      </c>
      <c r="J26" s="75">
        <v>132</v>
      </c>
      <c r="K26" s="259">
        <f t="shared" si="8"/>
        <v>357</v>
      </c>
    </row>
    <row r="27" spans="1:11" s="70" customFormat="1" ht="22.5" x14ac:dyDescent="0.45">
      <c r="A27" s="74" t="s">
        <v>241</v>
      </c>
      <c r="B27" s="75">
        <v>141</v>
      </c>
      <c r="C27" s="75">
        <v>107</v>
      </c>
      <c r="D27" s="75">
        <v>143</v>
      </c>
      <c r="E27" s="259">
        <f t="shared" si="7"/>
        <v>391</v>
      </c>
      <c r="F27" s="73"/>
      <c r="G27" s="74" t="s">
        <v>223</v>
      </c>
      <c r="H27" s="75">
        <v>111</v>
      </c>
      <c r="I27" s="75">
        <v>124</v>
      </c>
      <c r="J27" s="75">
        <v>123</v>
      </c>
      <c r="K27" s="259">
        <f t="shared" si="8"/>
        <v>358</v>
      </c>
    </row>
    <row r="28" spans="1:11" s="260" customFormat="1" ht="22.5" x14ac:dyDescent="0.2">
      <c r="A28" s="215" t="s">
        <v>490</v>
      </c>
      <c r="B28" s="259">
        <f>SUM(B23:B27)</f>
        <v>619</v>
      </c>
      <c r="C28" s="259">
        <f>SUM(C23:C27)</f>
        <v>590</v>
      </c>
      <c r="D28" s="259">
        <f>SUM(D23:D27)</f>
        <v>656</v>
      </c>
      <c r="E28" s="259">
        <f t="shared" si="7"/>
        <v>1865</v>
      </c>
      <c r="G28" s="215" t="s">
        <v>491</v>
      </c>
      <c r="H28" s="259">
        <f>SUM(H23:H27)</f>
        <v>602</v>
      </c>
      <c r="I28" s="259">
        <f>SUM(I23:I27)</f>
        <v>575</v>
      </c>
      <c r="J28" s="259">
        <f>SUM(J23:J27)</f>
        <v>612</v>
      </c>
      <c r="K28" s="259">
        <f t="shared" si="8"/>
        <v>1789</v>
      </c>
    </row>
    <row r="29" spans="1:11" s="71" customFormat="1" ht="22.5" x14ac:dyDescent="0.2">
      <c r="A29" s="384" t="s">
        <v>479</v>
      </c>
      <c r="B29" s="384"/>
      <c r="C29" s="384"/>
      <c r="D29" s="384"/>
      <c r="E29" s="384"/>
      <c r="F29" s="260"/>
      <c r="G29" s="384" t="s">
        <v>481</v>
      </c>
      <c r="H29" s="384"/>
      <c r="I29" s="384"/>
      <c r="J29" s="384"/>
      <c r="K29" s="384"/>
    </row>
    <row r="30" spans="1:11" s="70" customFormat="1" ht="22.5" x14ac:dyDescent="0.45">
      <c r="A30" s="72" t="s">
        <v>280</v>
      </c>
      <c r="B30" s="261">
        <v>123</v>
      </c>
      <c r="C30" s="261">
        <v>128</v>
      </c>
      <c r="D30" s="261">
        <v>130</v>
      </c>
      <c r="E30" s="260">
        <f t="shared" ref="E30:E35" si="9">SUM(B30:D30)</f>
        <v>381</v>
      </c>
      <c r="F30" s="73"/>
      <c r="G30" s="72" t="s">
        <v>356</v>
      </c>
      <c r="H30" s="261">
        <v>99</v>
      </c>
      <c r="I30" s="261">
        <v>98</v>
      </c>
      <c r="J30" s="261">
        <v>129</v>
      </c>
      <c r="K30" s="260">
        <f t="shared" ref="K30:K35" si="10">SUM(H30:J30)</f>
        <v>326</v>
      </c>
    </row>
    <row r="31" spans="1:11" s="70" customFormat="1" ht="22.5" x14ac:dyDescent="0.45">
      <c r="A31" s="72" t="s">
        <v>41</v>
      </c>
      <c r="B31" s="261">
        <v>123</v>
      </c>
      <c r="C31" s="261">
        <v>113</v>
      </c>
      <c r="D31" s="261">
        <v>108</v>
      </c>
      <c r="E31" s="260">
        <f t="shared" si="9"/>
        <v>344</v>
      </c>
      <c r="F31" s="73"/>
      <c r="G31" s="72" t="s">
        <v>251</v>
      </c>
      <c r="H31" s="261">
        <v>124</v>
      </c>
      <c r="I31" s="261">
        <v>112</v>
      </c>
      <c r="J31" s="261">
        <v>124</v>
      </c>
      <c r="K31" s="260">
        <f t="shared" si="10"/>
        <v>360</v>
      </c>
    </row>
    <row r="32" spans="1:11" s="70" customFormat="1" ht="22.5" x14ac:dyDescent="0.45">
      <c r="A32" s="72" t="s">
        <v>40</v>
      </c>
      <c r="B32" s="261">
        <v>118</v>
      </c>
      <c r="C32" s="261">
        <v>140</v>
      </c>
      <c r="D32" s="261">
        <v>143</v>
      </c>
      <c r="E32" s="260">
        <f t="shared" si="9"/>
        <v>401</v>
      </c>
      <c r="F32" s="73"/>
      <c r="G32" s="72" t="s">
        <v>248</v>
      </c>
      <c r="H32" s="261">
        <v>122</v>
      </c>
      <c r="I32" s="261">
        <v>148</v>
      </c>
      <c r="J32" s="261">
        <v>112</v>
      </c>
      <c r="K32" s="260">
        <f t="shared" si="10"/>
        <v>382</v>
      </c>
    </row>
    <row r="33" spans="1:11" s="70" customFormat="1" ht="22.5" x14ac:dyDescent="0.45">
      <c r="A33" s="72" t="s">
        <v>357</v>
      </c>
      <c r="B33" s="261">
        <v>161</v>
      </c>
      <c r="C33" s="261">
        <v>120</v>
      </c>
      <c r="D33" s="261">
        <v>128</v>
      </c>
      <c r="E33" s="260">
        <f t="shared" si="9"/>
        <v>409</v>
      </c>
      <c r="F33" s="73"/>
      <c r="G33" s="72" t="s">
        <v>254</v>
      </c>
      <c r="H33" s="261">
        <v>135</v>
      </c>
      <c r="I33" s="261">
        <v>115</v>
      </c>
      <c r="J33" s="261">
        <v>98</v>
      </c>
      <c r="K33" s="260">
        <f t="shared" si="10"/>
        <v>348</v>
      </c>
    </row>
    <row r="34" spans="1:11" s="70" customFormat="1" ht="22.5" x14ac:dyDescent="0.45">
      <c r="A34" s="72" t="s">
        <v>335</v>
      </c>
      <c r="B34" s="261">
        <v>124</v>
      </c>
      <c r="C34" s="261">
        <v>148</v>
      </c>
      <c r="D34" s="261">
        <v>131</v>
      </c>
      <c r="E34" s="260">
        <f t="shared" si="9"/>
        <v>403</v>
      </c>
      <c r="F34" s="73"/>
      <c r="G34" s="72" t="s">
        <v>247</v>
      </c>
      <c r="H34" s="261">
        <v>135</v>
      </c>
      <c r="I34" s="261">
        <v>143</v>
      </c>
      <c r="J34" s="261">
        <v>124</v>
      </c>
      <c r="K34" s="260">
        <f t="shared" si="10"/>
        <v>402</v>
      </c>
    </row>
    <row r="35" spans="1:11" s="260" customFormat="1" ht="22.5" x14ac:dyDescent="0.2">
      <c r="A35" s="131" t="s">
        <v>490</v>
      </c>
      <c r="B35" s="260">
        <f>SUM(B30:B34)</f>
        <v>649</v>
      </c>
      <c r="C35" s="260">
        <f>SUM(C30:C34)</f>
        <v>649</v>
      </c>
      <c r="D35" s="260">
        <f>SUM(D30:D34)</f>
        <v>640</v>
      </c>
      <c r="E35" s="260">
        <f t="shared" si="9"/>
        <v>1938</v>
      </c>
      <c r="G35" s="131" t="s">
        <v>491</v>
      </c>
      <c r="H35" s="260">
        <f>SUM(H30:H34)</f>
        <v>615</v>
      </c>
      <c r="I35" s="260">
        <f>SUM(I30:I34)</f>
        <v>616</v>
      </c>
      <c r="J35" s="260">
        <f>SUM(J30:J34)</f>
        <v>587</v>
      </c>
      <c r="K35" s="260">
        <f t="shared" si="10"/>
        <v>1818</v>
      </c>
    </row>
    <row r="36" spans="1:11" s="71" customFormat="1" ht="22.5" x14ac:dyDescent="0.2">
      <c r="A36" s="385" t="s">
        <v>483</v>
      </c>
      <c r="B36" s="385"/>
      <c r="C36" s="385"/>
      <c r="D36" s="385"/>
      <c r="E36" s="385"/>
      <c r="F36" s="260"/>
      <c r="G36" s="385" t="s">
        <v>482</v>
      </c>
      <c r="H36" s="385"/>
      <c r="I36" s="385"/>
      <c r="J36" s="385"/>
      <c r="K36" s="385"/>
    </row>
    <row r="37" spans="1:11" s="70" customFormat="1" ht="22.5" x14ac:dyDescent="0.45">
      <c r="A37" s="74" t="s">
        <v>474</v>
      </c>
      <c r="B37" s="75">
        <v>109</v>
      </c>
      <c r="C37" s="75">
        <v>120</v>
      </c>
      <c r="D37" s="75">
        <v>114</v>
      </c>
      <c r="E37" s="259">
        <f t="shared" ref="E37:E42" si="11">SUM(B37:D37)</f>
        <v>343</v>
      </c>
      <c r="F37" s="73"/>
      <c r="G37" s="74" t="s">
        <v>360</v>
      </c>
      <c r="H37" s="75">
        <v>125</v>
      </c>
      <c r="I37" s="75">
        <v>123</v>
      </c>
      <c r="J37" s="75">
        <v>90</v>
      </c>
      <c r="K37" s="259">
        <f t="shared" ref="K37:K41" si="12">SUM(H37:J37)</f>
        <v>338</v>
      </c>
    </row>
    <row r="38" spans="1:11" s="70" customFormat="1" ht="22.5" x14ac:dyDescent="0.45">
      <c r="A38" s="74" t="s">
        <v>359</v>
      </c>
      <c r="B38" s="75">
        <v>117</v>
      </c>
      <c r="C38" s="75">
        <v>106</v>
      </c>
      <c r="D38" s="75">
        <v>99</v>
      </c>
      <c r="E38" s="259">
        <f t="shared" si="11"/>
        <v>322</v>
      </c>
      <c r="F38" s="73"/>
      <c r="G38" s="74" t="s">
        <v>272</v>
      </c>
      <c r="H38" s="75">
        <v>144</v>
      </c>
      <c r="I38" s="75">
        <v>117</v>
      </c>
      <c r="J38" s="75">
        <v>104</v>
      </c>
      <c r="K38" s="259">
        <f t="shared" si="12"/>
        <v>365</v>
      </c>
    </row>
    <row r="39" spans="1:11" s="70" customFormat="1" ht="22.5" x14ac:dyDescent="0.45">
      <c r="A39" s="74" t="s">
        <v>249</v>
      </c>
      <c r="B39" s="75">
        <v>113</v>
      </c>
      <c r="C39" s="75">
        <v>111</v>
      </c>
      <c r="D39" s="75">
        <v>126</v>
      </c>
      <c r="E39" s="259">
        <f t="shared" si="11"/>
        <v>350</v>
      </c>
      <c r="F39" s="73"/>
      <c r="G39" s="74" t="s">
        <v>271</v>
      </c>
      <c r="H39" s="75">
        <v>105</v>
      </c>
      <c r="I39" s="75">
        <v>120</v>
      </c>
      <c r="J39" s="75">
        <v>104</v>
      </c>
      <c r="K39" s="259">
        <f t="shared" si="12"/>
        <v>329</v>
      </c>
    </row>
    <row r="40" spans="1:11" s="70" customFormat="1" ht="22.5" x14ac:dyDescent="0.45">
      <c r="A40" s="74" t="s">
        <v>266</v>
      </c>
      <c r="B40" s="75">
        <v>92</v>
      </c>
      <c r="C40" s="75">
        <v>89</v>
      </c>
      <c r="D40" s="75">
        <v>116</v>
      </c>
      <c r="E40" s="259">
        <f t="shared" si="11"/>
        <v>297</v>
      </c>
      <c r="F40" s="73"/>
      <c r="G40" s="74" t="s">
        <v>270</v>
      </c>
      <c r="H40" s="75">
        <v>132</v>
      </c>
      <c r="I40" s="75">
        <v>96</v>
      </c>
      <c r="J40" s="75">
        <v>118</v>
      </c>
      <c r="K40" s="259">
        <f t="shared" si="12"/>
        <v>346</v>
      </c>
    </row>
    <row r="41" spans="1:11" s="70" customFormat="1" ht="22.5" x14ac:dyDescent="0.45">
      <c r="A41" s="74" t="s">
        <v>358</v>
      </c>
      <c r="B41" s="75">
        <v>93</v>
      </c>
      <c r="C41" s="75">
        <v>89</v>
      </c>
      <c r="D41" s="75">
        <v>114</v>
      </c>
      <c r="E41" s="259">
        <f t="shared" si="11"/>
        <v>296</v>
      </c>
      <c r="F41" s="73"/>
      <c r="G41" s="74" t="s">
        <v>269</v>
      </c>
      <c r="H41" s="75">
        <v>89</v>
      </c>
      <c r="I41" s="75">
        <v>126</v>
      </c>
      <c r="J41" s="75">
        <v>101</v>
      </c>
      <c r="K41" s="259">
        <f t="shared" si="12"/>
        <v>316</v>
      </c>
    </row>
    <row r="42" spans="1:11" s="260" customFormat="1" ht="22.5" x14ac:dyDescent="0.2">
      <c r="A42" s="215" t="s">
        <v>488</v>
      </c>
      <c r="B42" s="259">
        <f>SUM(B37:B41)</f>
        <v>524</v>
      </c>
      <c r="C42" s="259">
        <f>SUM(C37:C41)</f>
        <v>515</v>
      </c>
      <c r="D42" s="259">
        <f>SUM(D37:D41)</f>
        <v>569</v>
      </c>
      <c r="E42" s="259">
        <f t="shared" si="11"/>
        <v>1608</v>
      </c>
      <c r="G42" s="215" t="s">
        <v>487</v>
      </c>
      <c r="H42" s="259">
        <f>SUM(H37:H41)</f>
        <v>595</v>
      </c>
      <c r="I42" s="259">
        <f>SUM(I37:I41)</f>
        <v>582</v>
      </c>
      <c r="J42" s="259">
        <f>SUM(J37:J41)</f>
        <v>517</v>
      </c>
      <c r="K42" s="259">
        <f>SUM(K37:K41)</f>
        <v>1694</v>
      </c>
    </row>
    <row r="43" spans="1:11" s="69" customFormat="1" ht="22.5" x14ac:dyDescent="0.45">
      <c r="A43" s="384" t="s">
        <v>485</v>
      </c>
      <c r="B43" s="384"/>
      <c r="C43" s="384"/>
      <c r="D43" s="384"/>
      <c r="E43" s="384"/>
      <c r="F43" s="260"/>
      <c r="G43" s="384" t="s">
        <v>299</v>
      </c>
      <c r="H43" s="384"/>
      <c r="I43" s="384"/>
      <c r="J43" s="384"/>
      <c r="K43" s="384"/>
    </row>
    <row r="44" spans="1:11" s="70" customFormat="1" ht="22.5" x14ac:dyDescent="0.45">
      <c r="A44" s="72" t="s">
        <v>446</v>
      </c>
      <c r="B44" s="261">
        <v>91</v>
      </c>
      <c r="C44" s="261">
        <v>104</v>
      </c>
      <c r="D44" s="261">
        <v>115</v>
      </c>
      <c r="E44" s="260">
        <f t="shared" ref="E44:E49" si="13">SUM(B44:D44)</f>
        <v>310</v>
      </c>
      <c r="F44" s="73"/>
      <c r="G44" s="72" t="s">
        <v>361</v>
      </c>
      <c r="H44" s="261">
        <v>114</v>
      </c>
      <c r="I44" s="261">
        <v>111</v>
      </c>
      <c r="J44" s="261">
        <v>105</v>
      </c>
      <c r="K44" s="260">
        <f>SUM(H44:J44)</f>
        <v>330</v>
      </c>
    </row>
    <row r="45" spans="1:11" s="70" customFormat="1" ht="22.5" x14ac:dyDescent="0.45">
      <c r="A45" s="72" t="s">
        <v>521</v>
      </c>
      <c r="B45" s="261">
        <v>135</v>
      </c>
      <c r="C45" s="261">
        <v>107</v>
      </c>
      <c r="D45" s="261">
        <v>91</v>
      </c>
      <c r="E45" s="260">
        <f t="shared" si="13"/>
        <v>333</v>
      </c>
      <c r="F45" s="73"/>
      <c r="G45" s="72" t="s">
        <v>235</v>
      </c>
      <c r="H45" s="261">
        <v>105</v>
      </c>
      <c r="I45" s="261">
        <v>116</v>
      </c>
      <c r="J45" s="261">
        <v>124</v>
      </c>
      <c r="K45" s="260">
        <f>SUM(H45:J45)</f>
        <v>345</v>
      </c>
    </row>
    <row r="46" spans="1:11" s="70" customFormat="1" ht="22.5" x14ac:dyDescent="0.45">
      <c r="A46" s="72" t="s">
        <v>377</v>
      </c>
      <c r="B46" s="261">
        <v>110</v>
      </c>
      <c r="C46" s="261">
        <v>111</v>
      </c>
      <c r="D46" s="261">
        <v>100</v>
      </c>
      <c r="E46" s="260">
        <f t="shared" si="13"/>
        <v>321</v>
      </c>
      <c r="F46" s="73"/>
      <c r="G46" s="72" t="s">
        <v>362</v>
      </c>
      <c r="H46" s="261">
        <v>123</v>
      </c>
      <c r="I46" s="261">
        <v>126</v>
      </c>
      <c r="J46" s="261">
        <v>122</v>
      </c>
      <c r="K46" s="260">
        <f>SUM(H46:J46)</f>
        <v>371</v>
      </c>
    </row>
    <row r="47" spans="1:11" s="70" customFormat="1" ht="22.5" x14ac:dyDescent="0.45">
      <c r="A47" s="72" t="s">
        <v>445</v>
      </c>
      <c r="B47" s="261">
        <v>131</v>
      </c>
      <c r="C47" s="261">
        <v>110</v>
      </c>
      <c r="D47" s="261">
        <v>105</v>
      </c>
      <c r="E47" s="260">
        <f t="shared" si="13"/>
        <v>346</v>
      </c>
      <c r="F47" s="73"/>
      <c r="G47" s="72" t="s">
        <v>234</v>
      </c>
      <c r="H47" s="261">
        <v>117</v>
      </c>
      <c r="I47" s="261">
        <v>123</v>
      </c>
      <c r="J47" s="261">
        <v>125</v>
      </c>
      <c r="K47" s="260">
        <f>SUM(H47:J47)</f>
        <v>365</v>
      </c>
    </row>
    <row r="48" spans="1:11" s="70" customFormat="1" ht="22.5" x14ac:dyDescent="0.45">
      <c r="A48" s="72" t="s">
        <v>348</v>
      </c>
      <c r="B48" s="261">
        <v>115</v>
      </c>
      <c r="C48" s="261">
        <v>95</v>
      </c>
      <c r="D48" s="261">
        <v>94</v>
      </c>
      <c r="E48" s="260">
        <f t="shared" si="13"/>
        <v>304</v>
      </c>
      <c r="F48" s="73"/>
      <c r="G48" s="72" t="s">
        <v>334</v>
      </c>
      <c r="H48" s="261">
        <v>121</v>
      </c>
      <c r="I48" s="261">
        <v>95</v>
      </c>
      <c r="J48" s="261">
        <v>89</v>
      </c>
      <c r="K48" s="260">
        <f>SUM(H48:J48)</f>
        <v>305</v>
      </c>
    </row>
    <row r="49" spans="1:11" s="260" customFormat="1" ht="22.5" x14ac:dyDescent="0.2">
      <c r="A49" s="131" t="s">
        <v>488</v>
      </c>
      <c r="B49" s="260">
        <f>SUM(B44:B48)</f>
        <v>582</v>
      </c>
      <c r="C49" s="260">
        <f>SUM(C44:C48)</f>
        <v>527</v>
      </c>
      <c r="D49" s="260">
        <f>SUM(D44:D48)</f>
        <v>505</v>
      </c>
      <c r="E49" s="260">
        <f t="shared" si="13"/>
        <v>1614</v>
      </c>
      <c r="G49" s="131" t="s">
        <v>487</v>
      </c>
      <c r="H49" s="260">
        <f>SUM(H44:H48)</f>
        <v>580</v>
      </c>
      <c r="I49" s="260">
        <f>SUM(I44:I48)</f>
        <v>571</v>
      </c>
      <c r="J49" s="260">
        <f>SUM(J44:J48)</f>
        <v>565</v>
      </c>
      <c r="K49" s="260">
        <f>SUM(K44:K48)</f>
        <v>1716</v>
      </c>
    </row>
    <row r="51" spans="1:11" ht="22.5" x14ac:dyDescent="0.35">
      <c r="A51" s="384" t="s">
        <v>332</v>
      </c>
      <c r="B51" s="384"/>
      <c r="C51" s="384"/>
      <c r="D51" s="384"/>
      <c r="E51" s="384"/>
      <c r="G51" s="384" t="s">
        <v>321</v>
      </c>
      <c r="H51" s="384"/>
      <c r="I51" s="384"/>
      <c r="J51" s="384"/>
      <c r="K51" s="384"/>
    </row>
    <row r="52" spans="1:11" ht="22.5" x14ac:dyDescent="0.35">
      <c r="A52" s="384" t="s">
        <v>576</v>
      </c>
      <c r="B52" s="384"/>
      <c r="C52" s="384"/>
      <c r="D52" s="384"/>
      <c r="E52" s="384"/>
      <c r="G52" s="384" t="s">
        <v>597</v>
      </c>
      <c r="H52" s="384"/>
      <c r="I52" s="384"/>
      <c r="J52" s="384"/>
      <c r="K52" s="384"/>
    </row>
    <row r="53" spans="1:11" ht="22.5" x14ac:dyDescent="0.45">
      <c r="A53" s="383" t="s">
        <v>578</v>
      </c>
      <c r="B53" s="383"/>
      <c r="C53" s="383"/>
      <c r="D53" s="383"/>
      <c r="E53" s="383"/>
      <c r="F53" s="70"/>
      <c r="G53" s="383"/>
      <c r="H53" s="383"/>
      <c r="I53" s="383"/>
      <c r="J53" s="383"/>
      <c r="K53" s="383"/>
    </row>
    <row r="54" spans="1:11" ht="22.5" x14ac:dyDescent="0.45">
      <c r="A54" s="383" t="s">
        <v>579</v>
      </c>
      <c r="B54" s="383"/>
      <c r="C54" s="383"/>
      <c r="D54" s="383"/>
      <c r="E54" s="383"/>
      <c r="F54" s="70"/>
      <c r="G54" s="383" t="s">
        <v>598</v>
      </c>
      <c r="H54" s="383"/>
      <c r="I54" s="383"/>
      <c r="J54" s="383"/>
      <c r="K54" s="383"/>
    </row>
    <row r="55" spans="1:11" ht="22.5" x14ac:dyDescent="0.45">
      <c r="A55" s="383" t="s">
        <v>580</v>
      </c>
      <c r="B55" s="383"/>
      <c r="C55" s="383"/>
      <c r="D55" s="383"/>
      <c r="E55" s="383"/>
      <c r="F55" s="70"/>
      <c r="G55" s="383" t="s">
        <v>599</v>
      </c>
      <c r="H55" s="383"/>
      <c r="I55" s="383"/>
      <c r="J55" s="383"/>
      <c r="K55" s="383"/>
    </row>
    <row r="56" spans="1:11" ht="22.5" x14ac:dyDescent="0.45">
      <c r="A56" s="383" t="s">
        <v>581</v>
      </c>
      <c r="B56" s="383"/>
      <c r="C56" s="383"/>
      <c r="D56" s="383"/>
      <c r="E56" s="383"/>
      <c r="F56" s="70"/>
      <c r="G56" s="383"/>
      <c r="H56" s="383"/>
      <c r="I56" s="383"/>
      <c r="J56" s="383"/>
      <c r="K56" s="383"/>
    </row>
    <row r="57" spans="1:11" ht="22.5" x14ac:dyDescent="0.45">
      <c r="A57" s="383" t="s">
        <v>582</v>
      </c>
      <c r="B57" s="383"/>
      <c r="C57" s="383"/>
      <c r="D57" s="383"/>
      <c r="E57" s="383"/>
      <c r="F57" s="70"/>
      <c r="G57" s="383" t="s">
        <v>600</v>
      </c>
      <c r="H57" s="383"/>
      <c r="I57" s="383"/>
      <c r="J57" s="383"/>
      <c r="K57" s="383"/>
    </row>
    <row r="58" spans="1:11" ht="22.5" x14ac:dyDescent="0.45">
      <c r="A58" s="383" t="s">
        <v>583</v>
      </c>
      <c r="B58" s="383"/>
      <c r="C58" s="383"/>
      <c r="D58" s="383"/>
      <c r="E58" s="383"/>
      <c r="F58" s="70"/>
      <c r="G58" s="383" t="s">
        <v>453</v>
      </c>
      <c r="H58" s="383"/>
      <c r="I58" s="383"/>
      <c r="J58" s="383"/>
      <c r="K58" s="383"/>
    </row>
    <row r="59" spans="1:11" ht="22.5" x14ac:dyDescent="0.45">
      <c r="A59" s="383" t="s">
        <v>584</v>
      </c>
      <c r="B59" s="383"/>
      <c r="C59" s="383"/>
      <c r="D59" s="383"/>
      <c r="E59" s="383"/>
      <c r="F59" s="70"/>
      <c r="G59" s="383"/>
      <c r="H59" s="383"/>
      <c r="I59" s="383"/>
      <c r="J59" s="383"/>
      <c r="K59" s="383"/>
    </row>
    <row r="60" spans="1:11" ht="22.5" x14ac:dyDescent="0.45">
      <c r="A60" s="383" t="s">
        <v>585</v>
      </c>
      <c r="B60" s="383"/>
      <c r="C60" s="383"/>
      <c r="D60" s="383"/>
      <c r="E60" s="383"/>
      <c r="F60" s="70"/>
      <c r="G60" s="383"/>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61"/>
      <c r="C62" s="261"/>
      <c r="D62" s="261"/>
      <c r="E62" s="260"/>
      <c r="F62" s="70"/>
      <c r="G62" s="72"/>
      <c r="H62" s="261"/>
      <c r="I62" s="261"/>
      <c r="J62" s="261"/>
      <c r="K62" s="260"/>
    </row>
    <row r="63" spans="1:11" ht="22.5" x14ac:dyDescent="0.45">
      <c r="A63" s="72"/>
      <c r="B63" s="261"/>
      <c r="C63" s="261"/>
      <c r="D63" s="261"/>
      <c r="E63" s="260"/>
      <c r="F63" s="70"/>
      <c r="G63" s="72"/>
      <c r="H63" s="261"/>
      <c r="I63" s="261"/>
      <c r="J63" s="261"/>
      <c r="K63" s="260"/>
    </row>
    <row r="64" spans="1:11" ht="22.5" x14ac:dyDescent="0.45">
      <c r="A64" s="72"/>
      <c r="B64" s="261"/>
      <c r="C64" s="261"/>
      <c r="D64" s="261"/>
      <c r="E64" s="260"/>
      <c r="F64" s="70"/>
      <c r="G64" s="72"/>
      <c r="H64" s="261"/>
      <c r="I64" s="261"/>
      <c r="J64" s="261"/>
      <c r="K64" s="260"/>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240" priority="33" rank="1"/>
  </conditionalFormatting>
  <conditionalFormatting sqref="C7 I7">
    <cfRule type="top10" dxfId="239" priority="32" rank="1"/>
  </conditionalFormatting>
  <conditionalFormatting sqref="D7 J7">
    <cfRule type="top10" dxfId="238" priority="31" stopIfTrue="1" rank="1"/>
  </conditionalFormatting>
  <conditionalFormatting sqref="E7 K7">
    <cfRule type="top10" dxfId="237" priority="30" rank="1"/>
  </conditionalFormatting>
  <conditionalFormatting sqref="B14 H14">
    <cfRule type="top10" dxfId="236" priority="29" rank="1"/>
  </conditionalFormatting>
  <conditionalFormatting sqref="C14 I14">
    <cfRule type="top10" dxfId="235" priority="27" rank="1"/>
    <cfRule type="top10" priority="28" rank="1"/>
  </conditionalFormatting>
  <conditionalFormatting sqref="J14 D14">
    <cfRule type="top10" dxfId="234" priority="26" rank="1"/>
  </conditionalFormatting>
  <conditionalFormatting sqref="K14 E14">
    <cfRule type="top10" dxfId="233" priority="25" rank="1"/>
  </conditionalFormatting>
  <conditionalFormatting sqref="B21 H21">
    <cfRule type="top10" dxfId="232" priority="24" rank="1"/>
  </conditionalFormatting>
  <conditionalFormatting sqref="I21 C21">
    <cfRule type="top10" dxfId="231" priority="23" rank="1"/>
  </conditionalFormatting>
  <conditionalFormatting sqref="D21 J21">
    <cfRule type="top10" dxfId="230" priority="22" rank="1"/>
  </conditionalFormatting>
  <conditionalFormatting sqref="K21 E21">
    <cfRule type="top10" dxfId="229" priority="21" rank="1"/>
  </conditionalFormatting>
  <conditionalFormatting sqref="B28 H28">
    <cfRule type="top10" dxfId="228" priority="20" rank="1"/>
  </conditionalFormatting>
  <conditionalFormatting sqref="C28 I28">
    <cfRule type="top10" dxfId="227" priority="19" rank="1"/>
  </conditionalFormatting>
  <conditionalFormatting sqref="D28 J28">
    <cfRule type="top10" dxfId="226" priority="18" rank="1"/>
  </conditionalFormatting>
  <conditionalFormatting sqref="E28 K28">
    <cfRule type="top10" dxfId="225" priority="17" rank="1"/>
  </conditionalFormatting>
  <conditionalFormatting sqref="B35 H35">
    <cfRule type="top10" dxfId="224" priority="16" rank="1"/>
  </conditionalFormatting>
  <conditionalFormatting sqref="H35 B35">
    <cfRule type="top10" dxfId="223" priority="15" rank="1"/>
  </conditionalFormatting>
  <conditionalFormatting sqref="C35 I35">
    <cfRule type="top10" dxfId="222" priority="14" rank="1"/>
  </conditionalFormatting>
  <conditionalFormatting sqref="D35 J35">
    <cfRule type="top10" dxfId="221" priority="13" rank="1"/>
  </conditionalFormatting>
  <conditionalFormatting sqref="K35 E35">
    <cfRule type="top10" dxfId="220" priority="12" rank="1"/>
  </conditionalFormatting>
  <conditionalFormatting sqref="B42 H42">
    <cfRule type="top10" dxfId="219" priority="11" rank="1"/>
  </conditionalFormatting>
  <conditionalFormatting sqref="C42 I42">
    <cfRule type="top10" dxfId="218" priority="10" rank="1"/>
  </conditionalFormatting>
  <conditionalFormatting sqref="D42 J42">
    <cfRule type="top10" dxfId="217" priority="9" rank="1"/>
  </conditionalFormatting>
  <conditionalFormatting sqref="E42 K42">
    <cfRule type="top10" dxfId="216" priority="8" rank="1"/>
  </conditionalFormatting>
  <conditionalFormatting sqref="B49 H49">
    <cfRule type="top10" dxfId="215" priority="7" rank="1"/>
  </conditionalFormatting>
  <conditionalFormatting sqref="C49 I49">
    <cfRule type="top10" dxfId="214" priority="6" rank="1"/>
  </conditionalFormatting>
  <conditionalFormatting sqref="D49 J49">
    <cfRule type="top10" dxfId="213" priority="5" rank="1"/>
  </conditionalFormatting>
  <conditionalFormatting sqref="E49 K49">
    <cfRule type="top10" dxfId="212" priority="4" rank="1"/>
  </conditionalFormatting>
  <conditionalFormatting sqref="E2:E6 K2:K6 E9:E13 E16:E20 K16:K20 E23:E27 E30:E34 K30:K34 K23:K27 E44:E48 K44:K48 E37:E41 K37:K41 K9:K13">
    <cfRule type="cellIs" dxfId="211" priority="3" operator="greaterThan">
      <formula>399</formula>
    </cfRule>
  </conditionalFormatting>
  <conditionalFormatting sqref="B2:D6 H2:J6 H9:J13 B9:D13 B16:D20 H16:J20 B23:D27 H23:J27 H30:J34 B30:D34 B37:D40 H37:J41 H44:J48 B44:D48">
    <cfRule type="cellIs" dxfId="210" priority="2" operator="greaterThanOrEqual">
      <formula>150</formula>
    </cfRule>
  </conditionalFormatting>
  <conditionalFormatting sqref="B41:D41">
    <cfRule type="cellIs" dxfId="209"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6&amp;"Arial,Regular"&amp;10
&amp;"Euphemia,Regular"&amp;12OCTOBER 10, 2014</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20"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297</v>
      </c>
      <c r="B1" s="386"/>
      <c r="C1" s="386"/>
      <c r="D1" s="386"/>
      <c r="E1" s="386"/>
      <c r="F1" s="257"/>
      <c r="G1" s="386" t="s">
        <v>480</v>
      </c>
      <c r="H1" s="386"/>
      <c r="I1" s="386"/>
      <c r="J1" s="386"/>
      <c r="K1" s="386"/>
    </row>
    <row r="2" spans="1:11" s="70" customFormat="1" ht="22.5" x14ac:dyDescent="0.45">
      <c r="A2" s="72" t="s">
        <v>242</v>
      </c>
      <c r="B2" s="254">
        <v>114</v>
      </c>
      <c r="C2" s="254">
        <v>104</v>
      </c>
      <c r="D2" s="254">
        <v>113</v>
      </c>
      <c r="E2" s="255">
        <f t="shared" ref="E2:E7" si="0">SUM(B2:D2)</f>
        <v>331</v>
      </c>
      <c r="F2" s="73"/>
      <c r="G2" s="72" t="s">
        <v>258</v>
      </c>
      <c r="H2" s="254">
        <v>151</v>
      </c>
      <c r="I2" s="254">
        <v>105</v>
      </c>
      <c r="J2" s="254">
        <v>118</v>
      </c>
      <c r="K2" s="255">
        <f t="shared" ref="K2:K7" si="1">SUM(H2:J2)</f>
        <v>374</v>
      </c>
    </row>
    <row r="3" spans="1:11" s="70" customFormat="1" ht="22.5" x14ac:dyDescent="0.45">
      <c r="A3" s="72" t="s">
        <v>243</v>
      </c>
      <c r="B3" s="254">
        <v>112</v>
      </c>
      <c r="C3" s="254">
        <v>148</v>
      </c>
      <c r="D3" s="254">
        <v>113</v>
      </c>
      <c r="E3" s="255">
        <f t="shared" si="0"/>
        <v>373</v>
      </c>
      <c r="F3" s="73"/>
      <c r="G3" s="72" t="s">
        <v>286</v>
      </c>
      <c r="H3" s="254">
        <v>114</v>
      </c>
      <c r="I3" s="254">
        <v>83</v>
      </c>
      <c r="J3" s="254">
        <v>106</v>
      </c>
      <c r="K3" s="255">
        <f t="shared" si="1"/>
        <v>303</v>
      </c>
    </row>
    <row r="4" spans="1:11" s="70" customFormat="1" ht="22.5" x14ac:dyDescent="0.45">
      <c r="A4" s="72" t="s">
        <v>352</v>
      </c>
      <c r="B4" s="254">
        <v>122</v>
      </c>
      <c r="C4" s="254">
        <v>100</v>
      </c>
      <c r="D4" s="254">
        <v>117</v>
      </c>
      <c r="E4" s="255">
        <f t="shared" si="0"/>
        <v>339</v>
      </c>
      <c r="F4" s="73"/>
      <c r="G4" s="72" t="s">
        <v>354</v>
      </c>
      <c r="H4" s="254">
        <v>97</v>
      </c>
      <c r="I4" s="254">
        <v>94</v>
      </c>
      <c r="J4" s="254">
        <v>112</v>
      </c>
      <c r="K4" s="255">
        <f t="shared" si="1"/>
        <v>303</v>
      </c>
    </row>
    <row r="5" spans="1:11" s="70" customFormat="1" ht="22.5" x14ac:dyDescent="0.45">
      <c r="A5" s="72" t="s">
        <v>240</v>
      </c>
      <c r="B5" s="254">
        <v>136</v>
      </c>
      <c r="C5" s="254">
        <v>113</v>
      </c>
      <c r="D5" s="254">
        <v>140</v>
      </c>
      <c r="E5" s="255">
        <f t="shared" si="0"/>
        <v>389</v>
      </c>
      <c r="F5" s="73"/>
      <c r="G5" s="72" t="s">
        <v>346</v>
      </c>
      <c r="H5" s="254">
        <v>139</v>
      </c>
      <c r="I5" s="254">
        <v>106</v>
      </c>
      <c r="J5" s="254">
        <v>118</v>
      </c>
      <c r="K5" s="255">
        <f t="shared" si="1"/>
        <v>363</v>
      </c>
    </row>
    <row r="6" spans="1:11" s="70" customFormat="1" ht="22.5" x14ac:dyDescent="0.45">
      <c r="A6" s="72" t="s">
        <v>241</v>
      </c>
      <c r="B6" s="254">
        <v>120</v>
      </c>
      <c r="C6" s="254">
        <v>164</v>
      </c>
      <c r="D6" s="254">
        <v>121</v>
      </c>
      <c r="E6" s="255">
        <f t="shared" si="0"/>
        <v>405</v>
      </c>
      <c r="F6" s="73"/>
      <c r="G6" s="72" t="s">
        <v>371</v>
      </c>
      <c r="H6" s="254">
        <v>122</v>
      </c>
      <c r="I6" s="254">
        <v>115</v>
      </c>
      <c r="J6" s="254">
        <v>120</v>
      </c>
      <c r="K6" s="255">
        <f t="shared" si="1"/>
        <v>357</v>
      </c>
    </row>
    <row r="7" spans="1:11" s="255" customFormat="1" ht="22.5" x14ac:dyDescent="0.2">
      <c r="A7" s="131" t="s">
        <v>487</v>
      </c>
      <c r="B7" s="255">
        <f>SUM(B2:B6)</f>
        <v>604</v>
      </c>
      <c r="C7" s="255">
        <f>SUM(C2:C6)</f>
        <v>629</v>
      </c>
      <c r="D7" s="255">
        <f>SUM(D2:D6)</f>
        <v>604</v>
      </c>
      <c r="E7" s="255">
        <f t="shared" si="0"/>
        <v>1837</v>
      </c>
      <c r="G7" s="131" t="s">
        <v>488</v>
      </c>
      <c r="H7" s="255">
        <f>SUM(H2:H6)</f>
        <v>623</v>
      </c>
      <c r="I7" s="255">
        <f>SUM(I2:I6)</f>
        <v>503</v>
      </c>
      <c r="J7" s="255">
        <f>SUM(J2:J6)</f>
        <v>574</v>
      </c>
      <c r="K7" s="255">
        <f t="shared" si="1"/>
        <v>1700</v>
      </c>
    </row>
    <row r="8" spans="1:11" s="71" customFormat="1" ht="22.5" x14ac:dyDescent="0.2">
      <c r="A8" s="385" t="s">
        <v>485</v>
      </c>
      <c r="B8" s="385"/>
      <c r="C8" s="385"/>
      <c r="D8" s="385"/>
      <c r="E8" s="385"/>
      <c r="F8" s="255"/>
      <c r="G8" s="385" t="s">
        <v>479</v>
      </c>
      <c r="H8" s="385"/>
      <c r="I8" s="385"/>
      <c r="J8" s="385"/>
      <c r="K8" s="385"/>
    </row>
    <row r="9" spans="1:11" s="70" customFormat="1" ht="22.5" x14ac:dyDescent="0.45">
      <c r="A9" s="74" t="s">
        <v>521</v>
      </c>
      <c r="B9" s="75">
        <v>122</v>
      </c>
      <c r="C9" s="75">
        <v>124</v>
      </c>
      <c r="D9" s="75">
        <v>151</v>
      </c>
      <c r="E9" s="256">
        <f t="shared" ref="E9:E14" si="2">SUM(B9:D9)</f>
        <v>397</v>
      </c>
      <c r="F9" s="73"/>
      <c r="G9" s="74" t="s">
        <v>587</v>
      </c>
      <c r="H9" s="75">
        <v>114</v>
      </c>
      <c r="I9" s="75">
        <v>116</v>
      </c>
      <c r="J9" s="75">
        <v>134</v>
      </c>
      <c r="K9" s="256">
        <v>364</v>
      </c>
    </row>
    <row r="10" spans="1:11" s="70" customFormat="1" ht="22.5" x14ac:dyDescent="0.45">
      <c r="A10" s="74" t="s">
        <v>567</v>
      </c>
      <c r="B10" s="75">
        <v>102</v>
      </c>
      <c r="C10" s="75">
        <v>126</v>
      </c>
      <c r="D10" s="75">
        <v>125</v>
      </c>
      <c r="E10" s="256">
        <f t="shared" si="2"/>
        <v>353</v>
      </c>
      <c r="F10" s="73"/>
      <c r="G10" s="74" t="s">
        <v>41</v>
      </c>
      <c r="H10" s="75">
        <v>120</v>
      </c>
      <c r="I10" s="75">
        <v>127</v>
      </c>
      <c r="J10" s="75">
        <v>168</v>
      </c>
      <c r="K10" s="256">
        <v>415</v>
      </c>
    </row>
    <row r="11" spans="1:11" s="70" customFormat="1" ht="22.5" x14ac:dyDescent="0.45">
      <c r="A11" s="74" t="s">
        <v>566</v>
      </c>
      <c r="B11" s="75">
        <v>99</v>
      </c>
      <c r="C11" s="75">
        <v>109</v>
      </c>
      <c r="D11" s="75">
        <v>96</v>
      </c>
      <c r="E11" s="256">
        <f t="shared" si="2"/>
        <v>304</v>
      </c>
      <c r="F11" s="73"/>
      <c r="G11" s="74" t="s">
        <v>476</v>
      </c>
      <c r="H11" s="75">
        <v>115</v>
      </c>
      <c r="I11" s="75">
        <v>115</v>
      </c>
      <c r="J11" s="75">
        <v>120</v>
      </c>
      <c r="K11" s="256">
        <v>350</v>
      </c>
    </row>
    <row r="12" spans="1:11" s="70" customFormat="1" ht="22.5" x14ac:dyDescent="0.45">
      <c r="A12" s="74" t="s">
        <v>445</v>
      </c>
      <c r="B12" s="75">
        <v>111</v>
      </c>
      <c r="C12" s="75">
        <v>98</v>
      </c>
      <c r="D12" s="75">
        <v>110</v>
      </c>
      <c r="E12" s="256">
        <f t="shared" si="2"/>
        <v>319</v>
      </c>
      <c r="F12" s="73"/>
      <c r="G12" s="74" t="s">
        <v>40</v>
      </c>
      <c r="H12" s="75">
        <v>127</v>
      </c>
      <c r="I12" s="75">
        <v>135</v>
      </c>
      <c r="J12" s="75">
        <v>104</v>
      </c>
      <c r="K12" s="256">
        <v>366</v>
      </c>
    </row>
    <row r="13" spans="1:11" s="70" customFormat="1" ht="22.5" x14ac:dyDescent="0.45">
      <c r="A13" s="74" t="s">
        <v>348</v>
      </c>
      <c r="B13" s="75">
        <v>123</v>
      </c>
      <c r="C13" s="75">
        <v>130</v>
      </c>
      <c r="D13" s="75">
        <v>115</v>
      </c>
      <c r="E13" s="256">
        <f t="shared" si="2"/>
        <v>368</v>
      </c>
      <c r="F13" s="73"/>
      <c r="G13" s="74" t="s">
        <v>335</v>
      </c>
      <c r="H13" s="75">
        <v>117</v>
      </c>
      <c r="I13" s="75">
        <v>151</v>
      </c>
      <c r="J13" s="75">
        <v>144</v>
      </c>
      <c r="K13" s="256">
        <v>412</v>
      </c>
    </row>
    <row r="14" spans="1:11" s="255" customFormat="1" ht="22.5" x14ac:dyDescent="0.2">
      <c r="A14" s="215" t="s">
        <v>491</v>
      </c>
      <c r="B14" s="256">
        <f>SUM(B9:B13)</f>
        <v>557</v>
      </c>
      <c r="C14" s="256">
        <f>SUM(C9:C13)</f>
        <v>587</v>
      </c>
      <c r="D14" s="256">
        <f>SUM(D9:D13)</f>
        <v>597</v>
      </c>
      <c r="E14" s="256">
        <f t="shared" si="2"/>
        <v>1741</v>
      </c>
      <c r="G14" s="215" t="s">
        <v>490</v>
      </c>
      <c r="H14" s="256">
        <f>SUM(H9:H13)</f>
        <v>593</v>
      </c>
      <c r="I14" s="256">
        <f>SUM(I9:I13)</f>
        <v>644</v>
      </c>
      <c r="J14" s="256">
        <f>SUM(J9:J13)</f>
        <v>670</v>
      </c>
      <c r="K14" s="256">
        <f t="shared" ref="K14" si="3">SUM(H14:J14)</f>
        <v>1907</v>
      </c>
    </row>
    <row r="15" spans="1:11" s="71" customFormat="1" ht="22.5" x14ac:dyDescent="0.2">
      <c r="A15" s="384" t="s">
        <v>292</v>
      </c>
      <c r="B15" s="384"/>
      <c r="C15" s="384"/>
      <c r="D15" s="384"/>
      <c r="E15" s="384"/>
      <c r="F15" s="255"/>
      <c r="G15" s="384" t="s">
        <v>294</v>
      </c>
      <c r="H15" s="384"/>
      <c r="I15" s="384"/>
      <c r="J15" s="384"/>
      <c r="K15" s="384"/>
    </row>
    <row r="16" spans="1:11" s="70" customFormat="1" ht="22.5" x14ac:dyDescent="0.45">
      <c r="A16" s="72" t="s">
        <v>287</v>
      </c>
      <c r="B16" s="254">
        <v>106</v>
      </c>
      <c r="C16" s="254">
        <v>122</v>
      </c>
      <c r="D16" s="254">
        <v>116</v>
      </c>
      <c r="E16" s="255">
        <f t="shared" ref="E16:E21" si="4">SUM(B16:D16)</f>
        <v>344</v>
      </c>
      <c r="F16" s="73"/>
      <c r="G16" s="72" t="s">
        <v>277</v>
      </c>
      <c r="H16" s="254">
        <v>124</v>
      </c>
      <c r="I16" s="254">
        <v>118</v>
      </c>
      <c r="J16" s="254">
        <v>131</v>
      </c>
      <c r="K16" s="255">
        <f t="shared" ref="K16:K21" si="5">SUM(H16:J16)</f>
        <v>373</v>
      </c>
    </row>
    <row r="17" spans="1:11" s="70" customFormat="1" ht="22.5" x14ac:dyDescent="0.45">
      <c r="A17" s="72" t="s">
        <v>262</v>
      </c>
      <c r="B17" s="254">
        <v>106</v>
      </c>
      <c r="C17" s="254">
        <v>105</v>
      </c>
      <c r="D17" s="254">
        <v>125</v>
      </c>
      <c r="E17" s="255">
        <f t="shared" si="4"/>
        <v>336</v>
      </c>
      <c r="F17" s="73"/>
      <c r="G17" s="72" t="s">
        <v>279</v>
      </c>
      <c r="H17" s="254">
        <v>122</v>
      </c>
      <c r="I17" s="254">
        <v>127</v>
      </c>
      <c r="J17" s="254">
        <v>101</v>
      </c>
      <c r="K17" s="255">
        <f t="shared" si="5"/>
        <v>350</v>
      </c>
    </row>
    <row r="18" spans="1:11" s="70" customFormat="1" ht="22.5" x14ac:dyDescent="0.45">
      <c r="A18" s="72" t="s">
        <v>283</v>
      </c>
      <c r="B18" s="254">
        <v>133</v>
      </c>
      <c r="C18" s="254">
        <v>145</v>
      </c>
      <c r="D18" s="254">
        <v>125</v>
      </c>
      <c r="E18" s="255">
        <f t="shared" si="4"/>
        <v>403</v>
      </c>
      <c r="F18" s="73"/>
      <c r="G18" s="72" t="s">
        <v>214</v>
      </c>
      <c r="H18" s="254">
        <v>106</v>
      </c>
      <c r="I18" s="254">
        <v>131</v>
      </c>
      <c r="J18" s="254">
        <v>123</v>
      </c>
      <c r="K18" s="255">
        <f t="shared" si="5"/>
        <v>360</v>
      </c>
    </row>
    <row r="19" spans="1:11" s="70" customFormat="1" ht="22.5" x14ac:dyDescent="0.45">
      <c r="A19" s="72" t="s">
        <v>211</v>
      </c>
      <c r="B19" s="254">
        <v>112</v>
      </c>
      <c r="C19" s="254">
        <v>141</v>
      </c>
      <c r="D19" s="254">
        <v>141</v>
      </c>
      <c r="E19" s="255">
        <f t="shared" si="4"/>
        <v>394</v>
      </c>
      <c r="F19" s="73"/>
      <c r="G19" s="72" t="s">
        <v>278</v>
      </c>
      <c r="H19" s="254">
        <v>129</v>
      </c>
      <c r="I19" s="254">
        <v>114</v>
      </c>
      <c r="J19" s="254">
        <v>96</v>
      </c>
      <c r="K19" s="255">
        <f t="shared" si="5"/>
        <v>339</v>
      </c>
    </row>
    <row r="20" spans="1:11" s="70" customFormat="1" ht="22.5" x14ac:dyDescent="0.45">
      <c r="A20" s="72" t="s">
        <v>486</v>
      </c>
      <c r="B20" s="254">
        <v>104</v>
      </c>
      <c r="C20" s="254">
        <v>112</v>
      </c>
      <c r="D20" s="254">
        <v>143</v>
      </c>
      <c r="E20" s="255">
        <f t="shared" si="4"/>
        <v>359</v>
      </c>
      <c r="F20" s="73"/>
      <c r="G20" s="72" t="s">
        <v>276</v>
      </c>
      <c r="H20" s="254">
        <v>119</v>
      </c>
      <c r="I20" s="254">
        <v>101</v>
      </c>
      <c r="J20" s="254">
        <v>101</v>
      </c>
      <c r="K20" s="255">
        <f t="shared" si="5"/>
        <v>321</v>
      </c>
    </row>
    <row r="21" spans="1:11" s="255" customFormat="1" ht="22.5" x14ac:dyDescent="0.2">
      <c r="A21" s="131" t="s">
        <v>487</v>
      </c>
      <c r="B21" s="255">
        <f>SUM(B16:B20)</f>
        <v>561</v>
      </c>
      <c r="C21" s="255">
        <f>SUM(C16:C20)</f>
        <v>625</v>
      </c>
      <c r="D21" s="255">
        <f>SUM(D16:D20)</f>
        <v>650</v>
      </c>
      <c r="E21" s="255">
        <f t="shared" si="4"/>
        <v>1836</v>
      </c>
      <c r="G21" s="131" t="s">
        <v>488</v>
      </c>
      <c r="H21" s="255">
        <f>SUM(H16:H20)</f>
        <v>600</v>
      </c>
      <c r="I21" s="255">
        <f>SUM(I16:I20)</f>
        <v>591</v>
      </c>
      <c r="J21" s="255">
        <f>SUM(J16:J20)</f>
        <v>552</v>
      </c>
      <c r="K21" s="255">
        <f t="shared" si="5"/>
        <v>1743</v>
      </c>
    </row>
    <row r="22" spans="1:11" s="71" customFormat="1" ht="22.5" x14ac:dyDescent="0.2">
      <c r="A22" s="385" t="s">
        <v>483</v>
      </c>
      <c r="B22" s="385"/>
      <c r="C22" s="385"/>
      <c r="D22" s="385"/>
      <c r="E22" s="385"/>
      <c r="F22" s="255"/>
      <c r="G22" s="385" t="s">
        <v>484</v>
      </c>
      <c r="H22" s="385"/>
      <c r="I22" s="385"/>
      <c r="J22" s="385"/>
      <c r="K22" s="385"/>
    </row>
    <row r="23" spans="1:11" s="70" customFormat="1" ht="22.5" x14ac:dyDescent="0.45">
      <c r="A23" s="74" t="s">
        <v>474</v>
      </c>
      <c r="B23" s="75">
        <v>121</v>
      </c>
      <c r="C23" s="75">
        <v>123</v>
      </c>
      <c r="D23" s="75">
        <v>136</v>
      </c>
      <c r="E23" s="256">
        <f t="shared" ref="E23:E28" si="6">SUM(B23:D23)</f>
        <v>380</v>
      </c>
      <c r="F23" s="73"/>
      <c r="G23" s="74" t="s">
        <v>267</v>
      </c>
      <c r="H23" s="75">
        <v>105</v>
      </c>
      <c r="I23" s="75">
        <v>131</v>
      </c>
      <c r="J23" s="75">
        <v>101</v>
      </c>
      <c r="K23" s="256">
        <f t="shared" ref="K23:K28" si="7">SUM(H23:J23)</f>
        <v>337</v>
      </c>
    </row>
    <row r="24" spans="1:11" s="70" customFormat="1" ht="22.5" x14ac:dyDescent="0.45">
      <c r="A24" s="74" t="s">
        <v>359</v>
      </c>
      <c r="B24" s="75">
        <v>132</v>
      </c>
      <c r="C24" s="75">
        <v>109</v>
      </c>
      <c r="D24" s="75">
        <v>113</v>
      </c>
      <c r="E24" s="256">
        <f t="shared" si="6"/>
        <v>354</v>
      </c>
      <c r="F24" s="73"/>
      <c r="G24" s="74" t="s">
        <v>440</v>
      </c>
      <c r="H24" s="75">
        <v>123</v>
      </c>
      <c r="I24" s="75">
        <v>103</v>
      </c>
      <c r="J24" s="75">
        <v>116</v>
      </c>
      <c r="K24" s="256">
        <f t="shared" si="7"/>
        <v>342</v>
      </c>
    </row>
    <row r="25" spans="1:11" s="70" customFormat="1" ht="22.5" x14ac:dyDescent="0.45">
      <c r="A25" s="74" t="s">
        <v>249</v>
      </c>
      <c r="B25" s="75">
        <v>93</v>
      </c>
      <c r="C25" s="75">
        <v>114</v>
      </c>
      <c r="D25" s="75">
        <v>111</v>
      </c>
      <c r="E25" s="256">
        <f t="shared" si="6"/>
        <v>318</v>
      </c>
      <c r="F25" s="73"/>
      <c r="G25" s="74" t="s">
        <v>260</v>
      </c>
      <c r="H25" s="75">
        <v>117</v>
      </c>
      <c r="I25" s="75">
        <v>105</v>
      </c>
      <c r="J25" s="75">
        <v>141</v>
      </c>
      <c r="K25" s="256">
        <f t="shared" si="7"/>
        <v>363</v>
      </c>
    </row>
    <row r="26" spans="1:11" s="70" customFormat="1" ht="22.5" x14ac:dyDescent="0.45">
      <c r="A26" s="74" t="s">
        <v>266</v>
      </c>
      <c r="B26" s="75">
        <v>119</v>
      </c>
      <c r="C26" s="75">
        <v>120</v>
      </c>
      <c r="D26" s="75">
        <v>88</v>
      </c>
      <c r="E26" s="256">
        <f t="shared" si="6"/>
        <v>327</v>
      </c>
      <c r="F26" s="73"/>
      <c r="G26" s="74" t="s">
        <v>368</v>
      </c>
      <c r="H26" s="75">
        <v>124</v>
      </c>
      <c r="I26" s="75">
        <v>115</v>
      </c>
      <c r="J26" s="75">
        <v>148</v>
      </c>
      <c r="K26" s="256">
        <f t="shared" si="7"/>
        <v>387</v>
      </c>
    </row>
    <row r="27" spans="1:11" s="70" customFormat="1" ht="22.5" x14ac:dyDescent="0.45">
      <c r="A27" s="74" t="s">
        <v>358</v>
      </c>
      <c r="B27" s="75">
        <v>105</v>
      </c>
      <c r="C27" s="75">
        <v>129</v>
      </c>
      <c r="D27" s="75">
        <v>97</v>
      </c>
      <c r="E27" s="256">
        <f t="shared" si="6"/>
        <v>331</v>
      </c>
      <c r="F27" s="73"/>
      <c r="G27" s="74" t="s">
        <v>264</v>
      </c>
      <c r="H27" s="75">
        <v>128</v>
      </c>
      <c r="I27" s="75">
        <v>115</v>
      </c>
      <c r="J27" s="75">
        <v>113</v>
      </c>
      <c r="K27" s="256">
        <f t="shared" si="7"/>
        <v>356</v>
      </c>
    </row>
    <row r="28" spans="1:11" s="255" customFormat="1" ht="22.5" x14ac:dyDescent="0.2">
      <c r="A28" s="215" t="s">
        <v>488</v>
      </c>
      <c r="B28" s="256">
        <f>SUM(B23:B27)</f>
        <v>570</v>
      </c>
      <c r="C28" s="256">
        <f>SUM(C23:C27)</f>
        <v>595</v>
      </c>
      <c r="D28" s="256">
        <f>SUM(D23:D27)</f>
        <v>545</v>
      </c>
      <c r="E28" s="256">
        <f t="shared" si="6"/>
        <v>1710</v>
      </c>
      <c r="G28" s="215" t="s">
        <v>487</v>
      </c>
      <c r="H28" s="256">
        <f>SUM(H23:H27)</f>
        <v>597</v>
      </c>
      <c r="I28" s="256">
        <f>SUM(I23:I27)</f>
        <v>569</v>
      </c>
      <c r="J28" s="256">
        <f>SUM(J23:J27)</f>
        <v>619</v>
      </c>
      <c r="K28" s="256">
        <f t="shared" si="7"/>
        <v>1785</v>
      </c>
    </row>
    <row r="29" spans="1:11" s="71" customFormat="1" ht="22.5" x14ac:dyDescent="0.2">
      <c r="A29" s="384" t="s">
        <v>296</v>
      </c>
      <c r="B29" s="384"/>
      <c r="C29" s="384"/>
      <c r="D29" s="384"/>
      <c r="E29" s="384"/>
      <c r="F29" s="255"/>
      <c r="G29" s="384" t="s">
        <v>299</v>
      </c>
      <c r="H29" s="384"/>
      <c r="I29" s="384"/>
      <c r="J29" s="384"/>
      <c r="K29" s="384"/>
    </row>
    <row r="30" spans="1:11" s="70" customFormat="1" ht="22.5" x14ac:dyDescent="0.45">
      <c r="A30" s="72" t="s">
        <v>351</v>
      </c>
      <c r="B30" s="254">
        <v>105</v>
      </c>
      <c r="C30" s="254">
        <v>127</v>
      </c>
      <c r="D30" s="254">
        <v>121</v>
      </c>
      <c r="E30" s="255">
        <f t="shared" ref="E30:E35" si="8">SUM(B30:D30)</f>
        <v>353</v>
      </c>
      <c r="F30" s="73"/>
      <c r="G30" s="72" t="s">
        <v>234</v>
      </c>
      <c r="H30" s="254">
        <v>122</v>
      </c>
      <c r="I30" s="254">
        <v>98</v>
      </c>
      <c r="J30" s="254">
        <v>100</v>
      </c>
      <c r="K30" s="255">
        <f t="shared" ref="K30:K35" si="9">SUM(H30:J30)</f>
        <v>320</v>
      </c>
    </row>
    <row r="31" spans="1:11" s="70" customFormat="1" ht="22.5" x14ac:dyDescent="0.45">
      <c r="A31" s="72" t="s">
        <v>493</v>
      </c>
      <c r="B31" s="254">
        <v>90</v>
      </c>
      <c r="C31" s="254">
        <v>104</v>
      </c>
      <c r="D31" s="254">
        <v>147</v>
      </c>
      <c r="E31" s="255">
        <f t="shared" si="8"/>
        <v>341</v>
      </c>
      <c r="F31" s="73"/>
      <c r="G31" s="72" t="s">
        <v>577</v>
      </c>
      <c r="H31" s="254">
        <v>92</v>
      </c>
      <c r="I31" s="254">
        <v>135</v>
      </c>
      <c r="J31" s="254">
        <v>126</v>
      </c>
      <c r="K31" s="255">
        <f t="shared" si="9"/>
        <v>353</v>
      </c>
    </row>
    <row r="32" spans="1:11" s="70" customFormat="1" ht="22.5" x14ac:dyDescent="0.45">
      <c r="A32" s="72" t="s">
        <v>237</v>
      </c>
      <c r="B32" s="254">
        <v>107</v>
      </c>
      <c r="C32" s="254">
        <v>145</v>
      </c>
      <c r="D32" s="254">
        <v>108</v>
      </c>
      <c r="E32" s="255">
        <f t="shared" si="8"/>
        <v>360</v>
      </c>
      <c r="F32" s="73"/>
      <c r="G32" s="72" t="s">
        <v>361</v>
      </c>
      <c r="H32" s="254">
        <v>124</v>
      </c>
      <c r="I32" s="254">
        <v>117</v>
      </c>
      <c r="J32" s="254">
        <v>105</v>
      </c>
      <c r="K32" s="255">
        <f t="shared" si="9"/>
        <v>346</v>
      </c>
    </row>
    <row r="33" spans="1:11" s="70" customFormat="1" ht="22.5" x14ac:dyDescent="0.45">
      <c r="A33" s="72" t="s">
        <v>257</v>
      </c>
      <c r="B33" s="254">
        <v>113</v>
      </c>
      <c r="C33" s="254">
        <v>115</v>
      </c>
      <c r="D33" s="254">
        <v>101</v>
      </c>
      <c r="E33" s="255">
        <f t="shared" si="8"/>
        <v>329</v>
      </c>
      <c r="F33" s="73"/>
      <c r="G33" s="72" t="s">
        <v>362</v>
      </c>
      <c r="H33" s="254">
        <v>117</v>
      </c>
      <c r="I33" s="254">
        <v>118</v>
      </c>
      <c r="J33" s="254">
        <v>118</v>
      </c>
      <c r="K33" s="255">
        <f t="shared" si="9"/>
        <v>353</v>
      </c>
    </row>
    <row r="34" spans="1:11" s="70" customFormat="1" ht="22.5" x14ac:dyDescent="0.45">
      <c r="A34" s="72" t="s">
        <v>281</v>
      </c>
      <c r="B34" s="254">
        <v>171</v>
      </c>
      <c r="C34" s="254">
        <v>122</v>
      </c>
      <c r="D34" s="254">
        <v>127</v>
      </c>
      <c r="E34" s="255">
        <f t="shared" si="8"/>
        <v>420</v>
      </c>
      <c r="F34" s="73"/>
      <c r="G34" s="72" t="s">
        <v>236</v>
      </c>
      <c r="H34" s="254">
        <v>106</v>
      </c>
      <c r="I34" s="254">
        <v>111</v>
      </c>
      <c r="J34" s="254">
        <v>116</v>
      </c>
      <c r="K34" s="255">
        <f t="shared" si="9"/>
        <v>333</v>
      </c>
    </row>
    <row r="35" spans="1:11" s="255" customFormat="1" ht="22.5" x14ac:dyDescent="0.2">
      <c r="A35" s="131" t="s">
        <v>490</v>
      </c>
      <c r="B35" s="255">
        <f>SUM(B30:B34)</f>
        <v>586</v>
      </c>
      <c r="C35" s="255">
        <f>SUM(C30:C34)</f>
        <v>613</v>
      </c>
      <c r="D35" s="255">
        <f>SUM(D30:D34)</f>
        <v>604</v>
      </c>
      <c r="E35" s="255">
        <f t="shared" si="8"/>
        <v>1803</v>
      </c>
      <c r="G35" s="131" t="s">
        <v>491</v>
      </c>
      <c r="H35" s="255">
        <f>SUM(H30:H34)</f>
        <v>561</v>
      </c>
      <c r="I35" s="255">
        <f>SUM(I30:I34)</f>
        <v>579</v>
      </c>
      <c r="J35" s="255">
        <f>SUM(J30:J34)</f>
        <v>565</v>
      </c>
      <c r="K35" s="255">
        <f t="shared" si="9"/>
        <v>1705</v>
      </c>
    </row>
    <row r="36" spans="1:11" s="71" customFormat="1" ht="22.5" x14ac:dyDescent="0.2">
      <c r="A36" s="385" t="s">
        <v>482</v>
      </c>
      <c r="B36" s="385"/>
      <c r="C36" s="385"/>
      <c r="D36" s="385"/>
      <c r="E36" s="385"/>
      <c r="F36" s="255"/>
      <c r="G36" s="385" t="s">
        <v>481</v>
      </c>
      <c r="H36" s="385"/>
      <c r="I36" s="385"/>
      <c r="J36" s="385"/>
      <c r="K36" s="385"/>
    </row>
    <row r="37" spans="1:11" s="70" customFormat="1" ht="22.5" x14ac:dyDescent="0.45">
      <c r="A37" s="74" t="s">
        <v>360</v>
      </c>
      <c r="B37" s="75">
        <v>117</v>
      </c>
      <c r="C37" s="75">
        <v>103</v>
      </c>
      <c r="D37" s="75">
        <v>128</v>
      </c>
      <c r="E37" s="256">
        <f t="shared" ref="E37:E42" si="10">SUM(B37:D37)</f>
        <v>348</v>
      </c>
      <c r="F37" s="73"/>
      <c r="G37" s="74" t="s">
        <v>356</v>
      </c>
      <c r="H37" s="75">
        <v>100</v>
      </c>
      <c r="I37" s="75">
        <v>99</v>
      </c>
      <c r="J37" s="75">
        <v>119</v>
      </c>
      <c r="K37" s="256">
        <f t="shared" ref="K37:K41" si="11">SUM(H37:J37)</f>
        <v>318</v>
      </c>
    </row>
    <row r="38" spans="1:11" s="70" customFormat="1" ht="22.5" x14ac:dyDescent="0.45">
      <c r="A38" s="74" t="s">
        <v>272</v>
      </c>
      <c r="B38" s="75">
        <v>130</v>
      </c>
      <c r="C38" s="75">
        <v>96</v>
      </c>
      <c r="D38" s="75">
        <v>128</v>
      </c>
      <c r="E38" s="256">
        <f t="shared" si="10"/>
        <v>354</v>
      </c>
      <c r="F38" s="73"/>
      <c r="G38" s="74" t="s">
        <v>251</v>
      </c>
      <c r="H38" s="75">
        <v>101</v>
      </c>
      <c r="I38" s="75">
        <v>106</v>
      </c>
      <c r="J38" s="75">
        <v>134</v>
      </c>
      <c r="K38" s="256">
        <f t="shared" si="11"/>
        <v>341</v>
      </c>
    </row>
    <row r="39" spans="1:11" s="70" customFormat="1" ht="22.5" x14ac:dyDescent="0.45">
      <c r="A39" s="74" t="s">
        <v>271</v>
      </c>
      <c r="B39" s="75">
        <v>109</v>
      </c>
      <c r="C39" s="75">
        <v>112</v>
      </c>
      <c r="D39" s="75">
        <v>125</v>
      </c>
      <c r="E39" s="256">
        <f t="shared" si="10"/>
        <v>346</v>
      </c>
      <c r="F39" s="73"/>
      <c r="G39" s="74" t="s">
        <v>449</v>
      </c>
      <c r="H39" s="75">
        <v>133</v>
      </c>
      <c r="I39" s="75">
        <v>144</v>
      </c>
      <c r="J39" s="75">
        <v>112</v>
      </c>
      <c r="K39" s="256">
        <f t="shared" si="11"/>
        <v>389</v>
      </c>
    </row>
    <row r="40" spans="1:11" s="70" customFormat="1" ht="22.5" x14ac:dyDescent="0.45">
      <c r="A40" s="74" t="s">
        <v>270</v>
      </c>
      <c r="B40" s="75">
        <v>111</v>
      </c>
      <c r="C40" s="75">
        <v>122</v>
      </c>
      <c r="D40" s="75">
        <v>99</v>
      </c>
      <c r="E40" s="256">
        <f t="shared" si="10"/>
        <v>332</v>
      </c>
      <c r="F40" s="73"/>
      <c r="G40" s="74" t="s">
        <v>248</v>
      </c>
      <c r="H40" s="75">
        <v>112</v>
      </c>
      <c r="I40" s="75">
        <v>114</v>
      </c>
      <c r="J40" s="75">
        <v>125</v>
      </c>
      <c r="K40" s="256">
        <f t="shared" si="11"/>
        <v>351</v>
      </c>
    </row>
    <row r="41" spans="1:11" s="70" customFormat="1" ht="22.5" x14ac:dyDescent="0.45">
      <c r="A41" s="74" t="s">
        <v>269</v>
      </c>
      <c r="B41" s="75">
        <v>150</v>
      </c>
      <c r="C41" s="75">
        <v>119</v>
      </c>
      <c r="D41" s="75">
        <v>141</v>
      </c>
      <c r="E41" s="256">
        <f t="shared" si="10"/>
        <v>410</v>
      </c>
      <c r="F41" s="73"/>
      <c r="G41" s="74" t="s">
        <v>247</v>
      </c>
      <c r="H41" s="75">
        <v>125</v>
      </c>
      <c r="I41" s="75">
        <v>104</v>
      </c>
      <c r="J41" s="75">
        <v>145</v>
      </c>
      <c r="K41" s="256">
        <f t="shared" si="11"/>
        <v>374</v>
      </c>
    </row>
    <row r="42" spans="1:11" s="255" customFormat="1" ht="22.5" x14ac:dyDescent="0.2">
      <c r="A42" s="215" t="s">
        <v>519</v>
      </c>
      <c r="B42" s="256">
        <f>SUM(B37:B41)</f>
        <v>617</v>
      </c>
      <c r="C42" s="256">
        <f>SUM(C37:C41)</f>
        <v>552</v>
      </c>
      <c r="D42" s="256">
        <f>SUM(D37:D41)</f>
        <v>621</v>
      </c>
      <c r="E42" s="256">
        <f t="shared" si="10"/>
        <v>1790</v>
      </c>
      <c r="G42" s="215" t="s">
        <v>519</v>
      </c>
      <c r="H42" s="256">
        <f>SUM(H37:H41)</f>
        <v>571</v>
      </c>
      <c r="I42" s="256">
        <f>SUM(I37:I41)</f>
        <v>567</v>
      </c>
      <c r="J42" s="256">
        <f>SUM(J37:J41)</f>
        <v>635</v>
      </c>
      <c r="K42" s="256">
        <f>SUM(K37:K41)</f>
        <v>1773</v>
      </c>
    </row>
    <row r="43" spans="1:11" s="69" customFormat="1" ht="22.5" x14ac:dyDescent="0.45">
      <c r="A43" s="384" t="s">
        <v>295</v>
      </c>
      <c r="B43" s="384"/>
      <c r="C43" s="384"/>
      <c r="D43" s="384"/>
      <c r="E43" s="384"/>
      <c r="F43" s="255"/>
      <c r="G43" s="384" t="s">
        <v>293</v>
      </c>
      <c r="H43" s="384"/>
      <c r="I43" s="384"/>
      <c r="J43" s="384"/>
      <c r="K43" s="384"/>
    </row>
    <row r="44" spans="1:11" s="70" customFormat="1" ht="22.5" x14ac:dyDescent="0.45">
      <c r="A44" s="72" t="s">
        <v>255</v>
      </c>
      <c r="B44" s="254">
        <v>109</v>
      </c>
      <c r="C44" s="254">
        <v>93</v>
      </c>
      <c r="D44" s="254">
        <v>103</v>
      </c>
      <c r="E44" s="255">
        <f t="shared" ref="E44:E49" si="12">SUM(B44:D44)</f>
        <v>305</v>
      </c>
      <c r="F44" s="73"/>
      <c r="G44" s="72" t="s">
        <v>229</v>
      </c>
      <c r="H44" s="254">
        <v>119</v>
      </c>
      <c r="I44" s="254">
        <v>126</v>
      </c>
      <c r="J44" s="254">
        <v>116</v>
      </c>
      <c r="K44" s="255">
        <f>SUM(H44:J44)</f>
        <v>361</v>
      </c>
    </row>
    <row r="45" spans="1:11" s="70" customFormat="1" ht="22.5" x14ac:dyDescent="0.45">
      <c r="A45" s="72" t="s">
        <v>252</v>
      </c>
      <c r="B45" s="254">
        <v>122</v>
      </c>
      <c r="C45" s="254">
        <v>108</v>
      </c>
      <c r="D45" s="254">
        <v>103</v>
      </c>
      <c r="E45" s="255">
        <f t="shared" si="12"/>
        <v>333</v>
      </c>
      <c r="F45" s="73"/>
      <c r="G45" s="72" t="s">
        <v>406</v>
      </c>
      <c r="H45" s="254">
        <v>122</v>
      </c>
      <c r="I45" s="254">
        <v>105</v>
      </c>
      <c r="J45" s="254">
        <v>114</v>
      </c>
      <c r="K45" s="255">
        <f>SUM(H45:J45)</f>
        <v>341</v>
      </c>
    </row>
    <row r="46" spans="1:11" s="70" customFormat="1" ht="22.5" x14ac:dyDescent="0.45">
      <c r="A46" s="72" t="s">
        <v>586</v>
      </c>
      <c r="B46" s="254">
        <v>126</v>
      </c>
      <c r="C46" s="254">
        <v>116</v>
      </c>
      <c r="D46" s="254">
        <v>105</v>
      </c>
      <c r="E46" s="255">
        <f t="shared" si="12"/>
        <v>347</v>
      </c>
      <c r="F46" s="73"/>
      <c r="G46" s="72" t="s">
        <v>228</v>
      </c>
      <c r="H46" s="254">
        <v>118</v>
      </c>
      <c r="I46" s="254">
        <v>91</v>
      </c>
      <c r="J46" s="254">
        <v>101</v>
      </c>
      <c r="K46" s="255">
        <f>SUM(H46:J46)</f>
        <v>310</v>
      </c>
    </row>
    <row r="47" spans="1:11" s="70" customFormat="1" ht="22.5" x14ac:dyDescent="0.45">
      <c r="A47" s="72" t="s">
        <v>216</v>
      </c>
      <c r="B47" s="254">
        <v>102</v>
      </c>
      <c r="C47" s="254">
        <v>128</v>
      </c>
      <c r="D47" s="254">
        <v>115</v>
      </c>
      <c r="E47" s="255">
        <f t="shared" si="12"/>
        <v>345</v>
      </c>
      <c r="F47" s="73"/>
      <c r="G47" s="72" t="s">
        <v>227</v>
      </c>
      <c r="H47" s="254">
        <v>128</v>
      </c>
      <c r="I47" s="254">
        <v>108</v>
      </c>
      <c r="J47" s="254">
        <v>103</v>
      </c>
      <c r="K47" s="255">
        <f>SUM(H47:J47)</f>
        <v>339</v>
      </c>
    </row>
    <row r="48" spans="1:11" s="70" customFormat="1" ht="22.5" x14ac:dyDescent="0.45">
      <c r="A48" s="72" t="s">
        <v>215</v>
      </c>
      <c r="B48" s="254">
        <v>97</v>
      </c>
      <c r="C48" s="254">
        <v>137</v>
      </c>
      <c r="D48" s="254">
        <v>142</v>
      </c>
      <c r="E48" s="255">
        <f t="shared" si="12"/>
        <v>376</v>
      </c>
      <c r="F48" s="73"/>
      <c r="G48" s="72" t="s">
        <v>231</v>
      </c>
      <c r="H48" s="254">
        <v>154</v>
      </c>
      <c r="I48" s="254">
        <v>107</v>
      </c>
      <c r="J48" s="254">
        <v>115</v>
      </c>
      <c r="K48" s="255">
        <f>SUM(H48:J48)</f>
        <v>376</v>
      </c>
    </row>
    <row r="49" spans="1:11" s="255" customFormat="1" ht="22.5" x14ac:dyDescent="0.2">
      <c r="A49" s="131" t="s">
        <v>519</v>
      </c>
      <c r="B49" s="255">
        <f>SUM(B44:B48)</f>
        <v>556</v>
      </c>
      <c r="C49" s="255">
        <f>SUM(C44:C48)</f>
        <v>582</v>
      </c>
      <c r="D49" s="255">
        <f>SUM(D44:D48)</f>
        <v>568</v>
      </c>
      <c r="E49" s="255">
        <f t="shared" si="12"/>
        <v>1706</v>
      </c>
      <c r="G49" s="131" t="s">
        <v>519</v>
      </c>
      <c r="H49" s="255">
        <f>SUM(H44:H48)</f>
        <v>641</v>
      </c>
      <c r="I49" s="255">
        <f>SUM(I44:I48)</f>
        <v>537</v>
      </c>
      <c r="J49" s="255">
        <f>SUM(J44:J48)</f>
        <v>549</v>
      </c>
      <c r="K49" s="255">
        <f>SUM(K44:K48)</f>
        <v>1727</v>
      </c>
    </row>
    <row r="51" spans="1:11" ht="22.5" x14ac:dyDescent="0.35">
      <c r="A51" s="384" t="s">
        <v>332</v>
      </c>
      <c r="B51" s="384"/>
      <c r="C51" s="384"/>
      <c r="D51" s="384"/>
      <c r="E51" s="384"/>
      <c r="G51" s="384" t="s">
        <v>321</v>
      </c>
      <c r="H51" s="384"/>
      <c r="I51" s="384"/>
      <c r="J51" s="384"/>
      <c r="K51" s="384"/>
    </row>
    <row r="52" spans="1:11" ht="22.5" x14ac:dyDescent="0.35">
      <c r="A52" s="384" t="s">
        <v>561</v>
      </c>
      <c r="B52" s="384"/>
      <c r="C52" s="384"/>
      <c r="D52" s="384"/>
      <c r="E52" s="384"/>
      <c r="G52" s="384" t="s">
        <v>576</v>
      </c>
      <c r="H52" s="384"/>
      <c r="I52" s="384"/>
      <c r="J52" s="384"/>
      <c r="K52" s="384"/>
    </row>
    <row r="53" spans="1:11" ht="22.5" x14ac:dyDescent="0.45">
      <c r="A53" s="383" t="s">
        <v>568</v>
      </c>
      <c r="B53" s="383"/>
      <c r="C53" s="383"/>
      <c r="D53" s="383"/>
      <c r="E53" s="383"/>
      <c r="F53" s="70"/>
      <c r="G53" s="383" t="s">
        <v>578</v>
      </c>
      <c r="H53" s="383"/>
      <c r="I53" s="383"/>
      <c r="J53" s="383"/>
      <c r="K53" s="383"/>
    </row>
    <row r="54" spans="1:11" ht="22.5" x14ac:dyDescent="0.45">
      <c r="A54" s="383" t="s">
        <v>569</v>
      </c>
      <c r="B54" s="383"/>
      <c r="C54" s="383"/>
      <c r="D54" s="383"/>
      <c r="E54" s="383"/>
      <c r="F54" s="70"/>
      <c r="G54" s="383" t="s">
        <v>579</v>
      </c>
      <c r="H54" s="383"/>
      <c r="I54" s="383"/>
      <c r="J54" s="383"/>
      <c r="K54" s="383"/>
    </row>
    <row r="55" spans="1:11" ht="22.5" x14ac:dyDescent="0.45">
      <c r="A55" s="383" t="s">
        <v>570</v>
      </c>
      <c r="B55" s="383"/>
      <c r="C55" s="383"/>
      <c r="D55" s="383"/>
      <c r="E55" s="383"/>
      <c r="F55" s="70"/>
      <c r="G55" s="383" t="s">
        <v>580</v>
      </c>
      <c r="H55" s="383"/>
      <c r="I55" s="383"/>
      <c r="J55" s="383"/>
      <c r="K55" s="383"/>
    </row>
    <row r="56" spans="1:11" ht="22.5" x14ac:dyDescent="0.45">
      <c r="A56" s="383" t="s">
        <v>571</v>
      </c>
      <c r="B56" s="383"/>
      <c r="C56" s="383"/>
      <c r="D56" s="383"/>
      <c r="E56" s="383"/>
      <c r="F56" s="70"/>
      <c r="G56" s="383" t="s">
        <v>581</v>
      </c>
      <c r="H56" s="383"/>
      <c r="I56" s="383"/>
      <c r="J56" s="383"/>
      <c r="K56" s="383"/>
    </row>
    <row r="57" spans="1:11" ht="22.5" x14ac:dyDescent="0.45">
      <c r="A57" s="383" t="s">
        <v>572</v>
      </c>
      <c r="B57" s="383"/>
      <c r="C57" s="383"/>
      <c r="D57" s="383"/>
      <c r="E57" s="383"/>
      <c r="F57" s="70"/>
      <c r="G57" s="383" t="s">
        <v>582</v>
      </c>
      <c r="H57" s="383"/>
      <c r="I57" s="383"/>
      <c r="J57" s="383"/>
      <c r="K57" s="383"/>
    </row>
    <row r="58" spans="1:11" ht="22.5" x14ac:dyDescent="0.45">
      <c r="A58" s="383" t="s">
        <v>573</v>
      </c>
      <c r="B58" s="383"/>
      <c r="C58" s="383"/>
      <c r="D58" s="383"/>
      <c r="E58" s="383"/>
      <c r="F58" s="70"/>
      <c r="G58" s="383" t="s">
        <v>583</v>
      </c>
      <c r="H58" s="383"/>
      <c r="I58" s="383"/>
      <c r="J58" s="383"/>
      <c r="K58" s="383"/>
    </row>
    <row r="59" spans="1:11" ht="22.5" x14ac:dyDescent="0.45">
      <c r="A59" s="383" t="s">
        <v>574</v>
      </c>
      <c r="B59" s="383"/>
      <c r="C59" s="383"/>
      <c r="D59" s="383"/>
      <c r="E59" s="383"/>
      <c r="F59" s="70"/>
      <c r="G59" s="383" t="s">
        <v>584</v>
      </c>
      <c r="H59" s="383"/>
      <c r="I59" s="383"/>
      <c r="J59" s="383"/>
      <c r="K59" s="383"/>
    </row>
    <row r="60" spans="1:11" ht="22.5" x14ac:dyDescent="0.45">
      <c r="A60" s="383" t="s">
        <v>575</v>
      </c>
      <c r="B60" s="383"/>
      <c r="C60" s="383"/>
      <c r="D60" s="383"/>
      <c r="E60" s="383"/>
      <c r="F60" s="70"/>
      <c r="G60" s="383" t="s">
        <v>585</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54"/>
      <c r="C62" s="254"/>
      <c r="D62" s="254"/>
      <c r="E62" s="255"/>
      <c r="F62" s="70"/>
      <c r="G62" s="72"/>
      <c r="H62" s="254"/>
      <c r="I62" s="254"/>
      <c r="J62" s="254"/>
      <c r="K62" s="255"/>
    </row>
    <row r="63" spans="1:11" ht="22.5" x14ac:dyDescent="0.45">
      <c r="A63" s="72"/>
      <c r="B63" s="254"/>
      <c r="C63" s="254"/>
      <c r="D63" s="254"/>
      <c r="E63" s="255"/>
      <c r="F63" s="70"/>
      <c r="G63" s="72"/>
      <c r="H63" s="254"/>
      <c r="I63" s="254"/>
      <c r="J63" s="254"/>
      <c r="K63" s="255"/>
    </row>
    <row r="64" spans="1:11" ht="22.5" x14ac:dyDescent="0.45">
      <c r="A64" s="72"/>
      <c r="B64" s="254"/>
      <c r="C64" s="254"/>
      <c r="D64" s="254"/>
      <c r="E64" s="255"/>
      <c r="F64" s="70"/>
      <c r="G64" s="72"/>
      <c r="H64" s="254"/>
      <c r="I64" s="254"/>
      <c r="J64" s="254"/>
      <c r="K64" s="255"/>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08" priority="35" rank="1"/>
  </conditionalFormatting>
  <conditionalFormatting sqref="C7 I7">
    <cfRule type="top10" dxfId="207" priority="34" rank="1"/>
  </conditionalFormatting>
  <conditionalFormatting sqref="D7 J7">
    <cfRule type="top10" dxfId="206" priority="33" stopIfTrue="1" rank="1"/>
  </conditionalFormatting>
  <conditionalFormatting sqref="E7 K7">
    <cfRule type="top10" dxfId="205" priority="32" rank="1"/>
  </conditionalFormatting>
  <conditionalFormatting sqref="B14 H14">
    <cfRule type="top10" dxfId="204" priority="31" rank="1"/>
  </conditionalFormatting>
  <conditionalFormatting sqref="C14 I14">
    <cfRule type="top10" dxfId="203" priority="29" rank="1"/>
    <cfRule type="top10" priority="30" rank="1"/>
  </conditionalFormatting>
  <conditionalFormatting sqref="J14 D14">
    <cfRule type="top10" dxfId="202" priority="28" rank="1"/>
  </conditionalFormatting>
  <conditionalFormatting sqref="K14 E14">
    <cfRule type="top10" dxfId="201" priority="27" rank="1"/>
  </conditionalFormatting>
  <conditionalFormatting sqref="B21 H21">
    <cfRule type="top10" dxfId="200" priority="26" rank="1"/>
  </conditionalFormatting>
  <conditionalFormatting sqref="I21 C21">
    <cfRule type="top10" dxfId="199" priority="25" rank="1"/>
  </conditionalFormatting>
  <conditionalFormatting sqref="D21 J21">
    <cfRule type="top10" dxfId="198" priority="24" rank="1"/>
  </conditionalFormatting>
  <conditionalFormatting sqref="K21 E21">
    <cfRule type="top10" dxfId="197" priority="23" rank="1"/>
  </conditionalFormatting>
  <conditionalFormatting sqref="B28 H28">
    <cfRule type="top10" dxfId="196" priority="22" rank="1"/>
  </conditionalFormatting>
  <conditionalFormatting sqref="C28 I28">
    <cfRule type="top10" dxfId="195" priority="21" rank="1"/>
  </conditionalFormatting>
  <conditionalFormatting sqref="D28 J28">
    <cfRule type="top10" dxfId="194" priority="20" rank="1"/>
  </conditionalFormatting>
  <conditionalFormatting sqref="E28 K28">
    <cfRule type="top10" dxfId="193" priority="19" rank="1"/>
  </conditionalFormatting>
  <conditionalFormatting sqref="B35 H35">
    <cfRule type="top10" dxfId="192" priority="18" rank="1"/>
  </conditionalFormatting>
  <conditionalFormatting sqref="H35 B35">
    <cfRule type="top10" dxfId="191" priority="17" rank="1"/>
  </conditionalFormatting>
  <conditionalFormatting sqref="C35 I35">
    <cfRule type="top10" dxfId="190" priority="16" rank="1"/>
  </conditionalFormatting>
  <conditionalFormatting sqref="D35 J35">
    <cfRule type="top10" dxfId="189" priority="15" rank="1"/>
  </conditionalFormatting>
  <conditionalFormatting sqref="K35 E35">
    <cfRule type="top10" dxfId="188" priority="14" rank="1"/>
  </conditionalFormatting>
  <conditionalFormatting sqref="B42 H42">
    <cfRule type="top10" dxfId="187" priority="13" rank="1"/>
  </conditionalFormatting>
  <conditionalFormatting sqref="C42 I42">
    <cfRule type="top10" dxfId="186" priority="12" rank="1"/>
  </conditionalFormatting>
  <conditionalFormatting sqref="D42 J42">
    <cfRule type="top10" dxfId="185" priority="11" rank="1"/>
  </conditionalFormatting>
  <conditionalFormatting sqref="E42 K42">
    <cfRule type="top10" dxfId="184" priority="10" rank="1"/>
  </conditionalFormatting>
  <conditionalFormatting sqref="B49 H49">
    <cfRule type="top10" dxfId="183" priority="9" rank="1"/>
  </conditionalFormatting>
  <conditionalFormatting sqref="C49 I49">
    <cfRule type="top10" dxfId="182" priority="8" rank="1"/>
  </conditionalFormatting>
  <conditionalFormatting sqref="D49 J49">
    <cfRule type="top10" dxfId="181" priority="7" rank="1"/>
  </conditionalFormatting>
  <conditionalFormatting sqref="E49 K49">
    <cfRule type="top10" dxfId="180" priority="6" rank="1"/>
  </conditionalFormatting>
  <conditionalFormatting sqref="E2:E6 K2:K6 K9:K13 E9:E13 E16:E20 K16:K20 E23:E27 E30:E34 K30:K34 K23:K27 E44:E48 K44:K48 E37:E41 K37:K41">
    <cfRule type="cellIs" dxfId="179" priority="5" operator="greaterThan">
      <formula>399</formula>
    </cfRule>
  </conditionalFormatting>
  <conditionalFormatting sqref="B2:D6 H2:J6 H9:J13 B9:D13 B16:D20 H16:J20 B23:D27 H23:J27 H30:J34 B30:D34 B37:D40 H37:J41 H44:J48 B44:D48">
    <cfRule type="cellIs" dxfId="178" priority="4" operator="greaterThanOrEqual">
      <formula>150</formula>
    </cfRule>
  </conditionalFormatting>
  <conditionalFormatting sqref="B41:D41">
    <cfRule type="cellIs" dxfId="177"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5&amp;"Arial,Regular"&amp;10
&amp;"Euphemia,Regular"&amp;12OCTOBER 3, 2014</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484</v>
      </c>
      <c r="B1" s="386"/>
      <c r="C1" s="386"/>
      <c r="D1" s="386"/>
      <c r="E1" s="386"/>
      <c r="F1" s="253"/>
      <c r="G1" s="386" t="s">
        <v>293</v>
      </c>
      <c r="H1" s="386"/>
      <c r="I1" s="386"/>
      <c r="J1" s="386"/>
      <c r="K1" s="386"/>
    </row>
    <row r="2" spans="1:11" s="70" customFormat="1" ht="22.5" x14ac:dyDescent="0.45">
      <c r="A2" s="72" t="s">
        <v>267</v>
      </c>
      <c r="B2" s="250">
        <v>111</v>
      </c>
      <c r="C2" s="250">
        <v>142</v>
      </c>
      <c r="D2" s="250">
        <v>114</v>
      </c>
      <c r="E2" s="251">
        <f t="shared" ref="E2:E7" si="0">SUM(B2:D2)</f>
        <v>367</v>
      </c>
      <c r="F2" s="73"/>
      <c r="G2" s="72" t="s">
        <v>229</v>
      </c>
      <c r="H2" s="250">
        <v>105</v>
      </c>
      <c r="I2" s="250">
        <v>111</v>
      </c>
      <c r="J2" s="250">
        <v>112</v>
      </c>
      <c r="K2" s="251">
        <f t="shared" ref="K2:K7" si="1">SUM(H2:J2)</f>
        <v>328</v>
      </c>
    </row>
    <row r="3" spans="1:11" s="70" customFormat="1" ht="22.5" x14ac:dyDescent="0.45">
      <c r="A3" s="72" t="s">
        <v>440</v>
      </c>
      <c r="B3" s="250">
        <v>125</v>
      </c>
      <c r="C3" s="250">
        <v>114</v>
      </c>
      <c r="D3" s="250">
        <v>106</v>
      </c>
      <c r="E3" s="251">
        <f t="shared" si="0"/>
        <v>345</v>
      </c>
      <c r="F3" s="73"/>
      <c r="G3" s="72" t="s">
        <v>406</v>
      </c>
      <c r="H3" s="250">
        <v>128</v>
      </c>
      <c r="I3" s="250">
        <v>133</v>
      </c>
      <c r="J3" s="250">
        <v>129</v>
      </c>
      <c r="K3" s="251">
        <f t="shared" si="1"/>
        <v>390</v>
      </c>
    </row>
    <row r="4" spans="1:11" s="70" customFormat="1" ht="22.5" x14ac:dyDescent="0.45">
      <c r="A4" s="72" t="s">
        <v>260</v>
      </c>
      <c r="B4" s="250">
        <v>129</v>
      </c>
      <c r="C4" s="250">
        <v>108</v>
      </c>
      <c r="D4" s="250">
        <v>104</v>
      </c>
      <c r="E4" s="251">
        <f t="shared" si="0"/>
        <v>341</v>
      </c>
      <c r="F4" s="73"/>
      <c r="G4" s="72" t="s">
        <v>228</v>
      </c>
      <c r="H4" s="250">
        <v>139</v>
      </c>
      <c r="I4" s="250">
        <v>121</v>
      </c>
      <c r="J4" s="250">
        <v>108</v>
      </c>
      <c r="K4" s="251">
        <f t="shared" si="1"/>
        <v>368</v>
      </c>
    </row>
    <row r="5" spans="1:11" s="70" customFormat="1" ht="22.5" x14ac:dyDescent="0.45">
      <c r="A5" s="72" t="s">
        <v>368</v>
      </c>
      <c r="B5" s="250">
        <v>103</v>
      </c>
      <c r="C5" s="250">
        <v>126</v>
      </c>
      <c r="D5" s="250">
        <v>117</v>
      </c>
      <c r="E5" s="251">
        <f t="shared" si="0"/>
        <v>346</v>
      </c>
      <c r="F5" s="73"/>
      <c r="G5" s="72" t="s">
        <v>227</v>
      </c>
      <c r="H5" s="250">
        <v>132</v>
      </c>
      <c r="I5" s="250">
        <v>128</v>
      </c>
      <c r="J5" s="250">
        <v>150</v>
      </c>
      <c r="K5" s="251">
        <f t="shared" si="1"/>
        <v>410</v>
      </c>
    </row>
    <row r="6" spans="1:11" s="70" customFormat="1" ht="22.5" x14ac:dyDescent="0.45">
      <c r="A6" s="72" t="s">
        <v>264</v>
      </c>
      <c r="B6" s="250">
        <v>109</v>
      </c>
      <c r="C6" s="250">
        <v>88</v>
      </c>
      <c r="D6" s="250">
        <v>96</v>
      </c>
      <c r="E6" s="251">
        <f t="shared" si="0"/>
        <v>293</v>
      </c>
      <c r="F6" s="73"/>
      <c r="G6" s="72" t="s">
        <v>231</v>
      </c>
      <c r="H6" s="250">
        <v>123</v>
      </c>
      <c r="I6" s="250">
        <v>95</v>
      </c>
      <c r="J6" s="250">
        <v>102</v>
      </c>
      <c r="K6" s="251">
        <f t="shared" si="1"/>
        <v>320</v>
      </c>
    </row>
    <row r="7" spans="1:11" s="251" customFormat="1" ht="22.5" x14ac:dyDescent="0.2">
      <c r="A7" s="131" t="s">
        <v>491</v>
      </c>
      <c r="B7" s="251">
        <f>SUM(B2:B6)</f>
        <v>577</v>
      </c>
      <c r="C7" s="251">
        <f>SUM(C2:C6)</f>
        <v>578</v>
      </c>
      <c r="D7" s="251">
        <f>SUM(D2:D6)</f>
        <v>537</v>
      </c>
      <c r="E7" s="251">
        <f t="shared" si="0"/>
        <v>1692</v>
      </c>
      <c r="G7" s="131" t="s">
        <v>490</v>
      </c>
      <c r="H7" s="251">
        <f>SUM(H2:H6)</f>
        <v>627</v>
      </c>
      <c r="I7" s="251">
        <f>SUM(I2:I6)</f>
        <v>588</v>
      </c>
      <c r="J7" s="251">
        <f>SUM(J2:J6)</f>
        <v>601</v>
      </c>
      <c r="K7" s="251">
        <f t="shared" si="1"/>
        <v>1816</v>
      </c>
    </row>
    <row r="8" spans="1:11" s="71" customFormat="1" ht="22.5" x14ac:dyDescent="0.2">
      <c r="A8" s="385" t="s">
        <v>482</v>
      </c>
      <c r="B8" s="385"/>
      <c r="C8" s="385"/>
      <c r="D8" s="385"/>
      <c r="E8" s="385"/>
      <c r="F8" s="251"/>
      <c r="G8" s="385" t="s">
        <v>292</v>
      </c>
      <c r="H8" s="385"/>
      <c r="I8" s="385"/>
      <c r="J8" s="385"/>
      <c r="K8" s="385"/>
    </row>
    <row r="9" spans="1:11" s="70" customFormat="1" ht="22.5" x14ac:dyDescent="0.45">
      <c r="A9" s="74" t="s">
        <v>269</v>
      </c>
      <c r="B9" s="75">
        <v>113</v>
      </c>
      <c r="C9" s="75">
        <v>117</v>
      </c>
      <c r="D9" s="75">
        <v>96</v>
      </c>
      <c r="E9" s="252">
        <f t="shared" ref="E9:E14" si="2">SUM(B9:D9)</f>
        <v>326</v>
      </c>
      <c r="F9" s="73"/>
      <c r="G9" s="74" t="s">
        <v>287</v>
      </c>
      <c r="H9" s="75">
        <v>131</v>
      </c>
      <c r="I9" s="75">
        <v>105</v>
      </c>
      <c r="J9" s="75">
        <v>135</v>
      </c>
      <c r="K9" s="252">
        <f t="shared" ref="K9:K14" si="3">SUM(H9:J9)</f>
        <v>371</v>
      </c>
    </row>
    <row r="10" spans="1:11" s="70" customFormat="1" ht="22.5" x14ac:dyDescent="0.45">
      <c r="A10" s="74" t="s">
        <v>270</v>
      </c>
      <c r="B10" s="75">
        <v>105</v>
      </c>
      <c r="C10" s="75">
        <v>92</v>
      </c>
      <c r="D10" s="75">
        <v>112</v>
      </c>
      <c r="E10" s="252">
        <f t="shared" si="2"/>
        <v>309</v>
      </c>
      <c r="F10" s="73"/>
      <c r="G10" s="74" t="s">
        <v>262</v>
      </c>
      <c r="H10" s="75">
        <v>128</v>
      </c>
      <c r="I10" s="75">
        <v>124</v>
      </c>
      <c r="J10" s="75">
        <v>122</v>
      </c>
      <c r="K10" s="252">
        <f t="shared" si="3"/>
        <v>374</v>
      </c>
    </row>
    <row r="11" spans="1:11" s="70" customFormat="1" ht="22.5" x14ac:dyDescent="0.45">
      <c r="A11" s="74" t="s">
        <v>271</v>
      </c>
      <c r="B11" s="75">
        <v>109</v>
      </c>
      <c r="C11" s="75">
        <v>131</v>
      </c>
      <c r="D11" s="75">
        <v>107</v>
      </c>
      <c r="E11" s="252">
        <f t="shared" si="2"/>
        <v>347</v>
      </c>
      <c r="F11" s="73"/>
      <c r="G11" s="74" t="s">
        <v>283</v>
      </c>
      <c r="H11" s="75">
        <v>102</v>
      </c>
      <c r="I11" s="75">
        <v>132</v>
      </c>
      <c r="J11" s="75">
        <v>127</v>
      </c>
      <c r="K11" s="252">
        <f t="shared" si="3"/>
        <v>361</v>
      </c>
    </row>
    <row r="12" spans="1:11" s="70" customFormat="1" ht="22.5" x14ac:dyDescent="0.45">
      <c r="A12" s="74" t="s">
        <v>272</v>
      </c>
      <c r="B12" s="75">
        <v>117</v>
      </c>
      <c r="C12" s="75">
        <v>103</v>
      </c>
      <c r="D12" s="75">
        <v>88</v>
      </c>
      <c r="E12" s="252">
        <f t="shared" si="2"/>
        <v>308</v>
      </c>
      <c r="F12" s="73"/>
      <c r="G12" s="74" t="s">
        <v>211</v>
      </c>
      <c r="H12" s="75">
        <v>107</v>
      </c>
      <c r="I12" s="75">
        <v>139</v>
      </c>
      <c r="J12" s="75">
        <v>91</v>
      </c>
      <c r="K12" s="252">
        <f t="shared" si="3"/>
        <v>337</v>
      </c>
    </row>
    <row r="13" spans="1:11" s="70" customFormat="1" ht="22.5" x14ac:dyDescent="0.45">
      <c r="A13" s="74" t="s">
        <v>360</v>
      </c>
      <c r="B13" s="75">
        <v>132</v>
      </c>
      <c r="C13" s="75">
        <v>121</v>
      </c>
      <c r="D13" s="75">
        <v>102</v>
      </c>
      <c r="E13" s="252">
        <f t="shared" si="2"/>
        <v>355</v>
      </c>
      <c r="F13" s="73"/>
      <c r="G13" s="74" t="s">
        <v>486</v>
      </c>
      <c r="H13" s="75">
        <v>131</v>
      </c>
      <c r="I13" s="75">
        <v>123</v>
      </c>
      <c r="J13" s="75">
        <v>96</v>
      </c>
      <c r="K13" s="252">
        <f t="shared" si="3"/>
        <v>350</v>
      </c>
    </row>
    <row r="14" spans="1:11" s="251" customFormat="1" ht="22.5" x14ac:dyDescent="0.2">
      <c r="A14" s="215" t="s">
        <v>491</v>
      </c>
      <c r="B14" s="252">
        <f>SUM(B9:B13)</f>
        <v>576</v>
      </c>
      <c r="C14" s="252">
        <f>SUM(C9:C13)</f>
        <v>564</v>
      </c>
      <c r="D14" s="252">
        <f>SUM(D9:D13)</f>
        <v>505</v>
      </c>
      <c r="E14" s="252">
        <f t="shared" si="2"/>
        <v>1645</v>
      </c>
      <c r="G14" s="215" t="s">
        <v>490</v>
      </c>
      <c r="H14" s="252">
        <f>SUM(H9:H13)</f>
        <v>599</v>
      </c>
      <c r="I14" s="252">
        <f>SUM(I9:I13)</f>
        <v>623</v>
      </c>
      <c r="J14" s="252">
        <f>SUM(J9:J13)</f>
        <v>571</v>
      </c>
      <c r="K14" s="252">
        <f t="shared" si="3"/>
        <v>1793</v>
      </c>
    </row>
    <row r="15" spans="1:11" s="71" customFormat="1" ht="22.5" x14ac:dyDescent="0.2">
      <c r="A15" s="384" t="s">
        <v>298</v>
      </c>
      <c r="B15" s="384"/>
      <c r="C15" s="384"/>
      <c r="D15" s="384"/>
      <c r="E15" s="384"/>
      <c r="F15" s="251"/>
      <c r="G15" s="384" t="s">
        <v>485</v>
      </c>
      <c r="H15" s="384"/>
      <c r="I15" s="384"/>
      <c r="J15" s="384"/>
      <c r="K15" s="384"/>
    </row>
    <row r="16" spans="1:11" s="70" customFormat="1" ht="22.5" x14ac:dyDescent="0.45">
      <c r="A16" s="72" t="s">
        <v>222</v>
      </c>
      <c r="B16" s="250">
        <v>95</v>
      </c>
      <c r="C16" s="250">
        <v>101</v>
      </c>
      <c r="D16" s="250">
        <v>90</v>
      </c>
      <c r="E16" s="251">
        <f t="shared" ref="E16:E21" si="4">SUM(B16:D16)</f>
        <v>286</v>
      </c>
      <c r="F16" s="73"/>
      <c r="G16" s="72" t="s">
        <v>447</v>
      </c>
      <c r="H16" s="250">
        <v>100</v>
      </c>
      <c r="I16" s="250">
        <v>122</v>
      </c>
      <c r="J16" s="250">
        <v>103</v>
      </c>
      <c r="K16" s="251">
        <f t="shared" ref="K16:K21" si="5">SUM(H16:J16)</f>
        <v>325</v>
      </c>
    </row>
    <row r="17" spans="1:11" s="70" customFormat="1" ht="22.5" x14ac:dyDescent="0.45">
      <c r="A17" s="72" t="s">
        <v>224</v>
      </c>
      <c r="B17" s="250">
        <v>138</v>
      </c>
      <c r="C17" s="250">
        <v>106</v>
      </c>
      <c r="D17" s="250">
        <v>84</v>
      </c>
      <c r="E17" s="251">
        <f t="shared" si="4"/>
        <v>328</v>
      </c>
      <c r="F17" s="73"/>
      <c r="G17" s="72" t="s">
        <v>521</v>
      </c>
      <c r="H17" s="250">
        <v>117</v>
      </c>
      <c r="I17" s="250">
        <v>97</v>
      </c>
      <c r="J17" s="250">
        <v>108</v>
      </c>
      <c r="K17" s="251">
        <f t="shared" si="5"/>
        <v>322</v>
      </c>
    </row>
    <row r="18" spans="1:11" s="70" customFormat="1" ht="22.5" x14ac:dyDescent="0.45">
      <c r="A18" s="72" t="s">
        <v>225</v>
      </c>
      <c r="B18" s="250">
        <v>115</v>
      </c>
      <c r="C18" s="250">
        <v>124</v>
      </c>
      <c r="D18" s="250">
        <v>117</v>
      </c>
      <c r="E18" s="251">
        <f t="shared" si="4"/>
        <v>356</v>
      </c>
      <c r="F18" s="73"/>
      <c r="G18" s="72" t="s">
        <v>448</v>
      </c>
      <c r="H18" s="250">
        <v>107</v>
      </c>
      <c r="I18" s="250">
        <v>116</v>
      </c>
      <c r="J18" s="250">
        <v>101</v>
      </c>
      <c r="K18" s="251">
        <f t="shared" si="5"/>
        <v>324</v>
      </c>
    </row>
    <row r="19" spans="1:11" s="70" customFormat="1" ht="22.5" x14ac:dyDescent="0.45">
      <c r="A19" s="72" t="s">
        <v>253</v>
      </c>
      <c r="B19" s="250">
        <v>102</v>
      </c>
      <c r="C19" s="250">
        <v>121</v>
      </c>
      <c r="D19" s="250">
        <v>115</v>
      </c>
      <c r="E19" s="251">
        <f t="shared" si="4"/>
        <v>338</v>
      </c>
      <c r="F19" s="73"/>
      <c r="G19" s="72" t="s">
        <v>377</v>
      </c>
      <c r="H19" s="250">
        <v>98</v>
      </c>
      <c r="I19" s="250">
        <v>111</v>
      </c>
      <c r="J19" s="250">
        <v>101</v>
      </c>
      <c r="K19" s="251">
        <f t="shared" si="5"/>
        <v>310</v>
      </c>
    </row>
    <row r="20" spans="1:11" s="70" customFormat="1" ht="22.5" x14ac:dyDescent="0.45">
      <c r="A20" s="72" t="s">
        <v>223</v>
      </c>
      <c r="B20" s="250">
        <v>121</v>
      </c>
      <c r="C20" s="250">
        <v>98</v>
      </c>
      <c r="D20" s="250">
        <v>98</v>
      </c>
      <c r="E20" s="251">
        <f t="shared" si="4"/>
        <v>317</v>
      </c>
      <c r="F20" s="73"/>
      <c r="G20" s="72" t="s">
        <v>348</v>
      </c>
      <c r="H20" s="250">
        <v>93</v>
      </c>
      <c r="I20" s="250">
        <v>90</v>
      </c>
      <c r="J20" s="250">
        <v>107</v>
      </c>
      <c r="K20" s="251">
        <f t="shared" si="5"/>
        <v>290</v>
      </c>
    </row>
    <row r="21" spans="1:11" s="251" customFormat="1" ht="22.5" x14ac:dyDescent="0.2">
      <c r="A21" s="131" t="s">
        <v>487</v>
      </c>
      <c r="B21" s="251">
        <f>SUM(B16:B20)</f>
        <v>571</v>
      </c>
      <c r="C21" s="251">
        <f>SUM(C16:C20)</f>
        <v>550</v>
      </c>
      <c r="D21" s="251">
        <f>SUM(D16:D20)</f>
        <v>504</v>
      </c>
      <c r="E21" s="251">
        <f t="shared" si="4"/>
        <v>1625</v>
      </c>
      <c r="G21" s="131" t="s">
        <v>488</v>
      </c>
      <c r="H21" s="251">
        <f>SUM(H16:H20)</f>
        <v>515</v>
      </c>
      <c r="I21" s="251">
        <f>SUM(I16:I20)</f>
        <v>536</v>
      </c>
      <c r="J21" s="251">
        <f>SUM(J16:J20)</f>
        <v>520</v>
      </c>
      <c r="K21" s="251">
        <f t="shared" si="5"/>
        <v>1571</v>
      </c>
    </row>
    <row r="22" spans="1:11" s="71" customFormat="1" ht="22.5" x14ac:dyDescent="0.2">
      <c r="A22" s="385" t="s">
        <v>294</v>
      </c>
      <c r="B22" s="385"/>
      <c r="C22" s="385"/>
      <c r="D22" s="385"/>
      <c r="E22" s="385"/>
      <c r="F22" s="251"/>
      <c r="G22" s="385" t="s">
        <v>481</v>
      </c>
      <c r="H22" s="385"/>
      <c r="I22" s="385"/>
      <c r="J22" s="385"/>
      <c r="K22" s="385"/>
    </row>
    <row r="23" spans="1:11" s="70" customFormat="1" ht="22.5" x14ac:dyDescent="0.45">
      <c r="A23" s="74" t="s">
        <v>277</v>
      </c>
      <c r="B23" s="75">
        <v>132</v>
      </c>
      <c r="C23" s="75">
        <v>97</v>
      </c>
      <c r="D23" s="75">
        <v>112</v>
      </c>
      <c r="E23" s="252">
        <f t="shared" ref="E23:E28" si="6">SUM(B23:D23)</f>
        <v>341</v>
      </c>
      <c r="F23" s="73"/>
      <c r="G23" s="74" t="s">
        <v>356</v>
      </c>
      <c r="H23" s="75">
        <v>127</v>
      </c>
      <c r="I23" s="75">
        <v>149</v>
      </c>
      <c r="J23" s="75">
        <v>141</v>
      </c>
      <c r="K23" s="252">
        <f t="shared" ref="K23:K28" si="7">SUM(H23:J23)</f>
        <v>417</v>
      </c>
    </row>
    <row r="24" spans="1:11" s="70" customFormat="1" ht="22.5" x14ac:dyDescent="0.45">
      <c r="A24" s="74" t="s">
        <v>279</v>
      </c>
      <c r="B24" s="75">
        <v>118</v>
      </c>
      <c r="C24" s="75">
        <v>104</v>
      </c>
      <c r="D24" s="75">
        <v>99</v>
      </c>
      <c r="E24" s="252">
        <f t="shared" si="6"/>
        <v>321</v>
      </c>
      <c r="F24" s="73"/>
      <c r="G24" s="74" t="s">
        <v>251</v>
      </c>
      <c r="H24" s="75">
        <v>127</v>
      </c>
      <c r="I24" s="75">
        <v>114</v>
      </c>
      <c r="J24" s="75">
        <v>129</v>
      </c>
      <c r="K24" s="252">
        <f t="shared" si="7"/>
        <v>370</v>
      </c>
    </row>
    <row r="25" spans="1:11" s="70" customFormat="1" ht="22.5" x14ac:dyDescent="0.45">
      <c r="A25" s="74" t="s">
        <v>214</v>
      </c>
      <c r="B25" s="75">
        <v>135</v>
      </c>
      <c r="C25" s="75">
        <v>120</v>
      </c>
      <c r="D25" s="75">
        <v>114</v>
      </c>
      <c r="E25" s="252">
        <f t="shared" si="6"/>
        <v>369</v>
      </c>
      <c r="F25" s="73"/>
      <c r="G25" s="74" t="s">
        <v>489</v>
      </c>
      <c r="H25" s="75">
        <v>169</v>
      </c>
      <c r="I25" s="75">
        <v>140</v>
      </c>
      <c r="J25" s="75">
        <v>134</v>
      </c>
      <c r="K25" s="252">
        <f t="shared" si="7"/>
        <v>443</v>
      </c>
    </row>
    <row r="26" spans="1:11" s="70" customFormat="1" ht="22.5" x14ac:dyDescent="0.45">
      <c r="A26" s="74" t="s">
        <v>278</v>
      </c>
      <c r="B26" s="75">
        <v>129</v>
      </c>
      <c r="C26" s="75">
        <v>133</v>
      </c>
      <c r="D26" s="75">
        <v>115</v>
      </c>
      <c r="E26" s="252">
        <f t="shared" si="6"/>
        <v>377</v>
      </c>
      <c r="F26" s="73"/>
      <c r="G26" s="74" t="s">
        <v>254</v>
      </c>
      <c r="H26" s="75">
        <v>116</v>
      </c>
      <c r="I26" s="75">
        <v>131</v>
      </c>
      <c r="J26" s="75">
        <v>111</v>
      </c>
      <c r="K26" s="252">
        <f t="shared" si="7"/>
        <v>358</v>
      </c>
    </row>
    <row r="27" spans="1:11" s="70" customFormat="1" ht="22.5" x14ac:dyDescent="0.45">
      <c r="A27" s="74" t="s">
        <v>276</v>
      </c>
      <c r="B27" s="75">
        <v>141</v>
      </c>
      <c r="C27" s="75">
        <v>107</v>
      </c>
      <c r="D27" s="75">
        <v>132</v>
      </c>
      <c r="E27" s="252">
        <f t="shared" si="6"/>
        <v>380</v>
      </c>
      <c r="F27" s="73"/>
      <c r="G27" s="74" t="s">
        <v>247</v>
      </c>
      <c r="H27" s="75">
        <v>141</v>
      </c>
      <c r="I27" s="75">
        <v>126</v>
      </c>
      <c r="J27" s="75">
        <v>122</v>
      </c>
      <c r="K27" s="252">
        <f t="shared" si="7"/>
        <v>389</v>
      </c>
    </row>
    <row r="28" spans="1:11" s="251" customFormat="1" ht="22.5" x14ac:dyDescent="0.2">
      <c r="A28" s="215" t="s">
        <v>491</v>
      </c>
      <c r="B28" s="252">
        <f>SUM(B23:B27)</f>
        <v>655</v>
      </c>
      <c r="C28" s="252">
        <f>SUM(C23:C27)</f>
        <v>561</v>
      </c>
      <c r="D28" s="252">
        <f>SUM(D23:D27)</f>
        <v>572</v>
      </c>
      <c r="E28" s="252">
        <f t="shared" si="6"/>
        <v>1788</v>
      </c>
      <c r="G28" s="215" t="s">
        <v>490</v>
      </c>
      <c r="H28" s="252">
        <f>SUM(H23:H27)</f>
        <v>680</v>
      </c>
      <c r="I28" s="252">
        <f>SUM(I23:I27)</f>
        <v>660</v>
      </c>
      <c r="J28" s="252">
        <f>SUM(J23:J27)</f>
        <v>637</v>
      </c>
      <c r="K28" s="252">
        <f t="shared" si="7"/>
        <v>1977</v>
      </c>
    </row>
    <row r="29" spans="1:11" s="71" customFormat="1" ht="22.5" x14ac:dyDescent="0.2">
      <c r="A29" s="384" t="s">
        <v>299</v>
      </c>
      <c r="B29" s="384"/>
      <c r="C29" s="384"/>
      <c r="D29" s="384"/>
      <c r="E29" s="384"/>
      <c r="F29" s="251"/>
      <c r="G29" s="384" t="s">
        <v>297</v>
      </c>
      <c r="H29" s="384"/>
      <c r="I29" s="384"/>
      <c r="J29" s="384"/>
      <c r="K29" s="384"/>
    </row>
    <row r="30" spans="1:11" s="70" customFormat="1" ht="22.5" x14ac:dyDescent="0.45">
      <c r="A30" s="72" t="s">
        <v>234</v>
      </c>
      <c r="B30" s="250">
        <v>134</v>
      </c>
      <c r="C30" s="250">
        <v>134</v>
      </c>
      <c r="D30" s="250">
        <v>125</v>
      </c>
      <c r="E30" s="251">
        <f t="shared" ref="E30:E35" si="8">SUM(B30:D30)</f>
        <v>393</v>
      </c>
      <c r="F30" s="73"/>
      <c r="G30" s="72" t="s">
        <v>242</v>
      </c>
      <c r="H30" s="250">
        <v>151</v>
      </c>
      <c r="I30" s="250">
        <v>100</v>
      </c>
      <c r="J30" s="250">
        <v>110</v>
      </c>
      <c r="K30" s="251">
        <f t="shared" ref="K30:K35" si="9">SUM(H30:J30)</f>
        <v>361</v>
      </c>
    </row>
    <row r="31" spans="1:11" s="70" customFormat="1" ht="22.5" x14ac:dyDescent="0.45">
      <c r="A31" s="72" t="s">
        <v>235</v>
      </c>
      <c r="B31" s="250">
        <v>100</v>
      </c>
      <c r="C31" s="250">
        <v>133</v>
      </c>
      <c r="D31" s="250">
        <v>133</v>
      </c>
      <c r="E31" s="251">
        <f t="shared" si="8"/>
        <v>366</v>
      </c>
      <c r="F31" s="73"/>
      <c r="G31" s="72" t="s">
        <v>243</v>
      </c>
      <c r="H31" s="250">
        <v>129</v>
      </c>
      <c r="I31" s="250">
        <v>105</v>
      </c>
      <c r="J31" s="250">
        <v>110</v>
      </c>
      <c r="K31" s="251">
        <f t="shared" si="9"/>
        <v>344</v>
      </c>
    </row>
    <row r="32" spans="1:11" s="70" customFormat="1" ht="22.5" x14ac:dyDescent="0.45">
      <c r="A32" s="72" t="s">
        <v>361</v>
      </c>
      <c r="B32" s="250">
        <v>115</v>
      </c>
      <c r="C32" s="250">
        <v>151</v>
      </c>
      <c r="D32" s="250">
        <v>107</v>
      </c>
      <c r="E32" s="251">
        <f t="shared" si="8"/>
        <v>373</v>
      </c>
      <c r="F32" s="73"/>
      <c r="G32" s="72" t="s">
        <v>352</v>
      </c>
      <c r="H32" s="250">
        <v>112</v>
      </c>
      <c r="I32" s="250">
        <v>112</v>
      </c>
      <c r="J32" s="250">
        <v>106</v>
      </c>
      <c r="K32" s="251">
        <f t="shared" si="9"/>
        <v>330</v>
      </c>
    </row>
    <row r="33" spans="1:11" s="70" customFormat="1" ht="22.5" x14ac:dyDescent="0.45">
      <c r="A33" s="72" t="s">
        <v>362</v>
      </c>
      <c r="B33" s="250">
        <v>120</v>
      </c>
      <c r="C33" s="250">
        <v>127</v>
      </c>
      <c r="D33" s="250">
        <v>108</v>
      </c>
      <c r="E33" s="251">
        <f t="shared" si="8"/>
        <v>355</v>
      </c>
      <c r="F33" s="73"/>
      <c r="G33" s="72" t="s">
        <v>240</v>
      </c>
      <c r="H33" s="250">
        <v>122</v>
      </c>
      <c r="I33" s="250">
        <v>109</v>
      </c>
      <c r="J33" s="250">
        <v>128</v>
      </c>
      <c r="K33" s="251">
        <f t="shared" si="9"/>
        <v>359</v>
      </c>
    </row>
    <row r="34" spans="1:11" s="70" customFormat="1" ht="22.5" x14ac:dyDescent="0.45">
      <c r="A34" s="72" t="s">
        <v>334</v>
      </c>
      <c r="B34" s="250">
        <v>116</v>
      </c>
      <c r="C34" s="250">
        <v>151</v>
      </c>
      <c r="D34" s="250">
        <v>101</v>
      </c>
      <c r="E34" s="251">
        <f t="shared" si="8"/>
        <v>368</v>
      </c>
      <c r="F34" s="73"/>
      <c r="G34" s="72" t="s">
        <v>241</v>
      </c>
      <c r="H34" s="250">
        <v>105</v>
      </c>
      <c r="I34" s="250">
        <v>130</v>
      </c>
      <c r="J34" s="250">
        <v>141</v>
      </c>
      <c r="K34" s="251">
        <f t="shared" si="9"/>
        <v>376</v>
      </c>
    </row>
    <row r="35" spans="1:11" s="251" customFormat="1" ht="22.5" x14ac:dyDescent="0.2">
      <c r="A35" s="131" t="s">
        <v>519</v>
      </c>
      <c r="B35" s="251">
        <f>SUM(B30:B34)</f>
        <v>585</v>
      </c>
      <c r="C35" s="251">
        <f>SUM(C30:C34)</f>
        <v>696</v>
      </c>
      <c r="D35" s="251">
        <f>SUM(D30:D34)</f>
        <v>574</v>
      </c>
      <c r="E35" s="251">
        <f t="shared" si="8"/>
        <v>1855</v>
      </c>
      <c r="G35" s="131" t="s">
        <v>519</v>
      </c>
      <c r="H35" s="251">
        <f>SUM(H30:H34)</f>
        <v>619</v>
      </c>
      <c r="I35" s="251">
        <f>SUM(I30:I34)</f>
        <v>556</v>
      </c>
      <c r="J35" s="251">
        <f>SUM(J30:J34)</f>
        <v>595</v>
      </c>
      <c r="K35" s="251">
        <f t="shared" si="9"/>
        <v>1770</v>
      </c>
    </row>
    <row r="36" spans="1:11" s="71" customFormat="1" ht="22.5" x14ac:dyDescent="0.2">
      <c r="A36" s="385" t="s">
        <v>480</v>
      </c>
      <c r="B36" s="385"/>
      <c r="C36" s="385"/>
      <c r="D36" s="385"/>
      <c r="E36" s="385"/>
      <c r="F36" s="251"/>
      <c r="G36" s="385" t="s">
        <v>296</v>
      </c>
      <c r="H36" s="385"/>
      <c r="I36" s="385"/>
      <c r="J36" s="385"/>
      <c r="K36" s="385"/>
    </row>
    <row r="37" spans="1:11" s="70" customFormat="1" ht="22.5" x14ac:dyDescent="0.45">
      <c r="A37" s="74" t="s">
        <v>354</v>
      </c>
      <c r="B37" s="75">
        <v>127</v>
      </c>
      <c r="C37" s="75">
        <v>99</v>
      </c>
      <c r="D37" s="75">
        <v>103</v>
      </c>
      <c r="E37" s="252">
        <f t="shared" ref="E37:E42" si="10">SUM(B37:D37)</f>
        <v>329</v>
      </c>
      <c r="F37" s="73"/>
      <c r="G37" s="74" t="s">
        <v>351</v>
      </c>
      <c r="H37" s="75">
        <v>111</v>
      </c>
      <c r="I37" s="75">
        <v>142</v>
      </c>
      <c r="J37" s="75">
        <v>123</v>
      </c>
      <c r="K37" s="252">
        <f t="shared" ref="K37:K41" si="11">SUM(H37:J37)</f>
        <v>376</v>
      </c>
    </row>
    <row r="38" spans="1:11" s="70" customFormat="1" ht="22.5" x14ac:dyDescent="0.45">
      <c r="A38" s="74" t="s">
        <v>286</v>
      </c>
      <c r="B38" s="75">
        <v>99</v>
      </c>
      <c r="C38" s="75">
        <v>103</v>
      </c>
      <c r="D38" s="75">
        <v>138</v>
      </c>
      <c r="E38" s="252">
        <f t="shared" si="10"/>
        <v>340</v>
      </c>
      <c r="F38" s="73"/>
      <c r="G38" s="74" t="s">
        <v>493</v>
      </c>
      <c r="H38" s="75">
        <v>112</v>
      </c>
      <c r="I38" s="75">
        <v>102</v>
      </c>
      <c r="J38" s="75">
        <v>133</v>
      </c>
      <c r="K38" s="252">
        <f t="shared" si="11"/>
        <v>347</v>
      </c>
    </row>
    <row r="39" spans="1:11" s="70" customFormat="1" ht="22.5" x14ac:dyDescent="0.45">
      <c r="A39" s="74" t="s">
        <v>258</v>
      </c>
      <c r="B39" s="75">
        <v>119</v>
      </c>
      <c r="C39" s="75">
        <v>138</v>
      </c>
      <c r="D39" s="75">
        <v>115</v>
      </c>
      <c r="E39" s="252">
        <f t="shared" si="10"/>
        <v>372</v>
      </c>
      <c r="F39" s="73"/>
      <c r="G39" s="74" t="s">
        <v>237</v>
      </c>
      <c r="H39" s="75">
        <v>146</v>
      </c>
      <c r="I39" s="75">
        <v>143</v>
      </c>
      <c r="J39" s="75">
        <v>113</v>
      </c>
      <c r="K39" s="252">
        <f t="shared" si="11"/>
        <v>402</v>
      </c>
    </row>
    <row r="40" spans="1:11" s="70" customFormat="1" ht="22.5" x14ac:dyDescent="0.45">
      <c r="A40" s="74" t="s">
        <v>371</v>
      </c>
      <c r="B40" s="75">
        <v>115</v>
      </c>
      <c r="C40" s="75">
        <v>111</v>
      </c>
      <c r="D40" s="75">
        <v>139</v>
      </c>
      <c r="E40" s="252">
        <f t="shared" si="10"/>
        <v>365</v>
      </c>
      <c r="F40" s="73"/>
      <c r="G40" s="74" t="s">
        <v>257</v>
      </c>
      <c r="H40" s="75">
        <v>142</v>
      </c>
      <c r="I40" s="75">
        <v>130</v>
      </c>
      <c r="J40" s="75">
        <v>141</v>
      </c>
      <c r="K40" s="252">
        <f t="shared" si="11"/>
        <v>413</v>
      </c>
    </row>
    <row r="41" spans="1:11" s="70" customFormat="1" ht="22.5" x14ac:dyDescent="0.45">
      <c r="A41" s="74" t="s">
        <v>210</v>
      </c>
      <c r="B41" s="75">
        <v>121</v>
      </c>
      <c r="C41" s="75">
        <v>152</v>
      </c>
      <c r="D41" s="75">
        <v>141</v>
      </c>
      <c r="E41" s="252">
        <f t="shared" si="10"/>
        <v>414</v>
      </c>
      <c r="F41" s="73"/>
      <c r="G41" s="74" t="s">
        <v>281</v>
      </c>
      <c r="H41" s="75">
        <v>103</v>
      </c>
      <c r="I41" s="75">
        <v>127</v>
      </c>
      <c r="J41" s="75">
        <v>111</v>
      </c>
      <c r="K41" s="252">
        <f t="shared" si="11"/>
        <v>341</v>
      </c>
    </row>
    <row r="42" spans="1:11" s="251" customFormat="1" ht="22.5" x14ac:dyDescent="0.2">
      <c r="A42" s="215" t="s">
        <v>488</v>
      </c>
      <c r="B42" s="252">
        <f>SUM(B37:B41)</f>
        <v>581</v>
      </c>
      <c r="C42" s="252">
        <f>SUM(C37:C41)</f>
        <v>603</v>
      </c>
      <c r="D42" s="252">
        <f>SUM(D37:D41)</f>
        <v>636</v>
      </c>
      <c r="E42" s="252">
        <f t="shared" si="10"/>
        <v>1820</v>
      </c>
      <c r="G42" s="215" t="s">
        <v>487</v>
      </c>
      <c r="H42" s="252">
        <f>SUM(H37:H41)</f>
        <v>614</v>
      </c>
      <c r="I42" s="252">
        <f>SUM(I37:I41)</f>
        <v>644</v>
      </c>
      <c r="J42" s="252">
        <f>SUM(J37:J41)</f>
        <v>621</v>
      </c>
      <c r="K42" s="252">
        <f>SUM(K37:K41)</f>
        <v>1879</v>
      </c>
    </row>
    <row r="43" spans="1:11" s="69" customFormat="1" ht="22.5" x14ac:dyDescent="0.45">
      <c r="A43" s="384" t="s">
        <v>483</v>
      </c>
      <c r="B43" s="384"/>
      <c r="C43" s="384"/>
      <c r="D43" s="384"/>
      <c r="E43" s="384"/>
      <c r="F43" s="251"/>
      <c r="G43" s="384" t="s">
        <v>295</v>
      </c>
      <c r="H43" s="384"/>
      <c r="I43" s="384"/>
      <c r="J43" s="384"/>
      <c r="K43" s="384"/>
    </row>
    <row r="44" spans="1:11" s="70" customFormat="1" ht="22.5" x14ac:dyDescent="0.45">
      <c r="A44" s="72" t="s">
        <v>540</v>
      </c>
      <c r="B44" s="250">
        <v>116</v>
      </c>
      <c r="C44" s="250">
        <v>107</v>
      </c>
      <c r="D44" s="250">
        <v>115</v>
      </c>
      <c r="E44" s="251">
        <f t="shared" ref="E44:E49" si="12">SUM(B44:D44)</f>
        <v>338</v>
      </c>
      <c r="F44" s="73"/>
      <c r="G44" s="72" t="s">
        <v>255</v>
      </c>
      <c r="H44" s="250">
        <v>108</v>
      </c>
      <c r="I44" s="250">
        <v>129</v>
      </c>
      <c r="J44" s="250">
        <v>107</v>
      </c>
      <c r="K44" s="251">
        <f>SUM(H44:J44)</f>
        <v>344</v>
      </c>
    </row>
    <row r="45" spans="1:11" s="70" customFormat="1" ht="22.5" x14ac:dyDescent="0.45">
      <c r="A45" s="72" t="s">
        <v>359</v>
      </c>
      <c r="B45" s="250">
        <v>109</v>
      </c>
      <c r="C45" s="250">
        <v>97</v>
      </c>
      <c r="D45" s="250">
        <v>122</v>
      </c>
      <c r="E45" s="251">
        <f t="shared" si="12"/>
        <v>328</v>
      </c>
      <c r="F45" s="73"/>
      <c r="G45" s="72" t="s">
        <v>252</v>
      </c>
      <c r="H45" s="250">
        <v>92</v>
      </c>
      <c r="I45" s="250">
        <v>130</v>
      </c>
      <c r="J45" s="250">
        <v>147</v>
      </c>
      <c r="K45" s="251">
        <f>SUM(H45:J45)</f>
        <v>369</v>
      </c>
    </row>
    <row r="46" spans="1:11" s="70" customFormat="1" ht="22.5" x14ac:dyDescent="0.45">
      <c r="A46" s="72" t="s">
        <v>249</v>
      </c>
      <c r="B46" s="250">
        <v>119</v>
      </c>
      <c r="C46" s="250">
        <v>131</v>
      </c>
      <c r="D46" s="250">
        <v>114</v>
      </c>
      <c r="E46" s="251">
        <f t="shared" si="12"/>
        <v>364</v>
      </c>
      <c r="F46" s="73"/>
      <c r="G46" s="72" t="s">
        <v>353</v>
      </c>
      <c r="H46" s="250">
        <v>129</v>
      </c>
      <c r="I46" s="250">
        <v>134</v>
      </c>
      <c r="J46" s="250">
        <v>124</v>
      </c>
      <c r="K46" s="251">
        <f>SUM(H46:J46)</f>
        <v>387</v>
      </c>
    </row>
    <row r="47" spans="1:11" s="70" customFormat="1" ht="22.5" x14ac:dyDescent="0.45">
      <c r="A47" s="72" t="s">
        <v>266</v>
      </c>
      <c r="B47" s="250">
        <v>124</v>
      </c>
      <c r="C47" s="250">
        <v>106</v>
      </c>
      <c r="D47" s="250">
        <v>129</v>
      </c>
      <c r="E47" s="251">
        <f t="shared" si="12"/>
        <v>359</v>
      </c>
      <c r="F47" s="73"/>
      <c r="G47" s="72" t="s">
        <v>216</v>
      </c>
      <c r="H47" s="250">
        <v>146</v>
      </c>
      <c r="I47" s="250">
        <v>96</v>
      </c>
      <c r="J47" s="250">
        <v>137</v>
      </c>
      <c r="K47" s="251">
        <f>SUM(H47:J47)</f>
        <v>379</v>
      </c>
    </row>
    <row r="48" spans="1:11" s="70" customFormat="1" ht="22.5" x14ac:dyDescent="0.45">
      <c r="A48" s="72" t="s">
        <v>358</v>
      </c>
      <c r="B48" s="250">
        <v>126</v>
      </c>
      <c r="C48" s="250">
        <v>153</v>
      </c>
      <c r="D48" s="250">
        <v>119</v>
      </c>
      <c r="E48" s="251">
        <f t="shared" si="12"/>
        <v>398</v>
      </c>
      <c r="F48" s="73"/>
      <c r="G48" s="72" t="s">
        <v>215</v>
      </c>
      <c r="H48" s="250">
        <v>123</v>
      </c>
      <c r="I48" s="250">
        <v>99</v>
      </c>
      <c r="J48" s="250">
        <v>122</v>
      </c>
      <c r="K48" s="251">
        <f>SUM(H48:J48)</f>
        <v>344</v>
      </c>
    </row>
    <row r="49" spans="1:11" s="251" customFormat="1" ht="22.5" x14ac:dyDescent="0.2">
      <c r="A49" s="131" t="s">
        <v>488</v>
      </c>
      <c r="B49" s="251">
        <f>SUM(B44:B48)</f>
        <v>594</v>
      </c>
      <c r="C49" s="251">
        <f>SUM(C44:C48)</f>
        <v>594</v>
      </c>
      <c r="D49" s="251">
        <f>SUM(D44:D48)</f>
        <v>599</v>
      </c>
      <c r="E49" s="251">
        <f t="shared" si="12"/>
        <v>1787</v>
      </c>
      <c r="G49" s="131" t="s">
        <v>487</v>
      </c>
      <c r="H49" s="251">
        <f>SUM(H44:H48)</f>
        <v>598</v>
      </c>
      <c r="I49" s="251">
        <f>SUM(I44:I48)</f>
        <v>588</v>
      </c>
      <c r="J49" s="251">
        <f>SUM(J44:J48)</f>
        <v>637</v>
      </c>
      <c r="K49" s="251">
        <f>SUM(K44:K48)</f>
        <v>1823</v>
      </c>
    </row>
    <row r="51" spans="1:11" ht="22.5" x14ac:dyDescent="0.35">
      <c r="A51" s="384" t="s">
        <v>332</v>
      </c>
      <c r="B51" s="384"/>
      <c r="C51" s="384"/>
      <c r="D51" s="384"/>
      <c r="E51" s="384"/>
      <c r="G51" s="384" t="s">
        <v>321</v>
      </c>
      <c r="H51" s="384"/>
      <c r="I51" s="384"/>
      <c r="J51" s="384"/>
      <c r="K51" s="384"/>
    </row>
    <row r="52" spans="1:11" ht="22.5" x14ac:dyDescent="0.35">
      <c r="A52" s="384" t="s">
        <v>542</v>
      </c>
      <c r="B52" s="384"/>
      <c r="C52" s="384"/>
      <c r="D52" s="384"/>
      <c r="E52" s="384"/>
      <c r="G52" s="384" t="s">
        <v>561</v>
      </c>
      <c r="H52" s="384"/>
      <c r="I52" s="384"/>
      <c r="J52" s="384"/>
      <c r="K52" s="384"/>
    </row>
    <row r="53" spans="1:11" ht="22.5" x14ac:dyDescent="0.45">
      <c r="A53" s="383" t="s">
        <v>543</v>
      </c>
      <c r="B53" s="383"/>
      <c r="C53" s="383"/>
      <c r="D53" s="383"/>
      <c r="E53" s="383"/>
      <c r="F53" s="70"/>
      <c r="G53" s="383" t="s">
        <v>568</v>
      </c>
      <c r="H53" s="383"/>
      <c r="I53" s="383"/>
      <c r="J53" s="383"/>
      <c r="K53" s="383"/>
    </row>
    <row r="54" spans="1:11" ht="22.5" x14ac:dyDescent="0.45">
      <c r="A54" s="383" t="s">
        <v>544</v>
      </c>
      <c r="B54" s="383"/>
      <c r="C54" s="383"/>
      <c r="D54" s="383"/>
      <c r="E54" s="383"/>
      <c r="F54" s="70"/>
      <c r="G54" s="383" t="s">
        <v>569</v>
      </c>
      <c r="H54" s="383"/>
      <c r="I54" s="383"/>
      <c r="J54" s="383"/>
      <c r="K54" s="383"/>
    </row>
    <row r="55" spans="1:11" ht="22.5" x14ac:dyDescent="0.45">
      <c r="A55" s="383" t="s">
        <v>545</v>
      </c>
      <c r="B55" s="383"/>
      <c r="C55" s="383"/>
      <c r="D55" s="383"/>
      <c r="E55" s="383"/>
      <c r="F55" s="70"/>
      <c r="G55" s="383" t="s">
        <v>570</v>
      </c>
      <c r="H55" s="383"/>
      <c r="I55" s="383"/>
      <c r="J55" s="383"/>
      <c r="K55" s="383"/>
    </row>
    <row r="56" spans="1:11" ht="22.5" x14ac:dyDescent="0.45">
      <c r="A56" s="383" t="s">
        <v>546</v>
      </c>
      <c r="B56" s="383"/>
      <c r="C56" s="383"/>
      <c r="D56" s="383"/>
      <c r="E56" s="383"/>
      <c r="F56" s="70"/>
      <c r="G56" s="383" t="s">
        <v>571</v>
      </c>
      <c r="H56" s="383"/>
      <c r="I56" s="383"/>
      <c r="J56" s="383"/>
      <c r="K56" s="383"/>
    </row>
    <row r="57" spans="1:11" ht="22.5" x14ac:dyDescent="0.45">
      <c r="A57" s="383" t="s">
        <v>547</v>
      </c>
      <c r="B57" s="383"/>
      <c r="C57" s="383"/>
      <c r="D57" s="383"/>
      <c r="E57" s="383"/>
      <c r="F57" s="70"/>
      <c r="G57" s="383" t="s">
        <v>572</v>
      </c>
      <c r="H57" s="383"/>
      <c r="I57" s="383"/>
      <c r="J57" s="383"/>
      <c r="K57" s="383"/>
    </row>
    <row r="58" spans="1:11" ht="22.5" x14ac:dyDescent="0.45">
      <c r="A58" s="383" t="s">
        <v>548</v>
      </c>
      <c r="B58" s="383"/>
      <c r="C58" s="383"/>
      <c r="D58" s="383"/>
      <c r="E58" s="383"/>
      <c r="F58" s="70"/>
      <c r="G58" s="383" t="s">
        <v>573</v>
      </c>
      <c r="H58" s="383"/>
      <c r="I58" s="383"/>
      <c r="J58" s="383"/>
      <c r="K58" s="383"/>
    </row>
    <row r="59" spans="1:11" ht="22.5" x14ac:dyDescent="0.45">
      <c r="A59" s="383" t="s">
        <v>549</v>
      </c>
      <c r="B59" s="383"/>
      <c r="C59" s="383"/>
      <c r="D59" s="383"/>
      <c r="E59" s="383"/>
      <c r="F59" s="70"/>
      <c r="G59" s="383" t="s">
        <v>574</v>
      </c>
      <c r="H59" s="383"/>
      <c r="I59" s="383"/>
      <c r="J59" s="383"/>
      <c r="K59" s="383"/>
    </row>
    <row r="60" spans="1:11" ht="22.5" x14ac:dyDescent="0.45">
      <c r="A60" s="383" t="s">
        <v>550</v>
      </c>
      <c r="B60" s="383"/>
      <c r="C60" s="383"/>
      <c r="D60" s="383"/>
      <c r="E60" s="383"/>
      <c r="F60" s="70"/>
      <c r="G60" s="383" t="s">
        <v>575</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50"/>
      <c r="C62" s="250"/>
      <c r="D62" s="250"/>
      <c r="E62" s="251"/>
      <c r="F62" s="70"/>
      <c r="G62" s="72"/>
      <c r="H62" s="250"/>
      <c r="I62" s="250"/>
      <c r="J62" s="250"/>
      <c r="K62" s="251"/>
    </row>
    <row r="63" spans="1:11" ht="22.5" x14ac:dyDescent="0.45">
      <c r="A63" s="72"/>
      <c r="B63" s="250"/>
      <c r="C63" s="250"/>
      <c r="D63" s="250"/>
      <c r="E63" s="251"/>
      <c r="F63" s="70"/>
      <c r="G63" s="72"/>
      <c r="H63" s="250"/>
      <c r="I63" s="250"/>
      <c r="J63" s="250"/>
      <c r="K63" s="251"/>
    </row>
    <row r="64" spans="1:11" ht="22.5" x14ac:dyDescent="0.45">
      <c r="A64" s="72"/>
      <c r="B64" s="250"/>
      <c r="C64" s="250"/>
      <c r="D64" s="250"/>
      <c r="E64" s="251"/>
      <c r="F64" s="70"/>
      <c r="G64" s="72"/>
      <c r="H64" s="250"/>
      <c r="I64" s="250"/>
      <c r="J64" s="250"/>
      <c r="K64" s="25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176" priority="35" rank="1"/>
  </conditionalFormatting>
  <conditionalFormatting sqref="C7 I7">
    <cfRule type="top10" dxfId="175" priority="34" rank="1"/>
  </conditionalFormatting>
  <conditionalFormatting sqref="D7 J7">
    <cfRule type="top10" dxfId="174" priority="33" stopIfTrue="1" rank="1"/>
  </conditionalFormatting>
  <conditionalFormatting sqref="E7 K7">
    <cfRule type="top10" dxfId="173" priority="32" rank="1"/>
  </conditionalFormatting>
  <conditionalFormatting sqref="B14 H14">
    <cfRule type="top10" dxfId="172" priority="31" rank="1"/>
  </conditionalFormatting>
  <conditionalFormatting sqref="C14 I14">
    <cfRule type="top10" dxfId="171" priority="29" rank="1"/>
    <cfRule type="top10" priority="30" rank="1"/>
  </conditionalFormatting>
  <conditionalFormatting sqref="J14 D14">
    <cfRule type="top10" dxfId="170" priority="28" rank="1"/>
  </conditionalFormatting>
  <conditionalFormatting sqref="K14 E14">
    <cfRule type="top10" dxfId="169" priority="27" rank="1"/>
  </conditionalFormatting>
  <conditionalFormatting sqref="B21 H21">
    <cfRule type="top10" dxfId="168" priority="26" rank="1"/>
  </conditionalFormatting>
  <conditionalFormatting sqref="I21 C21">
    <cfRule type="top10" dxfId="167" priority="25" rank="1"/>
  </conditionalFormatting>
  <conditionalFormatting sqref="D21 J21">
    <cfRule type="top10" dxfId="166" priority="24" rank="1"/>
  </conditionalFormatting>
  <conditionalFormatting sqref="K21 E21">
    <cfRule type="top10" dxfId="165" priority="23" rank="1"/>
  </conditionalFormatting>
  <conditionalFormatting sqref="B28 H28">
    <cfRule type="top10" dxfId="164" priority="22" rank="1"/>
  </conditionalFormatting>
  <conditionalFormatting sqref="C28 I28">
    <cfRule type="top10" dxfId="163" priority="21" rank="1"/>
  </conditionalFormatting>
  <conditionalFormatting sqref="D28 J28">
    <cfRule type="top10" dxfId="162" priority="20" rank="1"/>
  </conditionalFormatting>
  <conditionalFormatting sqref="E28 K28">
    <cfRule type="top10" dxfId="161" priority="19" rank="1"/>
  </conditionalFormatting>
  <conditionalFormatting sqref="B35 H35">
    <cfRule type="top10" dxfId="160" priority="18" rank="1"/>
  </conditionalFormatting>
  <conditionalFormatting sqref="H35 B35">
    <cfRule type="top10" dxfId="159" priority="17" rank="1"/>
  </conditionalFormatting>
  <conditionalFormatting sqref="C35 I35">
    <cfRule type="top10" dxfId="158" priority="16" rank="1"/>
  </conditionalFormatting>
  <conditionalFormatting sqref="D35 J35">
    <cfRule type="top10" dxfId="157" priority="15" rank="1"/>
  </conditionalFormatting>
  <conditionalFormatting sqref="K35 E35">
    <cfRule type="top10" dxfId="156" priority="14" rank="1"/>
  </conditionalFormatting>
  <conditionalFormatting sqref="B42 H42">
    <cfRule type="top10" dxfId="155" priority="13" rank="1"/>
  </conditionalFormatting>
  <conditionalFormatting sqref="C42 I42">
    <cfRule type="top10" dxfId="154" priority="12" rank="1"/>
  </conditionalFormatting>
  <conditionalFormatting sqref="D42 J42">
    <cfRule type="top10" dxfId="153" priority="11" rank="1"/>
  </conditionalFormatting>
  <conditionalFormatting sqref="E42 K42">
    <cfRule type="top10" dxfId="152" priority="10" rank="1"/>
  </conditionalFormatting>
  <conditionalFormatting sqref="B49 H49">
    <cfRule type="top10" dxfId="151" priority="9" rank="1"/>
  </conditionalFormatting>
  <conditionalFormatting sqref="C49 I49">
    <cfRule type="top10" dxfId="150" priority="8" rank="1"/>
  </conditionalFormatting>
  <conditionalFormatting sqref="D49 J49">
    <cfRule type="top10" dxfId="149" priority="7" rank="1"/>
  </conditionalFormatting>
  <conditionalFormatting sqref="E49 K49">
    <cfRule type="top10" dxfId="148" priority="6" rank="1"/>
  </conditionalFormatting>
  <conditionalFormatting sqref="E2:E6 K2:K6 K9:K13 E9:E13 E16:E20 K16:K20 E23:E27 E30:E34 K30:K34 K23:K27 E44:E48 K44:K48 E37:E41 K37:K41">
    <cfRule type="cellIs" dxfId="147" priority="5" operator="greaterThan">
      <formula>399</formula>
    </cfRule>
  </conditionalFormatting>
  <conditionalFormatting sqref="B2:D6 H2:J6 H9:J13 B9:D13 B16:D20 H16:J20 B23:D27 H23:J27 H30:J34 B30:D34 B37:D40 H37:J41 H44:J48 B44:D48">
    <cfRule type="cellIs" dxfId="146" priority="4" operator="greaterThanOrEqual">
      <formula>150</formula>
    </cfRule>
  </conditionalFormatting>
  <conditionalFormatting sqref="B41:D41">
    <cfRule type="cellIs" dxfId="145"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&amp;"Euphemia,Bold"&amp;14WEEK 4&amp;"Arial,Regular"&amp;10
&amp;"Euphemia,Regular"&amp;12September 26th, 2014</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7"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297</v>
      </c>
      <c r="B1" s="386"/>
      <c r="C1" s="386"/>
      <c r="D1" s="386"/>
      <c r="E1" s="386"/>
      <c r="F1" s="243"/>
      <c r="G1" s="386" t="s">
        <v>483</v>
      </c>
      <c r="H1" s="386"/>
      <c r="I1" s="386"/>
      <c r="J1" s="386"/>
      <c r="K1" s="386"/>
    </row>
    <row r="2" spans="1:11" s="70" customFormat="1" ht="22.5" x14ac:dyDescent="0.45">
      <c r="A2" s="72" t="s">
        <v>242</v>
      </c>
      <c r="B2" s="244">
        <v>104</v>
      </c>
      <c r="C2" s="244">
        <v>118</v>
      </c>
      <c r="D2" s="244">
        <v>98</v>
      </c>
      <c r="E2" s="242">
        <f t="shared" ref="E2:E7" si="0">SUM(B2:D2)</f>
        <v>320</v>
      </c>
      <c r="F2" s="73"/>
      <c r="G2" s="72" t="s">
        <v>540</v>
      </c>
      <c r="H2" s="244">
        <v>107</v>
      </c>
      <c r="I2" s="244">
        <v>131</v>
      </c>
      <c r="J2" s="244">
        <v>101</v>
      </c>
      <c r="K2" s="242">
        <f t="shared" ref="K2:K7" si="1">SUM(H2:J2)</f>
        <v>339</v>
      </c>
    </row>
    <row r="3" spans="1:11" s="70" customFormat="1" ht="22.5" x14ac:dyDescent="0.45">
      <c r="A3" s="72" t="s">
        <v>243</v>
      </c>
      <c r="B3" s="244">
        <v>116</v>
      </c>
      <c r="C3" s="244">
        <v>130</v>
      </c>
      <c r="D3" s="244">
        <v>115</v>
      </c>
      <c r="E3" s="242">
        <f t="shared" si="0"/>
        <v>361</v>
      </c>
      <c r="F3" s="73"/>
      <c r="G3" s="72" t="s">
        <v>249</v>
      </c>
      <c r="H3" s="244">
        <v>94</v>
      </c>
      <c r="I3" s="244">
        <v>109</v>
      </c>
      <c r="J3" s="244">
        <v>107</v>
      </c>
      <c r="K3" s="242">
        <f t="shared" si="1"/>
        <v>310</v>
      </c>
    </row>
    <row r="4" spans="1:11" s="70" customFormat="1" ht="22.5" x14ac:dyDescent="0.45">
      <c r="A4" s="72" t="s">
        <v>352</v>
      </c>
      <c r="B4" s="244">
        <v>121</v>
      </c>
      <c r="C4" s="244">
        <v>87</v>
      </c>
      <c r="D4" s="244">
        <v>110</v>
      </c>
      <c r="E4" s="242">
        <f t="shared" si="0"/>
        <v>318</v>
      </c>
      <c r="F4" s="73"/>
      <c r="G4" s="72" t="s">
        <v>359</v>
      </c>
      <c r="H4" s="244">
        <v>98</v>
      </c>
      <c r="I4" s="244">
        <v>125</v>
      </c>
      <c r="J4" s="244">
        <v>94</v>
      </c>
      <c r="K4" s="242">
        <f t="shared" si="1"/>
        <v>317</v>
      </c>
    </row>
    <row r="5" spans="1:11" s="70" customFormat="1" ht="22.5" x14ac:dyDescent="0.45">
      <c r="A5" s="72" t="s">
        <v>240</v>
      </c>
      <c r="B5" s="244">
        <v>110</v>
      </c>
      <c r="C5" s="244">
        <v>135</v>
      </c>
      <c r="D5" s="244">
        <v>108</v>
      </c>
      <c r="E5" s="242">
        <f t="shared" si="0"/>
        <v>353</v>
      </c>
      <c r="F5" s="73"/>
      <c r="G5" s="72" t="s">
        <v>266</v>
      </c>
      <c r="H5" s="244">
        <v>148</v>
      </c>
      <c r="I5" s="244">
        <v>121</v>
      </c>
      <c r="J5" s="244">
        <v>117</v>
      </c>
      <c r="K5" s="242">
        <f t="shared" si="1"/>
        <v>386</v>
      </c>
    </row>
    <row r="6" spans="1:11" s="70" customFormat="1" ht="22.5" x14ac:dyDescent="0.45">
      <c r="A6" s="72" t="s">
        <v>241</v>
      </c>
      <c r="B6" s="244">
        <v>117</v>
      </c>
      <c r="C6" s="244">
        <v>142</v>
      </c>
      <c r="D6" s="244">
        <v>136</v>
      </c>
      <c r="E6" s="242">
        <f t="shared" si="0"/>
        <v>395</v>
      </c>
      <c r="F6" s="73"/>
      <c r="G6" s="72" t="s">
        <v>358</v>
      </c>
      <c r="H6" s="244">
        <v>103</v>
      </c>
      <c r="I6" s="244">
        <v>103</v>
      </c>
      <c r="J6" s="244">
        <v>113</v>
      </c>
      <c r="K6" s="242">
        <f t="shared" si="1"/>
        <v>319</v>
      </c>
    </row>
    <row r="7" spans="1:11" s="242" customFormat="1" ht="22.5" x14ac:dyDescent="0.2">
      <c r="A7" s="131" t="s">
        <v>490</v>
      </c>
      <c r="B7" s="242">
        <f>SUM(B2:B6)</f>
        <v>568</v>
      </c>
      <c r="C7" s="242">
        <f>SUM(C2:C6)</f>
        <v>612</v>
      </c>
      <c r="D7" s="242">
        <f>SUM(D2:D6)</f>
        <v>567</v>
      </c>
      <c r="E7" s="242">
        <f t="shared" si="0"/>
        <v>1747</v>
      </c>
      <c r="G7" s="131" t="s">
        <v>491</v>
      </c>
      <c r="H7" s="242">
        <f>SUM(H2:H6)</f>
        <v>550</v>
      </c>
      <c r="I7" s="242">
        <f>SUM(I2:I6)</f>
        <v>589</v>
      </c>
      <c r="J7" s="242">
        <f>SUM(J2:J6)</f>
        <v>532</v>
      </c>
      <c r="K7" s="242">
        <f t="shared" si="1"/>
        <v>1671</v>
      </c>
    </row>
    <row r="8" spans="1:11" s="71" customFormat="1" ht="22.5" x14ac:dyDescent="0.2">
      <c r="A8" s="385" t="s">
        <v>484</v>
      </c>
      <c r="B8" s="385"/>
      <c r="C8" s="385"/>
      <c r="D8" s="385"/>
      <c r="E8" s="385"/>
      <c r="F8" s="242"/>
      <c r="G8" s="385" t="s">
        <v>481</v>
      </c>
      <c r="H8" s="385"/>
      <c r="I8" s="385"/>
      <c r="J8" s="385"/>
      <c r="K8" s="385"/>
    </row>
    <row r="9" spans="1:11" s="70" customFormat="1" ht="22.5" x14ac:dyDescent="0.45">
      <c r="A9" s="74" t="s">
        <v>267</v>
      </c>
      <c r="B9" s="75">
        <v>132</v>
      </c>
      <c r="C9" s="75">
        <v>110</v>
      </c>
      <c r="D9" s="75">
        <v>105</v>
      </c>
      <c r="E9" s="241">
        <f t="shared" ref="E9:E14" si="2">SUM(B9:D9)</f>
        <v>347</v>
      </c>
      <c r="F9" s="73"/>
      <c r="G9" s="74" t="s">
        <v>356</v>
      </c>
      <c r="H9" s="75">
        <v>116</v>
      </c>
      <c r="I9" s="75">
        <v>139</v>
      </c>
      <c r="J9" s="75">
        <v>106</v>
      </c>
      <c r="K9" s="241">
        <f t="shared" ref="K9:K14" si="3">SUM(H9:J9)</f>
        <v>361</v>
      </c>
    </row>
    <row r="10" spans="1:11" s="70" customFormat="1" ht="22.5" x14ac:dyDescent="0.45">
      <c r="A10" s="74" t="s">
        <v>441</v>
      </c>
      <c r="B10" s="75">
        <v>115</v>
      </c>
      <c r="C10" s="75">
        <v>96</v>
      </c>
      <c r="D10" s="75">
        <v>111</v>
      </c>
      <c r="E10" s="241">
        <f t="shared" si="2"/>
        <v>322</v>
      </c>
      <c r="F10" s="73"/>
      <c r="G10" s="74" t="s">
        <v>251</v>
      </c>
      <c r="H10" s="75">
        <v>117</v>
      </c>
      <c r="I10" s="75">
        <v>97</v>
      </c>
      <c r="J10" s="75">
        <v>125</v>
      </c>
      <c r="K10" s="241">
        <f t="shared" si="3"/>
        <v>339</v>
      </c>
    </row>
    <row r="11" spans="1:11" s="70" customFormat="1" ht="22.5" x14ac:dyDescent="0.45">
      <c r="A11" s="74" t="s">
        <v>440</v>
      </c>
      <c r="B11" s="75">
        <v>88</v>
      </c>
      <c r="C11" s="75">
        <v>124</v>
      </c>
      <c r="D11" s="75">
        <v>111</v>
      </c>
      <c r="E11" s="241">
        <f t="shared" si="2"/>
        <v>323</v>
      </c>
      <c r="F11" s="73"/>
      <c r="G11" s="74" t="s">
        <v>248</v>
      </c>
      <c r="H11" s="75">
        <v>143</v>
      </c>
      <c r="I11" s="75">
        <v>102</v>
      </c>
      <c r="J11" s="75">
        <v>92</v>
      </c>
      <c r="K11" s="241">
        <f t="shared" si="3"/>
        <v>337</v>
      </c>
    </row>
    <row r="12" spans="1:11" s="70" customFormat="1" ht="22.5" x14ac:dyDescent="0.45">
      <c r="A12" s="74" t="s">
        <v>375</v>
      </c>
      <c r="B12" s="75">
        <v>101</v>
      </c>
      <c r="C12" s="75">
        <v>88</v>
      </c>
      <c r="D12" s="75">
        <v>110</v>
      </c>
      <c r="E12" s="241">
        <f t="shared" si="2"/>
        <v>299</v>
      </c>
      <c r="F12" s="73"/>
      <c r="G12" s="74" t="s">
        <v>254</v>
      </c>
      <c r="H12" s="75">
        <v>108</v>
      </c>
      <c r="I12" s="75">
        <v>97</v>
      </c>
      <c r="J12" s="75">
        <v>124</v>
      </c>
      <c r="K12" s="241">
        <f t="shared" si="3"/>
        <v>329</v>
      </c>
    </row>
    <row r="13" spans="1:11" s="70" customFormat="1" ht="22.5" x14ac:dyDescent="0.45">
      <c r="A13" s="74" t="s">
        <v>260</v>
      </c>
      <c r="B13" s="75">
        <v>102</v>
      </c>
      <c r="C13" s="75">
        <v>124</v>
      </c>
      <c r="D13" s="75">
        <v>120</v>
      </c>
      <c r="E13" s="241">
        <f t="shared" si="2"/>
        <v>346</v>
      </c>
      <c r="F13" s="73"/>
      <c r="G13" s="74" t="s">
        <v>247</v>
      </c>
      <c r="H13" s="75">
        <v>119</v>
      </c>
      <c r="I13" s="75">
        <v>129</v>
      </c>
      <c r="J13" s="75">
        <v>114</v>
      </c>
      <c r="K13" s="241">
        <f t="shared" si="3"/>
        <v>362</v>
      </c>
    </row>
    <row r="14" spans="1:11" s="242" customFormat="1" ht="22.5" x14ac:dyDescent="0.2">
      <c r="A14" s="215" t="s">
        <v>491</v>
      </c>
      <c r="B14" s="241">
        <f>SUM(B9:B13)</f>
        <v>538</v>
      </c>
      <c r="C14" s="241">
        <f>SUM(C9:C13)</f>
        <v>542</v>
      </c>
      <c r="D14" s="241">
        <f>SUM(D9:D13)</f>
        <v>557</v>
      </c>
      <c r="E14" s="241">
        <f t="shared" si="2"/>
        <v>1637</v>
      </c>
      <c r="G14" s="215" t="s">
        <v>490</v>
      </c>
      <c r="H14" s="241">
        <f>SUM(H9:H13)</f>
        <v>603</v>
      </c>
      <c r="I14" s="241">
        <f>SUM(I9:I13)</f>
        <v>564</v>
      </c>
      <c r="J14" s="241">
        <f>SUM(J9:J13)</f>
        <v>561</v>
      </c>
      <c r="K14" s="241">
        <f t="shared" si="3"/>
        <v>1728</v>
      </c>
    </row>
    <row r="15" spans="1:11" s="71" customFormat="1" ht="22.5" x14ac:dyDescent="0.2">
      <c r="A15" s="384" t="s">
        <v>299</v>
      </c>
      <c r="B15" s="384"/>
      <c r="C15" s="384"/>
      <c r="D15" s="384"/>
      <c r="E15" s="384"/>
      <c r="F15" s="242"/>
      <c r="G15" s="384" t="s">
        <v>295</v>
      </c>
      <c r="H15" s="384"/>
      <c r="I15" s="384"/>
      <c r="J15" s="384"/>
      <c r="K15" s="384"/>
    </row>
    <row r="16" spans="1:11" s="70" customFormat="1" ht="22.5" x14ac:dyDescent="0.45">
      <c r="A16" s="72" t="s">
        <v>234</v>
      </c>
      <c r="B16" s="244">
        <v>102</v>
      </c>
      <c r="C16" s="244">
        <v>97</v>
      </c>
      <c r="D16" s="244">
        <v>112</v>
      </c>
      <c r="E16" s="242">
        <f t="shared" ref="E16:E21" si="4">SUM(B16:D16)</f>
        <v>311</v>
      </c>
      <c r="F16" s="73"/>
      <c r="G16" s="72" t="s">
        <v>539</v>
      </c>
      <c r="H16" s="244">
        <v>111</v>
      </c>
      <c r="I16" s="244">
        <v>139</v>
      </c>
      <c r="J16" s="244">
        <v>100</v>
      </c>
      <c r="K16" s="242">
        <f t="shared" ref="K16:K21" si="5">SUM(H16:J16)</f>
        <v>350</v>
      </c>
    </row>
    <row r="17" spans="1:11" s="70" customFormat="1" ht="22.5" x14ac:dyDescent="0.45">
      <c r="A17" s="72" t="s">
        <v>235</v>
      </c>
      <c r="B17" s="244">
        <v>118</v>
      </c>
      <c r="C17" s="244">
        <v>128</v>
      </c>
      <c r="D17" s="244">
        <v>142</v>
      </c>
      <c r="E17" s="242">
        <f t="shared" si="4"/>
        <v>388</v>
      </c>
      <c r="F17" s="73"/>
      <c r="G17" s="72" t="s">
        <v>219</v>
      </c>
      <c r="H17" s="244">
        <v>122</v>
      </c>
      <c r="I17" s="244">
        <v>120</v>
      </c>
      <c r="J17" s="244">
        <v>110</v>
      </c>
      <c r="K17" s="242">
        <f t="shared" si="5"/>
        <v>352</v>
      </c>
    </row>
    <row r="18" spans="1:11" s="70" customFormat="1" ht="22.5" x14ac:dyDescent="0.45">
      <c r="A18" s="72" t="s">
        <v>361</v>
      </c>
      <c r="B18" s="244">
        <v>142</v>
      </c>
      <c r="C18" s="244">
        <v>121</v>
      </c>
      <c r="D18" s="244">
        <v>122</v>
      </c>
      <c r="E18" s="242">
        <f t="shared" si="4"/>
        <v>385</v>
      </c>
      <c r="F18" s="73"/>
      <c r="G18" s="72" t="s">
        <v>353</v>
      </c>
      <c r="H18" s="244">
        <v>111</v>
      </c>
      <c r="I18" s="244">
        <v>120</v>
      </c>
      <c r="J18" s="244">
        <v>117</v>
      </c>
      <c r="K18" s="242">
        <f t="shared" si="5"/>
        <v>348</v>
      </c>
    </row>
    <row r="19" spans="1:11" s="70" customFormat="1" ht="22.5" x14ac:dyDescent="0.45">
      <c r="A19" s="72" t="s">
        <v>362</v>
      </c>
      <c r="B19" s="244">
        <v>93</v>
      </c>
      <c r="C19" s="244">
        <v>128</v>
      </c>
      <c r="D19" s="244">
        <v>129</v>
      </c>
      <c r="E19" s="242">
        <f t="shared" si="4"/>
        <v>350</v>
      </c>
      <c r="F19" s="73"/>
      <c r="G19" s="72" t="s">
        <v>216</v>
      </c>
      <c r="H19" s="244">
        <v>132</v>
      </c>
      <c r="I19" s="244">
        <v>129</v>
      </c>
      <c r="J19" s="244">
        <v>142</v>
      </c>
      <c r="K19" s="242">
        <f t="shared" si="5"/>
        <v>403</v>
      </c>
    </row>
    <row r="20" spans="1:11" s="70" customFormat="1" ht="22.5" x14ac:dyDescent="0.45">
      <c r="A20" s="72" t="s">
        <v>334</v>
      </c>
      <c r="B20" s="244">
        <v>139</v>
      </c>
      <c r="C20" s="244">
        <v>120</v>
      </c>
      <c r="D20" s="244">
        <v>116</v>
      </c>
      <c r="E20" s="242">
        <f t="shared" si="4"/>
        <v>375</v>
      </c>
      <c r="F20" s="73"/>
      <c r="G20" s="72" t="s">
        <v>215</v>
      </c>
      <c r="H20" s="244">
        <v>123</v>
      </c>
      <c r="I20" s="244">
        <v>113</v>
      </c>
      <c r="J20" s="244">
        <v>113</v>
      </c>
      <c r="K20" s="242">
        <f t="shared" si="5"/>
        <v>349</v>
      </c>
    </row>
    <row r="21" spans="1:11" s="242" customFormat="1" ht="22.5" x14ac:dyDescent="0.2">
      <c r="A21" s="131" t="s">
        <v>519</v>
      </c>
      <c r="B21" s="242">
        <f>SUM(B16:B20)</f>
        <v>594</v>
      </c>
      <c r="C21" s="242">
        <f>SUM(C16:C20)</f>
        <v>594</v>
      </c>
      <c r="D21" s="242">
        <f>SUM(D16:D20)</f>
        <v>621</v>
      </c>
      <c r="E21" s="242">
        <f t="shared" si="4"/>
        <v>1809</v>
      </c>
      <c r="G21" s="131" t="s">
        <v>519</v>
      </c>
      <c r="H21" s="242">
        <f>SUM(H16:H20)</f>
        <v>599</v>
      </c>
      <c r="I21" s="242">
        <f>SUM(I16:I20)</f>
        <v>621</v>
      </c>
      <c r="J21" s="242">
        <f>SUM(J16:J20)</f>
        <v>582</v>
      </c>
      <c r="K21" s="242">
        <f t="shared" si="5"/>
        <v>1802</v>
      </c>
    </row>
    <row r="22" spans="1:11" s="71" customFormat="1" ht="22.5" x14ac:dyDescent="0.2">
      <c r="A22" s="385" t="s">
        <v>485</v>
      </c>
      <c r="B22" s="385"/>
      <c r="C22" s="385"/>
      <c r="D22" s="385"/>
      <c r="E22" s="385"/>
      <c r="F22" s="242"/>
      <c r="G22" s="385" t="s">
        <v>482</v>
      </c>
      <c r="H22" s="385"/>
      <c r="I22" s="385"/>
      <c r="J22" s="385"/>
      <c r="K22" s="385"/>
    </row>
    <row r="23" spans="1:11" s="70" customFormat="1" ht="22.5" x14ac:dyDescent="0.45">
      <c r="A23" s="74" t="s">
        <v>446</v>
      </c>
      <c r="B23" s="75">
        <v>121</v>
      </c>
      <c r="C23" s="75">
        <v>129</v>
      </c>
      <c r="D23" s="75">
        <v>128</v>
      </c>
      <c r="E23" s="241">
        <f t="shared" ref="E23:E28" si="6">SUM(B23:D23)</f>
        <v>378</v>
      </c>
      <c r="F23" s="73"/>
      <c r="G23" s="74" t="s">
        <v>270</v>
      </c>
      <c r="H23" s="75">
        <v>101</v>
      </c>
      <c r="I23" s="75">
        <v>102</v>
      </c>
      <c r="J23" s="75">
        <v>131</v>
      </c>
      <c r="K23" s="241">
        <f t="shared" ref="K23:K28" si="7">SUM(H23:J23)</f>
        <v>334</v>
      </c>
    </row>
    <row r="24" spans="1:11" s="70" customFormat="1" ht="22.5" x14ac:dyDescent="0.45">
      <c r="A24" s="74" t="s">
        <v>521</v>
      </c>
      <c r="B24" s="75">
        <v>111</v>
      </c>
      <c r="C24" s="75">
        <v>101</v>
      </c>
      <c r="D24" s="75">
        <v>115</v>
      </c>
      <c r="E24" s="241">
        <f t="shared" si="6"/>
        <v>327</v>
      </c>
      <c r="F24" s="73"/>
      <c r="G24" s="74" t="s">
        <v>271</v>
      </c>
      <c r="H24" s="75">
        <v>98</v>
      </c>
      <c r="I24" s="75">
        <v>119</v>
      </c>
      <c r="J24" s="75">
        <v>112</v>
      </c>
      <c r="K24" s="241">
        <f t="shared" si="7"/>
        <v>329</v>
      </c>
    </row>
    <row r="25" spans="1:11" s="70" customFormat="1" ht="22.5" x14ac:dyDescent="0.45">
      <c r="A25" s="74" t="s">
        <v>377</v>
      </c>
      <c r="B25" s="75">
        <v>114</v>
      </c>
      <c r="C25" s="75">
        <v>109</v>
      </c>
      <c r="D25" s="75">
        <v>116</v>
      </c>
      <c r="E25" s="241">
        <f t="shared" si="6"/>
        <v>339</v>
      </c>
      <c r="F25" s="73"/>
      <c r="G25" s="74" t="s">
        <v>272</v>
      </c>
      <c r="H25" s="75">
        <v>77</v>
      </c>
      <c r="I25" s="75">
        <v>90</v>
      </c>
      <c r="J25" s="75">
        <v>106</v>
      </c>
      <c r="K25" s="241">
        <f t="shared" si="7"/>
        <v>273</v>
      </c>
    </row>
    <row r="26" spans="1:11" s="70" customFormat="1" ht="22.5" x14ac:dyDescent="0.45">
      <c r="A26" s="74" t="s">
        <v>447</v>
      </c>
      <c r="B26" s="75">
        <v>100</v>
      </c>
      <c r="C26" s="75">
        <v>125</v>
      </c>
      <c r="D26" s="75">
        <v>90</v>
      </c>
      <c r="E26" s="241">
        <f t="shared" si="6"/>
        <v>315</v>
      </c>
      <c r="F26" s="73"/>
      <c r="G26" s="74" t="s">
        <v>269</v>
      </c>
      <c r="H26" s="75">
        <v>119</v>
      </c>
      <c r="I26" s="75">
        <v>106</v>
      </c>
      <c r="J26" s="75">
        <v>112</v>
      </c>
      <c r="K26" s="241">
        <f t="shared" si="7"/>
        <v>337</v>
      </c>
    </row>
    <row r="27" spans="1:11" s="70" customFormat="1" ht="22.5" x14ac:dyDescent="0.45">
      <c r="A27" s="74" t="s">
        <v>348</v>
      </c>
      <c r="B27" s="75">
        <v>128</v>
      </c>
      <c r="C27" s="75">
        <v>115</v>
      </c>
      <c r="D27" s="75">
        <v>116</v>
      </c>
      <c r="E27" s="241">
        <f t="shared" si="6"/>
        <v>359</v>
      </c>
      <c r="F27" s="73"/>
      <c r="G27" s="74" t="s">
        <v>360</v>
      </c>
      <c r="H27" s="75">
        <v>126</v>
      </c>
      <c r="I27" s="75">
        <v>94</v>
      </c>
      <c r="J27" s="75">
        <v>108</v>
      </c>
      <c r="K27" s="241">
        <f t="shared" si="7"/>
        <v>328</v>
      </c>
    </row>
    <row r="28" spans="1:11" s="242" customFormat="1" ht="22.5" x14ac:dyDescent="0.2">
      <c r="A28" s="215" t="s">
        <v>487</v>
      </c>
      <c r="B28" s="241">
        <f>SUM(B23:B27)</f>
        <v>574</v>
      </c>
      <c r="C28" s="241">
        <f>SUM(C23:C27)</f>
        <v>579</v>
      </c>
      <c r="D28" s="241">
        <f>SUM(D23:D27)</f>
        <v>565</v>
      </c>
      <c r="E28" s="241">
        <f t="shared" si="6"/>
        <v>1718</v>
      </c>
      <c r="G28" s="215" t="s">
        <v>488</v>
      </c>
      <c r="H28" s="241">
        <f>SUM(H23:H27)</f>
        <v>521</v>
      </c>
      <c r="I28" s="241">
        <f>SUM(I23:I27)</f>
        <v>511</v>
      </c>
      <c r="J28" s="241">
        <f>SUM(J23:J27)</f>
        <v>569</v>
      </c>
      <c r="K28" s="241">
        <f t="shared" si="7"/>
        <v>1601</v>
      </c>
    </row>
    <row r="29" spans="1:11" s="71" customFormat="1" ht="22.5" x14ac:dyDescent="0.2">
      <c r="A29" s="384" t="s">
        <v>293</v>
      </c>
      <c r="B29" s="384"/>
      <c r="C29" s="384"/>
      <c r="D29" s="384"/>
      <c r="E29" s="384"/>
      <c r="F29" s="242"/>
      <c r="G29" s="384" t="s">
        <v>294</v>
      </c>
      <c r="H29" s="384"/>
      <c r="I29" s="384"/>
      <c r="J29" s="384"/>
      <c r="K29" s="384"/>
    </row>
    <row r="30" spans="1:11" s="70" customFormat="1" ht="22.5" x14ac:dyDescent="0.45">
      <c r="A30" s="72" t="s">
        <v>229</v>
      </c>
      <c r="B30" s="244">
        <v>98</v>
      </c>
      <c r="C30" s="244">
        <v>135</v>
      </c>
      <c r="D30" s="244">
        <v>131</v>
      </c>
      <c r="E30" s="242">
        <f t="shared" ref="E30:E35" si="8">SUM(B30:D30)</f>
        <v>364</v>
      </c>
      <c r="F30" s="73"/>
      <c r="G30" s="72" t="s">
        <v>277</v>
      </c>
      <c r="H30" s="244">
        <v>135</v>
      </c>
      <c r="I30" s="244">
        <v>121</v>
      </c>
      <c r="J30" s="244">
        <v>143</v>
      </c>
      <c r="K30" s="242">
        <f t="shared" ref="K30:K35" si="9">SUM(H30:J30)</f>
        <v>399</v>
      </c>
    </row>
    <row r="31" spans="1:11" s="70" customFormat="1" ht="22.5" x14ac:dyDescent="0.45">
      <c r="A31" s="72" t="s">
        <v>406</v>
      </c>
      <c r="B31" s="244">
        <v>112</v>
      </c>
      <c r="C31" s="244">
        <v>141</v>
      </c>
      <c r="D31" s="244">
        <v>126</v>
      </c>
      <c r="E31" s="242">
        <f t="shared" si="8"/>
        <v>379</v>
      </c>
      <c r="F31" s="73"/>
      <c r="G31" s="72" t="s">
        <v>279</v>
      </c>
      <c r="H31" s="244">
        <v>110</v>
      </c>
      <c r="I31" s="244">
        <v>112</v>
      </c>
      <c r="J31" s="244">
        <v>111</v>
      </c>
      <c r="K31" s="242">
        <f t="shared" si="9"/>
        <v>333</v>
      </c>
    </row>
    <row r="32" spans="1:11" s="70" customFormat="1" ht="22.5" x14ac:dyDescent="0.45">
      <c r="A32" s="72" t="s">
        <v>228</v>
      </c>
      <c r="B32" s="244">
        <v>117</v>
      </c>
      <c r="C32" s="244">
        <v>115</v>
      </c>
      <c r="D32" s="244">
        <v>119</v>
      </c>
      <c r="E32" s="242">
        <f t="shared" si="8"/>
        <v>351</v>
      </c>
      <c r="F32" s="73"/>
      <c r="G32" s="72" t="s">
        <v>214</v>
      </c>
      <c r="H32" s="244">
        <v>141</v>
      </c>
      <c r="I32" s="244">
        <v>139</v>
      </c>
      <c r="J32" s="244">
        <v>135</v>
      </c>
      <c r="K32" s="242">
        <f t="shared" si="9"/>
        <v>415</v>
      </c>
    </row>
    <row r="33" spans="1:11" s="70" customFormat="1" ht="22.5" x14ac:dyDescent="0.45">
      <c r="A33" s="72" t="s">
        <v>227</v>
      </c>
      <c r="B33" s="244">
        <v>123</v>
      </c>
      <c r="C33" s="244">
        <v>129</v>
      </c>
      <c r="D33" s="244">
        <v>89</v>
      </c>
      <c r="E33" s="242">
        <f t="shared" si="8"/>
        <v>341</v>
      </c>
      <c r="F33" s="73"/>
      <c r="G33" s="72" t="s">
        <v>278</v>
      </c>
      <c r="H33" s="244">
        <v>114</v>
      </c>
      <c r="I33" s="244">
        <v>146</v>
      </c>
      <c r="J33" s="244">
        <v>99</v>
      </c>
      <c r="K33" s="242">
        <f t="shared" si="9"/>
        <v>359</v>
      </c>
    </row>
    <row r="34" spans="1:11" s="70" customFormat="1" ht="22.5" x14ac:dyDescent="0.45">
      <c r="A34" s="72" t="s">
        <v>231</v>
      </c>
      <c r="B34" s="244">
        <v>144</v>
      </c>
      <c r="C34" s="244">
        <v>130</v>
      </c>
      <c r="D34" s="244">
        <v>122</v>
      </c>
      <c r="E34" s="242">
        <f t="shared" si="8"/>
        <v>396</v>
      </c>
      <c r="F34" s="73"/>
      <c r="G34" s="72" t="s">
        <v>276</v>
      </c>
      <c r="H34" s="244">
        <v>130</v>
      </c>
      <c r="I34" s="244">
        <v>111</v>
      </c>
      <c r="J34" s="244">
        <v>152</v>
      </c>
      <c r="K34" s="242">
        <f t="shared" si="9"/>
        <v>393</v>
      </c>
    </row>
    <row r="35" spans="1:11" s="242" customFormat="1" ht="22.5" x14ac:dyDescent="0.2">
      <c r="A35" s="131" t="s">
        <v>488</v>
      </c>
      <c r="B35" s="242">
        <f>SUM(B30:B34)</f>
        <v>594</v>
      </c>
      <c r="C35" s="242">
        <f>SUM(C30:C34)</f>
        <v>650</v>
      </c>
      <c r="D35" s="242">
        <f>SUM(D30:D34)</f>
        <v>587</v>
      </c>
      <c r="E35" s="242">
        <f t="shared" si="8"/>
        <v>1831</v>
      </c>
      <c r="G35" s="131" t="s">
        <v>487</v>
      </c>
      <c r="H35" s="242">
        <f>SUM(H30:H34)</f>
        <v>630</v>
      </c>
      <c r="I35" s="242">
        <f>SUM(I30:I34)</f>
        <v>629</v>
      </c>
      <c r="J35" s="242">
        <f>SUM(J30:J34)</f>
        <v>640</v>
      </c>
      <c r="K35" s="242">
        <f t="shared" si="9"/>
        <v>1899</v>
      </c>
    </row>
    <row r="36" spans="1:11" s="71" customFormat="1" ht="22.5" x14ac:dyDescent="0.2">
      <c r="A36" s="385" t="s">
        <v>479</v>
      </c>
      <c r="B36" s="385"/>
      <c r="C36" s="385"/>
      <c r="D36" s="385"/>
      <c r="E36" s="385"/>
      <c r="F36" s="242"/>
      <c r="G36" s="385" t="s">
        <v>296</v>
      </c>
      <c r="H36" s="385"/>
      <c r="I36" s="385"/>
      <c r="J36" s="385"/>
      <c r="K36" s="385"/>
    </row>
    <row r="37" spans="1:11" s="70" customFormat="1" ht="22.5" x14ac:dyDescent="0.45">
      <c r="A37" s="74" t="s">
        <v>280</v>
      </c>
      <c r="B37" s="75">
        <v>127</v>
      </c>
      <c r="C37" s="75">
        <v>130</v>
      </c>
      <c r="D37" s="75">
        <v>118</v>
      </c>
      <c r="E37" s="241">
        <f t="shared" ref="E37:E42" si="10">SUM(B37:D37)</f>
        <v>375</v>
      </c>
      <c r="F37" s="73"/>
      <c r="G37" s="74" t="s">
        <v>351</v>
      </c>
      <c r="H37" s="75">
        <v>141</v>
      </c>
      <c r="I37" s="75">
        <v>164</v>
      </c>
      <c r="J37" s="75">
        <v>113</v>
      </c>
      <c r="K37" s="241">
        <f t="shared" ref="K37:K41" si="11">SUM(H37:J37)</f>
        <v>418</v>
      </c>
    </row>
    <row r="38" spans="1:11" s="70" customFormat="1" ht="22.5" x14ac:dyDescent="0.45">
      <c r="A38" s="74" t="s">
        <v>41</v>
      </c>
      <c r="B38" s="75">
        <v>94</v>
      </c>
      <c r="C38" s="75">
        <v>134</v>
      </c>
      <c r="D38" s="75">
        <v>127</v>
      </c>
      <c r="E38" s="241">
        <f t="shared" si="10"/>
        <v>355</v>
      </c>
      <c r="F38" s="73"/>
      <c r="G38" s="74" t="s">
        <v>493</v>
      </c>
      <c r="H38" s="75">
        <v>120</v>
      </c>
      <c r="I38" s="75">
        <v>105</v>
      </c>
      <c r="J38" s="75">
        <v>98</v>
      </c>
      <c r="K38" s="241">
        <f t="shared" si="11"/>
        <v>323</v>
      </c>
    </row>
    <row r="39" spans="1:11" s="70" customFormat="1" ht="22.5" x14ac:dyDescent="0.45">
      <c r="A39" s="74" t="s">
        <v>40</v>
      </c>
      <c r="B39" s="75">
        <v>117</v>
      </c>
      <c r="C39" s="75">
        <v>103</v>
      </c>
      <c r="D39" s="75">
        <v>124</v>
      </c>
      <c r="E39" s="241">
        <f t="shared" si="10"/>
        <v>344</v>
      </c>
      <c r="F39" s="73"/>
      <c r="G39" s="74" t="s">
        <v>237</v>
      </c>
      <c r="H39" s="75">
        <v>159</v>
      </c>
      <c r="I39" s="75">
        <v>123</v>
      </c>
      <c r="J39" s="75">
        <v>134</v>
      </c>
      <c r="K39" s="241">
        <f t="shared" si="11"/>
        <v>416</v>
      </c>
    </row>
    <row r="40" spans="1:11" s="70" customFormat="1" ht="22.5" x14ac:dyDescent="0.45">
      <c r="A40" s="74" t="s">
        <v>357</v>
      </c>
      <c r="B40" s="75">
        <v>110</v>
      </c>
      <c r="C40" s="75">
        <v>137</v>
      </c>
      <c r="D40" s="75">
        <v>133</v>
      </c>
      <c r="E40" s="241">
        <f t="shared" si="10"/>
        <v>380</v>
      </c>
      <c r="F40" s="73"/>
      <c r="G40" s="74" t="s">
        <v>257</v>
      </c>
      <c r="H40" s="75">
        <v>106</v>
      </c>
      <c r="I40" s="75">
        <v>103</v>
      </c>
      <c r="J40" s="75">
        <v>132</v>
      </c>
      <c r="K40" s="241">
        <f t="shared" si="11"/>
        <v>341</v>
      </c>
    </row>
    <row r="41" spans="1:11" s="70" customFormat="1" ht="22.5" x14ac:dyDescent="0.45">
      <c r="A41" s="74" t="s">
        <v>335</v>
      </c>
      <c r="B41" s="75">
        <v>124</v>
      </c>
      <c r="C41" s="75">
        <v>130</v>
      </c>
      <c r="D41" s="75">
        <v>130</v>
      </c>
      <c r="E41" s="241">
        <f t="shared" si="10"/>
        <v>384</v>
      </c>
      <c r="F41" s="73"/>
      <c r="G41" s="74" t="s">
        <v>281</v>
      </c>
      <c r="H41" s="75">
        <v>120</v>
      </c>
      <c r="I41" s="75">
        <v>148</v>
      </c>
      <c r="J41" s="75">
        <v>131</v>
      </c>
      <c r="K41" s="241">
        <f t="shared" si="11"/>
        <v>399</v>
      </c>
    </row>
    <row r="42" spans="1:11" s="242" customFormat="1" ht="22.5" x14ac:dyDescent="0.2">
      <c r="A42" s="215" t="s">
        <v>488</v>
      </c>
      <c r="B42" s="241">
        <f>SUM(B37:B41)</f>
        <v>572</v>
      </c>
      <c r="C42" s="241">
        <f>SUM(C37:C41)</f>
        <v>634</v>
      </c>
      <c r="D42" s="241">
        <f>SUM(D37:D41)</f>
        <v>632</v>
      </c>
      <c r="E42" s="241">
        <f t="shared" si="10"/>
        <v>1838</v>
      </c>
      <c r="G42" s="215"/>
      <c r="H42" s="241">
        <f>SUM(H37:H41)</f>
        <v>646</v>
      </c>
      <c r="I42" s="241">
        <f>SUM(I37:I41)</f>
        <v>643</v>
      </c>
      <c r="J42" s="241">
        <f>SUM(J37:J41)</f>
        <v>608</v>
      </c>
      <c r="K42" s="241">
        <f>SUM(K37:K41)</f>
        <v>1897</v>
      </c>
    </row>
    <row r="43" spans="1:11" s="69" customFormat="1" ht="22.5" x14ac:dyDescent="0.45">
      <c r="A43" s="384" t="s">
        <v>292</v>
      </c>
      <c r="B43" s="384"/>
      <c r="C43" s="384"/>
      <c r="D43" s="384"/>
      <c r="E43" s="384"/>
      <c r="F43" s="242"/>
      <c r="G43" s="384" t="s">
        <v>298</v>
      </c>
      <c r="H43" s="384"/>
      <c r="I43" s="384"/>
      <c r="J43" s="384"/>
      <c r="K43" s="384"/>
    </row>
    <row r="44" spans="1:11" s="70" customFormat="1" ht="22.5" x14ac:dyDescent="0.45">
      <c r="A44" s="72" t="s">
        <v>287</v>
      </c>
      <c r="B44" s="244">
        <v>112</v>
      </c>
      <c r="C44" s="244">
        <v>112</v>
      </c>
      <c r="D44" s="244">
        <v>132</v>
      </c>
      <c r="E44" s="242">
        <f t="shared" ref="E44:E49" si="12">SUM(B44:D44)</f>
        <v>356</v>
      </c>
      <c r="F44" s="73"/>
      <c r="G44" s="72" t="s">
        <v>222</v>
      </c>
      <c r="H44" s="244">
        <v>102</v>
      </c>
      <c r="I44" s="244">
        <v>106</v>
      </c>
      <c r="J44" s="244">
        <v>110</v>
      </c>
      <c r="K44" s="242">
        <f>SUM(H44:J44)</f>
        <v>318</v>
      </c>
    </row>
    <row r="45" spans="1:11" s="70" customFormat="1" ht="22.5" x14ac:dyDescent="0.45">
      <c r="A45" s="72" t="s">
        <v>262</v>
      </c>
      <c r="B45" s="244">
        <v>113</v>
      </c>
      <c r="C45" s="244">
        <v>126</v>
      </c>
      <c r="D45" s="244">
        <v>107</v>
      </c>
      <c r="E45" s="242">
        <f t="shared" si="12"/>
        <v>346</v>
      </c>
      <c r="F45" s="73"/>
      <c r="G45" s="72" t="s">
        <v>225</v>
      </c>
      <c r="H45" s="244">
        <v>110</v>
      </c>
      <c r="I45" s="244">
        <v>103</v>
      </c>
      <c r="J45" s="244">
        <v>103</v>
      </c>
      <c r="K45" s="242">
        <f>SUM(H45:J45)</f>
        <v>316</v>
      </c>
    </row>
    <row r="46" spans="1:11" s="70" customFormat="1" ht="22.5" x14ac:dyDescent="0.45">
      <c r="A46" s="72" t="s">
        <v>283</v>
      </c>
      <c r="B46" s="244">
        <v>139</v>
      </c>
      <c r="C46" s="244">
        <v>114</v>
      </c>
      <c r="D46" s="244">
        <v>99</v>
      </c>
      <c r="E46" s="242">
        <f t="shared" si="12"/>
        <v>352</v>
      </c>
      <c r="F46" s="73"/>
      <c r="G46" s="72" t="s">
        <v>224</v>
      </c>
      <c r="H46" s="244">
        <v>108</v>
      </c>
      <c r="I46" s="244">
        <v>112</v>
      </c>
      <c r="J46" s="244">
        <v>118</v>
      </c>
      <c r="K46" s="242">
        <f>SUM(H46:J46)</f>
        <v>338</v>
      </c>
    </row>
    <row r="47" spans="1:11" s="70" customFormat="1" ht="22.5" x14ac:dyDescent="0.45">
      <c r="A47" s="72" t="s">
        <v>211</v>
      </c>
      <c r="B47" s="244">
        <v>152</v>
      </c>
      <c r="C47" s="244">
        <v>106</v>
      </c>
      <c r="D47" s="244">
        <v>122</v>
      </c>
      <c r="E47" s="242">
        <f t="shared" si="12"/>
        <v>380</v>
      </c>
      <c r="F47" s="73"/>
      <c r="G47" s="72" t="s">
        <v>541</v>
      </c>
      <c r="H47" s="244">
        <v>132</v>
      </c>
      <c r="I47" s="244">
        <v>158</v>
      </c>
      <c r="J47" s="244">
        <v>101</v>
      </c>
      <c r="K47" s="242">
        <f>SUM(H47:J47)</f>
        <v>391</v>
      </c>
    </row>
    <row r="48" spans="1:11" s="70" customFormat="1" ht="22.5" x14ac:dyDescent="0.45">
      <c r="A48" s="72" t="s">
        <v>486</v>
      </c>
      <c r="B48" s="244">
        <v>108</v>
      </c>
      <c r="C48" s="244">
        <v>133</v>
      </c>
      <c r="D48" s="244">
        <v>127</v>
      </c>
      <c r="E48" s="242">
        <f t="shared" si="12"/>
        <v>368</v>
      </c>
      <c r="F48" s="73"/>
      <c r="G48" s="72" t="s">
        <v>223</v>
      </c>
      <c r="H48" s="244">
        <v>123</v>
      </c>
      <c r="I48" s="244">
        <v>142</v>
      </c>
      <c r="J48" s="244">
        <v>136</v>
      </c>
      <c r="K48" s="242">
        <f>SUM(H48:J48)</f>
        <v>401</v>
      </c>
    </row>
    <row r="49" spans="1:11" s="242" customFormat="1" ht="22.5" x14ac:dyDescent="0.2">
      <c r="A49" s="131" t="s">
        <v>487</v>
      </c>
      <c r="B49" s="242">
        <f>SUM(B44:B48)</f>
        <v>624</v>
      </c>
      <c r="C49" s="242">
        <f>SUM(C44:C48)</f>
        <v>591</v>
      </c>
      <c r="D49" s="242">
        <f>SUM(D44:D48)</f>
        <v>587</v>
      </c>
      <c r="E49" s="242">
        <f t="shared" si="12"/>
        <v>1802</v>
      </c>
      <c r="G49" s="131" t="s">
        <v>488</v>
      </c>
      <c r="H49" s="242">
        <f>SUM(H44:H48)</f>
        <v>575</v>
      </c>
      <c r="I49" s="242">
        <f>SUM(I44:I48)</f>
        <v>621</v>
      </c>
      <c r="J49" s="242">
        <f>SUM(J44:J48)</f>
        <v>568</v>
      </c>
      <c r="K49" s="242">
        <f>SUM(K44:K48)</f>
        <v>1764</v>
      </c>
    </row>
    <row r="51" spans="1:11" ht="22.5" x14ac:dyDescent="0.35">
      <c r="A51" s="384" t="s">
        <v>332</v>
      </c>
      <c r="B51" s="384"/>
      <c r="C51" s="384"/>
      <c r="D51" s="384"/>
      <c r="E51" s="384"/>
      <c r="G51" s="384" t="s">
        <v>321</v>
      </c>
      <c r="H51" s="384"/>
      <c r="I51" s="384"/>
      <c r="J51" s="384"/>
      <c r="K51" s="384"/>
    </row>
    <row r="52" spans="1:11" ht="22.5" x14ac:dyDescent="0.35">
      <c r="A52" s="384" t="s">
        <v>536</v>
      </c>
      <c r="B52" s="384"/>
      <c r="C52" s="384"/>
      <c r="D52" s="384"/>
      <c r="E52" s="384"/>
      <c r="G52" s="384" t="s">
        <v>542</v>
      </c>
      <c r="H52" s="384"/>
      <c r="I52" s="384"/>
      <c r="J52" s="384"/>
      <c r="K52" s="384"/>
    </row>
    <row r="53" spans="1:11" ht="22.5" x14ac:dyDescent="0.45">
      <c r="A53" s="383" t="s">
        <v>524</v>
      </c>
      <c r="B53" s="383"/>
      <c r="C53" s="383"/>
      <c r="D53" s="383"/>
      <c r="E53" s="383"/>
      <c r="F53" s="70"/>
      <c r="G53" s="383" t="s">
        <v>543</v>
      </c>
      <c r="H53" s="383"/>
      <c r="I53" s="383"/>
      <c r="J53" s="383"/>
      <c r="K53" s="383"/>
    </row>
    <row r="54" spans="1:11" ht="22.5" x14ac:dyDescent="0.45">
      <c r="A54" s="383" t="s">
        <v>525</v>
      </c>
      <c r="B54" s="383"/>
      <c r="C54" s="383"/>
      <c r="D54" s="383"/>
      <c r="E54" s="383"/>
      <c r="F54" s="70"/>
      <c r="G54" s="383" t="s">
        <v>544</v>
      </c>
      <c r="H54" s="383"/>
      <c r="I54" s="383"/>
      <c r="J54" s="383"/>
      <c r="K54" s="383"/>
    </row>
    <row r="55" spans="1:11" ht="22.5" x14ac:dyDescent="0.45">
      <c r="A55" s="383" t="s">
        <v>526</v>
      </c>
      <c r="B55" s="383"/>
      <c r="C55" s="383"/>
      <c r="D55" s="383"/>
      <c r="E55" s="383"/>
      <c r="F55" s="70"/>
      <c r="G55" s="383" t="s">
        <v>545</v>
      </c>
      <c r="H55" s="383"/>
      <c r="I55" s="383"/>
      <c r="J55" s="383"/>
      <c r="K55" s="383"/>
    </row>
    <row r="56" spans="1:11" ht="22.5" x14ac:dyDescent="0.45">
      <c r="A56" s="383" t="s">
        <v>527</v>
      </c>
      <c r="B56" s="383"/>
      <c r="C56" s="383"/>
      <c r="D56" s="383"/>
      <c r="E56" s="383"/>
      <c r="F56" s="70"/>
      <c r="G56" s="383" t="s">
        <v>546</v>
      </c>
      <c r="H56" s="383"/>
      <c r="I56" s="383"/>
      <c r="J56" s="383"/>
      <c r="K56" s="383"/>
    </row>
    <row r="57" spans="1:11" ht="22.5" x14ac:dyDescent="0.45">
      <c r="A57" s="383" t="s">
        <v>528</v>
      </c>
      <c r="B57" s="383"/>
      <c r="C57" s="383"/>
      <c r="D57" s="383"/>
      <c r="E57" s="383"/>
      <c r="F57" s="70"/>
      <c r="G57" s="383" t="s">
        <v>547</v>
      </c>
      <c r="H57" s="383"/>
      <c r="I57" s="383"/>
      <c r="J57" s="383"/>
      <c r="K57" s="383"/>
    </row>
    <row r="58" spans="1:11" ht="22.5" x14ac:dyDescent="0.45">
      <c r="A58" s="383" t="s">
        <v>529</v>
      </c>
      <c r="B58" s="383"/>
      <c r="C58" s="383"/>
      <c r="D58" s="383"/>
      <c r="E58" s="383"/>
      <c r="F58" s="70"/>
      <c r="G58" s="383" t="s">
        <v>548</v>
      </c>
      <c r="H58" s="383"/>
      <c r="I58" s="383"/>
      <c r="J58" s="383"/>
      <c r="K58" s="383"/>
    </row>
    <row r="59" spans="1:11" ht="22.5" x14ac:dyDescent="0.45">
      <c r="A59" s="383" t="s">
        <v>530</v>
      </c>
      <c r="B59" s="383"/>
      <c r="C59" s="383"/>
      <c r="D59" s="383"/>
      <c r="E59" s="383"/>
      <c r="F59" s="70"/>
      <c r="G59" s="383" t="s">
        <v>549</v>
      </c>
      <c r="H59" s="383"/>
      <c r="I59" s="383"/>
      <c r="J59" s="383"/>
      <c r="K59" s="383"/>
    </row>
    <row r="60" spans="1:11" ht="22.5" x14ac:dyDescent="0.45">
      <c r="A60" s="383" t="s">
        <v>531</v>
      </c>
      <c r="B60" s="383"/>
      <c r="C60" s="383"/>
      <c r="D60" s="383"/>
      <c r="E60" s="383"/>
      <c r="F60" s="70"/>
      <c r="G60" s="383" t="s">
        <v>550</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244"/>
      <c r="C62" s="244"/>
      <c r="D62" s="244"/>
      <c r="E62" s="242"/>
      <c r="F62" s="70"/>
      <c r="G62" s="72"/>
      <c r="H62" s="244"/>
      <c r="I62" s="244"/>
      <c r="J62" s="244"/>
      <c r="K62" s="242"/>
    </row>
    <row r="63" spans="1:11" ht="22.5" x14ac:dyDescent="0.45">
      <c r="A63" s="72"/>
      <c r="B63" s="244"/>
      <c r="C63" s="244"/>
      <c r="D63" s="244"/>
      <c r="E63" s="242"/>
      <c r="F63" s="70"/>
      <c r="G63" s="72"/>
      <c r="H63" s="244"/>
      <c r="I63" s="244"/>
      <c r="J63" s="244"/>
      <c r="K63" s="242"/>
    </row>
    <row r="64" spans="1:11" ht="22.5" x14ac:dyDescent="0.45">
      <c r="A64" s="72"/>
      <c r="B64" s="244"/>
      <c r="C64" s="244"/>
      <c r="D64" s="244"/>
      <c r="E64" s="242"/>
      <c r="F64" s="70"/>
      <c r="G64" s="72"/>
      <c r="H64" s="244"/>
      <c r="I64" s="244"/>
      <c r="J64" s="244"/>
      <c r="K64" s="242"/>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144" priority="35" rank="1"/>
  </conditionalFormatting>
  <conditionalFormatting sqref="C7 I7">
    <cfRule type="top10" dxfId="143" priority="34" rank="1"/>
  </conditionalFormatting>
  <conditionalFormatting sqref="D7 J7">
    <cfRule type="top10" dxfId="142" priority="33" stopIfTrue="1" rank="1"/>
  </conditionalFormatting>
  <conditionalFormatting sqref="E7 K7">
    <cfRule type="top10" dxfId="141" priority="32" rank="1"/>
  </conditionalFormatting>
  <conditionalFormatting sqref="B14 H14">
    <cfRule type="top10" dxfId="140" priority="31" rank="1"/>
  </conditionalFormatting>
  <conditionalFormatting sqref="C14 I14">
    <cfRule type="top10" dxfId="139" priority="29" rank="1"/>
    <cfRule type="top10" priority="30" rank="1"/>
  </conditionalFormatting>
  <conditionalFormatting sqref="J14 D14">
    <cfRule type="top10" dxfId="138" priority="28" rank="1"/>
  </conditionalFormatting>
  <conditionalFormatting sqref="K14 E14">
    <cfRule type="top10" dxfId="137" priority="27" rank="1"/>
  </conditionalFormatting>
  <conditionalFormatting sqref="B21 H21">
    <cfRule type="top10" dxfId="136" priority="26" rank="1"/>
  </conditionalFormatting>
  <conditionalFormatting sqref="I21 C21">
    <cfRule type="top10" dxfId="135" priority="25" rank="1"/>
  </conditionalFormatting>
  <conditionalFormatting sqref="D21 J21">
    <cfRule type="top10" dxfId="134" priority="24" rank="1"/>
  </conditionalFormatting>
  <conditionalFormatting sqref="K21 E21">
    <cfRule type="top10" dxfId="133" priority="23" rank="1"/>
  </conditionalFormatting>
  <conditionalFormatting sqref="B28 H28">
    <cfRule type="top10" dxfId="132" priority="22" rank="1"/>
  </conditionalFormatting>
  <conditionalFormatting sqref="C28 I28">
    <cfRule type="top10" dxfId="131" priority="21" rank="1"/>
  </conditionalFormatting>
  <conditionalFormatting sqref="D28 J28">
    <cfRule type="top10" dxfId="130" priority="20" rank="1"/>
  </conditionalFormatting>
  <conditionalFormatting sqref="E28 K28">
    <cfRule type="top10" dxfId="129" priority="19" rank="1"/>
  </conditionalFormatting>
  <conditionalFormatting sqref="B35 H35">
    <cfRule type="top10" dxfId="128" priority="18" rank="1"/>
  </conditionalFormatting>
  <conditionalFormatting sqref="H35 B35">
    <cfRule type="top10" dxfId="127" priority="17" rank="1"/>
  </conditionalFormatting>
  <conditionalFormatting sqref="C35 I35">
    <cfRule type="top10" dxfId="126" priority="16" rank="1"/>
  </conditionalFormatting>
  <conditionalFormatting sqref="D35 J35">
    <cfRule type="top10" dxfId="125" priority="15" rank="1"/>
  </conditionalFormatting>
  <conditionalFormatting sqref="K35 E35">
    <cfRule type="top10" dxfId="124" priority="14" rank="1"/>
  </conditionalFormatting>
  <conditionalFormatting sqref="B42 H42">
    <cfRule type="top10" dxfId="123" priority="13" rank="1"/>
  </conditionalFormatting>
  <conditionalFormatting sqref="C42 I42">
    <cfRule type="top10" dxfId="122" priority="12" rank="1"/>
  </conditionalFormatting>
  <conditionalFormatting sqref="D42 J42">
    <cfRule type="top10" dxfId="121" priority="11" rank="1"/>
  </conditionalFormatting>
  <conditionalFormatting sqref="E42 K42">
    <cfRule type="top10" dxfId="120" priority="10" rank="1"/>
  </conditionalFormatting>
  <conditionalFormatting sqref="B49 H49">
    <cfRule type="top10" dxfId="119" priority="9" rank="1"/>
  </conditionalFormatting>
  <conditionalFormatting sqref="C49 I49">
    <cfRule type="top10" dxfId="118" priority="8" rank="1"/>
  </conditionalFormatting>
  <conditionalFormatting sqref="D49 J49">
    <cfRule type="top10" dxfId="117" priority="7" rank="1"/>
  </conditionalFormatting>
  <conditionalFormatting sqref="E49 K49">
    <cfRule type="top10" dxfId="116" priority="6" rank="1"/>
  </conditionalFormatting>
  <conditionalFormatting sqref="E2:E6 K2:K6 K9:K13 E9:E13 E16:E20 K16:K20 E23:E27 E30:E34 K30:K34 K23:K27 E44:E48 K44:K48 E37:E41 K37:K41">
    <cfRule type="cellIs" dxfId="115" priority="5" operator="greaterThan">
      <formula>399</formula>
    </cfRule>
  </conditionalFormatting>
  <conditionalFormatting sqref="B2:D6 H2:J6 H9:J13 B9:D13 B16:D20 H16:J20 B23:D27 H23:J27 H30:J34 B30:D34 B37:D40 H37:J41 H44:J48 B44:D48">
    <cfRule type="cellIs" dxfId="114" priority="4" operator="greaterThanOrEqual">
      <formula>150</formula>
    </cfRule>
  </conditionalFormatting>
  <conditionalFormatting sqref="B41:D41">
    <cfRule type="cellIs" dxfId="113"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3&amp;"Arial,Regular"&amp;10
&amp;"Euphemia,Regular"&amp;12September 19th, 2014</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481</v>
      </c>
      <c r="B1" s="386"/>
      <c r="C1" s="386"/>
      <c r="D1" s="386"/>
      <c r="E1" s="386"/>
      <c r="F1" s="238"/>
      <c r="G1" s="386" t="s">
        <v>299</v>
      </c>
      <c r="H1" s="386"/>
      <c r="I1" s="386"/>
      <c r="J1" s="386"/>
      <c r="K1" s="386"/>
    </row>
    <row r="2" spans="1:11" s="70" customFormat="1" ht="22.5" x14ac:dyDescent="0.45">
      <c r="A2" s="72" t="s">
        <v>356</v>
      </c>
      <c r="B2" s="239">
        <v>109</v>
      </c>
      <c r="C2" s="239">
        <v>123</v>
      </c>
      <c r="D2" s="239">
        <v>140</v>
      </c>
      <c r="E2" s="237">
        <f t="shared" ref="E2:E7" si="0">SUM(B2:D2)</f>
        <v>372</v>
      </c>
      <c r="F2" s="73"/>
      <c r="G2" s="72" t="s">
        <v>234</v>
      </c>
      <c r="H2" s="239">
        <v>117</v>
      </c>
      <c r="I2" s="239">
        <v>98</v>
      </c>
      <c r="J2" s="239">
        <v>95</v>
      </c>
      <c r="K2" s="237">
        <f t="shared" ref="K2:K7" si="1">SUM(H2:J2)</f>
        <v>310</v>
      </c>
    </row>
    <row r="3" spans="1:11" s="70" customFormat="1" ht="22.5" x14ac:dyDescent="0.45">
      <c r="A3" s="72" t="s">
        <v>251</v>
      </c>
      <c r="B3" s="239">
        <v>95</v>
      </c>
      <c r="C3" s="239">
        <v>95</v>
      </c>
      <c r="D3" s="239">
        <v>98</v>
      </c>
      <c r="E3" s="237">
        <f t="shared" si="0"/>
        <v>288</v>
      </c>
      <c r="F3" s="73"/>
      <c r="G3" s="72" t="s">
        <v>235</v>
      </c>
      <c r="H3" s="239">
        <v>126</v>
      </c>
      <c r="I3" s="239">
        <v>105</v>
      </c>
      <c r="J3" s="239">
        <v>112</v>
      </c>
      <c r="K3" s="237">
        <f t="shared" si="1"/>
        <v>343</v>
      </c>
    </row>
    <row r="4" spans="1:11" s="70" customFormat="1" ht="22.5" x14ac:dyDescent="0.45">
      <c r="A4" s="72" t="s">
        <v>489</v>
      </c>
      <c r="B4" s="239">
        <v>110</v>
      </c>
      <c r="C4" s="239">
        <v>87</v>
      </c>
      <c r="D4" s="239">
        <v>120</v>
      </c>
      <c r="E4" s="237">
        <f t="shared" si="0"/>
        <v>317</v>
      </c>
      <c r="F4" s="73"/>
      <c r="G4" s="72" t="s">
        <v>361</v>
      </c>
      <c r="H4" s="239">
        <v>89</v>
      </c>
      <c r="I4" s="239">
        <v>136</v>
      </c>
      <c r="J4" s="239">
        <v>118</v>
      </c>
      <c r="K4" s="237">
        <f t="shared" si="1"/>
        <v>343</v>
      </c>
    </row>
    <row r="5" spans="1:11" s="70" customFormat="1" ht="22.5" x14ac:dyDescent="0.45">
      <c r="A5" s="72" t="s">
        <v>247</v>
      </c>
      <c r="B5" s="239">
        <v>103</v>
      </c>
      <c r="C5" s="239">
        <v>121</v>
      </c>
      <c r="D5" s="239">
        <v>108</v>
      </c>
      <c r="E5" s="237">
        <f t="shared" si="0"/>
        <v>332</v>
      </c>
      <c r="F5" s="73"/>
      <c r="G5" s="72" t="s">
        <v>362</v>
      </c>
      <c r="H5" s="239">
        <v>107</v>
      </c>
      <c r="I5" s="239">
        <v>141</v>
      </c>
      <c r="J5" s="239">
        <v>113</v>
      </c>
      <c r="K5" s="237">
        <f t="shared" si="1"/>
        <v>361</v>
      </c>
    </row>
    <row r="6" spans="1:11" s="70" customFormat="1" ht="22.5" x14ac:dyDescent="0.45">
      <c r="A6" s="72" t="s">
        <v>248</v>
      </c>
      <c r="B6" s="239">
        <v>98</v>
      </c>
      <c r="C6" s="239">
        <v>94</v>
      </c>
      <c r="D6" s="239">
        <v>120</v>
      </c>
      <c r="E6" s="237">
        <f t="shared" si="0"/>
        <v>312</v>
      </c>
      <c r="F6" s="73"/>
      <c r="G6" s="72" t="s">
        <v>334</v>
      </c>
      <c r="H6" s="239">
        <v>107</v>
      </c>
      <c r="I6" s="239">
        <v>105</v>
      </c>
      <c r="J6" s="239">
        <v>120</v>
      </c>
      <c r="K6" s="237">
        <f t="shared" si="1"/>
        <v>332</v>
      </c>
    </row>
    <row r="7" spans="1:11" s="237" customFormat="1" ht="22.5" x14ac:dyDescent="0.2">
      <c r="A7" s="131" t="s">
        <v>488</v>
      </c>
      <c r="B7" s="237">
        <f>SUM(B2:B6)</f>
        <v>515</v>
      </c>
      <c r="C7" s="237">
        <f>SUM(C2:C6)</f>
        <v>520</v>
      </c>
      <c r="D7" s="237">
        <f>SUM(D2:D6)</f>
        <v>586</v>
      </c>
      <c r="E7" s="237">
        <f t="shared" si="0"/>
        <v>1621</v>
      </c>
      <c r="G7" s="131" t="s">
        <v>487</v>
      </c>
      <c r="H7" s="237">
        <f>SUM(H2:H6)</f>
        <v>546</v>
      </c>
      <c r="I7" s="237">
        <f>SUM(I2:I6)</f>
        <v>585</v>
      </c>
      <c r="J7" s="237">
        <f>SUM(J2:J6)</f>
        <v>558</v>
      </c>
      <c r="K7" s="237">
        <f t="shared" si="1"/>
        <v>1689</v>
      </c>
    </row>
    <row r="8" spans="1:11" s="71" customFormat="1" ht="22.5" x14ac:dyDescent="0.2">
      <c r="A8" s="385" t="s">
        <v>293</v>
      </c>
      <c r="B8" s="385"/>
      <c r="C8" s="385"/>
      <c r="D8" s="385"/>
      <c r="E8" s="385"/>
      <c r="F8" s="237"/>
      <c r="G8" s="385" t="s">
        <v>485</v>
      </c>
      <c r="H8" s="385"/>
      <c r="I8" s="385"/>
      <c r="J8" s="385"/>
      <c r="K8" s="385"/>
    </row>
    <row r="9" spans="1:11" s="70" customFormat="1" ht="22.5" x14ac:dyDescent="0.45">
      <c r="A9" s="74" t="s">
        <v>229</v>
      </c>
      <c r="B9" s="75">
        <v>104</v>
      </c>
      <c r="C9" s="75">
        <v>137</v>
      </c>
      <c r="D9" s="75">
        <v>128</v>
      </c>
      <c r="E9" s="236">
        <f t="shared" ref="E9:E14" si="2">SUM(B9:D9)</f>
        <v>369</v>
      </c>
      <c r="F9" s="73"/>
      <c r="G9" s="74" t="s">
        <v>520</v>
      </c>
      <c r="H9" s="75">
        <v>89</v>
      </c>
      <c r="I9" s="75">
        <v>109</v>
      </c>
      <c r="J9" s="75">
        <v>104</v>
      </c>
      <c r="K9" s="236">
        <f t="shared" ref="K9:K14" si="3">SUM(H9:J9)</f>
        <v>302</v>
      </c>
    </row>
    <row r="10" spans="1:11" s="70" customFormat="1" ht="22.5" x14ac:dyDescent="0.45">
      <c r="A10" s="74" t="s">
        <v>230</v>
      </c>
      <c r="B10" s="75">
        <v>90</v>
      </c>
      <c r="C10" s="75">
        <v>100</v>
      </c>
      <c r="D10" s="75">
        <v>126</v>
      </c>
      <c r="E10" s="236">
        <f t="shared" si="2"/>
        <v>316</v>
      </c>
      <c r="F10" s="73"/>
      <c r="G10" s="74" t="s">
        <v>521</v>
      </c>
      <c r="H10" s="75">
        <v>111</v>
      </c>
      <c r="I10" s="75">
        <v>107</v>
      </c>
      <c r="J10" s="75">
        <v>113</v>
      </c>
      <c r="K10" s="236">
        <f t="shared" si="3"/>
        <v>331</v>
      </c>
    </row>
    <row r="11" spans="1:11" s="70" customFormat="1" ht="22.5" x14ac:dyDescent="0.45">
      <c r="A11" s="74" t="s">
        <v>406</v>
      </c>
      <c r="B11" s="75">
        <v>93</v>
      </c>
      <c r="C11" s="75">
        <v>99</v>
      </c>
      <c r="D11" s="75">
        <v>109</v>
      </c>
      <c r="E11" s="236">
        <f t="shared" si="2"/>
        <v>301</v>
      </c>
      <c r="F11" s="73"/>
      <c r="G11" s="74" t="s">
        <v>377</v>
      </c>
      <c r="H11" s="75">
        <v>118</v>
      </c>
      <c r="I11" s="75">
        <v>129</v>
      </c>
      <c r="J11" s="75">
        <v>123</v>
      </c>
      <c r="K11" s="236">
        <f t="shared" si="3"/>
        <v>370</v>
      </c>
    </row>
    <row r="12" spans="1:11" s="70" customFormat="1" ht="22.5" x14ac:dyDescent="0.45">
      <c r="A12" s="74" t="s">
        <v>227</v>
      </c>
      <c r="B12" s="75">
        <v>98</v>
      </c>
      <c r="C12" s="75">
        <v>116</v>
      </c>
      <c r="D12" s="75">
        <v>101</v>
      </c>
      <c r="E12" s="236">
        <f t="shared" si="2"/>
        <v>315</v>
      </c>
      <c r="F12" s="73"/>
      <c r="G12" s="74" t="s">
        <v>445</v>
      </c>
      <c r="H12" s="75">
        <v>121</v>
      </c>
      <c r="I12" s="75">
        <v>91</v>
      </c>
      <c r="J12" s="75">
        <v>134</v>
      </c>
      <c r="K12" s="236">
        <f t="shared" si="3"/>
        <v>346</v>
      </c>
    </row>
    <row r="13" spans="1:11" s="70" customFormat="1" ht="22.5" x14ac:dyDescent="0.45">
      <c r="A13" s="74" t="s">
        <v>228</v>
      </c>
      <c r="B13" s="75">
        <v>108</v>
      </c>
      <c r="C13" s="75">
        <v>92</v>
      </c>
      <c r="D13" s="75">
        <v>110</v>
      </c>
      <c r="E13" s="236">
        <f t="shared" si="2"/>
        <v>310</v>
      </c>
      <c r="F13" s="73"/>
      <c r="G13" s="74" t="s">
        <v>348</v>
      </c>
      <c r="H13" s="75">
        <v>110</v>
      </c>
      <c r="I13" s="75">
        <v>101</v>
      </c>
      <c r="J13" s="75">
        <v>96</v>
      </c>
      <c r="K13" s="236">
        <f t="shared" si="3"/>
        <v>307</v>
      </c>
    </row>
    <row r="14" spans="1:11" s="237" customFormat="1" ht="22.5" x14ac:dyDescent="0.2">
      <c r="A14" s="215" t="s">
        <v>519</v>
      </c>
      <c r="B14" s="236">
        <f>SUM(B9:B13)</f>
        <v>493</v>
      </c>
      <c r="C14" s="236">
        <f>SUM(C9:C13)</f>
        <v>544</v>
      </c>
      <c r="D14" s="236">
        <f>SUM(D9:D13)</f>
        <v>574</v>
      </c>
      <c r="E14" s="236">
        <f t="shared" si="2"/>
        <v>1611</v>
      </c>
      <c r="G14" s="215" t="s">
        <v>519</v>
      </c>
      <c r="H14" s="236">
        <f>SUM(H9:H13)</f>
        <v>549</v>
      </c>
      <c r="I14" s="236">
        <f>SUM(I9:I13)</f>
        <v>537</v>
      </c>
      <c r="J14" s="236">
        <f>SUM(J9:J13)</f>
        <v>570</v>
      </c>
      <c r="K14" s="236">
        <f t="shared" si="3"/>
        <v>1656</v>
      </c>
    </row>
    <row r="15" spans="1:11" s="71" customFormat="1" ht="22.5" x14ac:dyDescent="0.2">
      <c r="A15" s="384" t="s">
        <v>297</v>
      </c>
      <c r="B15" s="384"/>
      <c r="C15" s="384"/>
      <c r="D15" s="384"/>
      <c r="E15" s="384"/>
      <c r="F15" s="237"/>
      <c r="G15" s="384" t="s">
        <v>294</v>
      </c>
      <c r="H15" s="384"/>
      <c r="I15" s="384"/>
      <c r="J15" s="384"/>
      <c r="K15" s="384"/>
    </row>
    <row r="16" spans="1:11" s="70" customFormat="1" ht="22.5" x14ac:dyDescent="0.45">
      <c r="A16" s="72" t="s">
        <v>242</v>
      </c>
      <c r="B16" s="239">
        <v>124</v>
      </c>
      <c r="C16" s="239">
        <v>105</v>
      </c>
      <c r="D16" s="239">
        <v>113</v>
      </c>
      <c r="E16" s="237">
        <f t="shared" ref="E16:E21" si="4">SUM(B16:D16)</f>
        <v>342</v>
      </c>
      <c r="F16" s="73"/>
      <c r="G16" s="72" t="s">
        <v>277</v>
      </c>
      <c r="H16" s="239">
        <v>126</v>
      </c>
      <c r="I16" s="239">
        <v>107</v>
      </c>
      <c r="J16" s="239">
        <v>108</v>
      </c>
      <c r="K16" s="237">
        <f t="shared" ref="K16:K21" si="5">SUM(H16:J16)</f>
        <v>341</v>
      </c>
    </row>
    <row r="17" spans="1:11" s="70" customFormat="1" ht="22.5" x14ac:dyDescent="0.45">
      <c r="A17" s="72" t="s">
        <v>243</v>
      </c>
      <c r="B17" s="239">
        <v>109</v>
      </c>
      <c r="C17" s="239">
        <v>123</v>
      </c>
      <c r="D17" s="239">
        <v>138</v>
      </c>
      <c r="E17" s="237">
        <f t="shared" si="4"/>
        <v>370</v>
      </c>
      <c r="F17" s="73"/>
      <c r="G17" s="72" t="s">
        <v>279</v>
      </c>
      <c r="H17" s="239">
        <v>119</v>
      </c>
      <c r="I17" s="239">
        <v>142</v>
      </c>
      <c r="J17" s="239">
        <v>111</v>
      </c>
      <c r="K17" s="237">
        <f t="shared" si="5"/>
        <v>372</v>
      </c>
    </row>
    <row r="18" spans="1:11" s="70" customFormat="1" ht="22.5" x14ac:dyDescent="0.45">
      <c r="A18" s="72" t="s">
        <v>352</v>
      </c>
      <c r="B18" s="239">
        <v>98</v>
      </c>
      <c r="C18" s="239">
        <v>98</v>
      </c>
      <c r="D18" s="239">
        <v>108</v>
      </c>
      <c r="E18" s="237">
        <f t="shared" si="4"/>
        <v>304</v>
      </c>
      <c r="F18" s="73"/>
      <c r="G18" s="72" t="s">
        <v>214</v>
      </c>
      <c r="H18" s="239">
        <v>105</v>
      </c>
      <c r="I18" s="239">
        <v>118</v>
      </c>
      <c r="J18" s="239">
        <v>118</v>
      </c>
      <c r="K18" s="237">
        <f t="shared" si="5"/>
        <v>341</v>
      </c>
    </row>
    <row r="19" spans="1:11" s="70" customFormat="1" ht="22.5" x14ac:dyDescent="0.45">
      <c r="A19" s="72" t="s">
        <v>240</v>
      </c>
      <c r="B19" s="239">
        <v>110</v>
      </c>
      <c r="C19" s="239">
        <v>125</v>
      </c>
      <c r="D19" s="239">
        <v>121</v>
      </c>
      <c r="E19" s="237">
        <f t="shared" si="4"/>
        <v>356</v>
      </c>
      <c r="F19" s="73"/>
      <c r="G19" s="72" t="s">
        <v>278</v>
      </c>
      <c r="H19" s="239">
        <v>99</v>
      </c>
      <c r="I19" s="239">
        <v>168</v>
      </c>
      <c r="J19" s="239">
        <v>121</v>
      </c>
      <c r="K19" s="237">
        <f t="shared" si="5"/>
        <v>388</v>
      </c>
    </row>
    <row r="20" spans="1:11" s="70" customFormat="1" ht="22.5" x14ac:dyDescent="0.45">
      <c r="A20" s="72" t="s">
        <v>241</v>
      </c>
      <c r="B20" s="239">
        <v>104</v>
      </c>
      <c r="C20" s="239">
        <v>130</v>
      </c>
      <c r="D20" s="239">
        <v>119</v>
      </c>
      <c r="E20" s="237">
        <f t="shared" si="4"/>
        <v>353</v>
      </c>
      <c r="F20" s="73"/>
      <c r="G20" s="72" t="s">
        <v>276</v>
      </c>
      <c r="H20" s="239">
        <v>115</v>
      </c>
      <c r="I20" s="239">
        <v>137</v>
      </c>
      <c r="J20" s="239">
        <v>136</v>
      </c>
      <c r="K20" s="237">
        <f t="shared" si="5"/>
        <v>388</v>
      </c>
    </row>
    <row r="21" spans="1:11" s="237" customFormat="1" ht="22.5" x14ac:dyDescent="0.2">
      <c r="A21" s="131" t="s">
        <v>488</v>
      </c>
      <c r="B21" s="237">
        <f>SUM(B16:B20)</f>
        <v>545</v>
      </c>
      <c r="C21" s="237">
        <f>SUM(C16:C20)</f>
        <v>581</v>
      </c>
      <c r="D21" s="237">
        <f>SUM(D16:D20)</f>
        <v>599</v>
      </c>
      <c r="E21" s="237">
        <f t="shared" si="4"/>
        <v>1725</v>
      </c>
      <c r="G21" s="131" t="s">
        <v>487</v>
      </c>
      <c r="H21" s="237">
        <f>SUM(H16:H20)</f>
        <v>564</v>
      </c>
      <c r="I21" s="237">
        <f>SUM(I16:I20)</f>
        <v>672</v>
      </c>
      <c r="J21" s="237">
        <f>SUM(J16:J20)</f>
        <v>594</v>
      </c>
      <c r="K21" s="237">
        <f t="shared" si="5"/>
        <v>1830</v>
      </c>
    </row>
    <row r="22" spans="1:11" s="71" customFormat="1" ht="22.5" x14ac:dyDescent="0.2">
      <c r="A22" s="385" t="s">
        <v>479</v>
      </c>
      <c r="B22" s="385"/>
      <c r="C22" s="385"/>
      <c r="D22" s="385"/>
      <c r="E22" s="385"/>
      <c r="F22" s="237"/>
      <c r="G22" s="385" t="s">
        <v>483</v>
      </c>
      <c r="H22" s="385"/>
      <c r="I22" s="385"/>
      <c r="J22" s="385"/>
      <c r="K22" s="385"/>
    </row>
    <row r="23" spans="1:11" s="70" customFormat="1" ht="22.5" x14ac:dyDescent="0.45">
      <c r="A23" s="74" t="s">
        <v>280</v>
      </c>
      <c r="B23" s="75">
        <v>147</v>
      </c>
      <c r="C23" s="75">
        <v>147</v>
      </c>
      <c r="D23" s="75">
        <v>102</v>
      </c>
      <c r="E23" s="236">
        <f t="shared" ref="E23:E28" si="6">SUM(B23:D23)</f>
        <v>396</v>
      </c>
      <c r="F23" s="73"/>
      <c r="G23" s="74" t="s">
        <v>358</v>
      </c>
      <c r="H23" s="75">
        <v>95</v>
      </c>
      <c r="I23" s="75">
        <v>110</v>
      </c>
      <c r="J23" s="75">
        <v>108</v>
      </c>
      <c r="K23" s="236">
        <f t="shared" ref="K23:K28" si="7">SUM(H23:J23)</f>
        <v>313</v>
      </c>
    </row>
    <row r="24" spans="1:11" s="70" customFormat="1" ht="22.5" x14ac:dyDescent="0.45">
      <c r="A24" s="74" t="s">
        <v>41</v>
      </c>
      <c r="B24" s="75">
        <v>108</v>
      </c>
      <c r="C24" s="75">
        <v>102</v>
      </c>
      <c r="D24" s="75">
        <v>141</v>
      </c>
      <c r="E24" s="236">
        <f t="shared" si="6"/>
        <v>351</v>
      </c>
      <c r="F24" s="73"/>
      <c r="G24" s="74" t="s">
        <v>249</v>
      </c>
      <c r="H24" s="75">
        <v>116</v>
      </c>
      <c r="I24" s="75">
        <v>102</v>
      </c>
      <c r="J24" s="75">
        <v>104</v>
      </c>
      <c r="K24" s="236">
        <f t="shared" si="7"/>
        <v>322</v>
      </c>
    </row>
    <row r="25" spans="1:11" s="70" customFormat="1" ht="22.5" x14ac:dyDescent="0.45">
      <c r="A25" s="74" t="s">
        <v>40</v>
      </c>
      <c r="B25" s="75">
        <v>104</v>
      </c>
      <c r="C25" s="75">
        <v>128</v>
      </c>
      <c r="D25" s="75">
        <v>103</v>
      </c>
      <c r="E25" s="236">
        <f t="shared" si="6"/>
        <v>335</v>
      </c>
      <c r="F25" s="73"/>
      <c r="G25" s="74" t="s">
        <v>359</v>
      </c>
      <c r="H25" s="75">
        <v>121</v>
      </c>
      <c r="I25" s="75">
        <v>116</v>
      </c>
      <c r="J25" s="75">
        <v>106</v>
      </c>
      <c r="K25" s="236">
        <f t="shared" si="7"/>
        <v>343</v>
      </c>
    </row>
    <row r="26" spans="1:11" s="70" customFormat="1" ht="22.5" x14ac:dyDescent="0.45">
      <c r="A26" s="74" t="s">
        <v>357</v>
      </c>
      <c r="B26" s="75">
        <v>128</v>
      </c>
      <c r="C26" s="75">
        <v>161</v>
      </c>
      <c r="D26" s="75">
        <v>151</v>
      </c>
      <c r="E26" s="236">
        <f t="shared" si="6"/>
        <v>440</v>
      </c>
      <c r="F26" s="73"/>
      <c r="G26" s="74" t="s">
        <v>474</v>
      </c>
      <c r="H26" s="75">
        <v>106</v>
      </c>
      <c r="I26" s="75">
        <v>117</v>
      </c>
      <c r="J26" s="75">
        <v>109</v>
      </c>
      <c r="K26" s="236">
        <f t="shared" si="7"/>
        <v>332</v>
      </c>
    </row>
    <row r="27" spans="1:11" s="70" customFormat="1" ht="22.5" x14ac:dyDescent="0.45">
      <c r="A27" s="74" t="s">
        <v>335</v>
      </c>
      <c r="B27" s="75">
        <v>125</v>
      </c>
      <c r="C27" s="75">
        <v>116</v>
      </c>
      <c r="D27" s="75">
        <v>116</v>
      </c>
      <c r="E27" s="236">
        <f t="shared" si="6"/>
        <v>357</v>
      </c>
      <c r="F27" s="73"/>
      <c r="G27" s="74" t="s">
        <v>266</v>
      </c>
      <c r="H27" s="75">
        <v>89</v>
      </c>
      <c r="I27" s="75">
        <v>103</v>
      </c>
      <c r="J27" s="75">
        <v>96</v>
      </c>
      <c r="K27" s="236">
        <f t="shared" si="7"/>
        <v>288</v>
      </c>
    </row>
    <row r="28" spans="1:11" s="237" customFormat="1" ht="22.5" x14ac:dyDescent="0.2">
      <c r="A28" s="215" t="s">
        <v>490</v>
      </c>
      <c r="B28" s="236">
        <f>SUM(B23:B27)</f>
        <v>612</v>
      </c>
      <c r="C28" s="236">
        <f>SUM(C23:C27)</f>
        <v>654</v>
      </c>
      <c r="D28" s="236">
        <f>SUM(D23:D27)</f>
        <v>613</v>
      </c>
      <c r="E28" s="236">
        <f t="shared" si="6"/>
        <v>1879</v>
      </c>
      <c r="G28" s="215" t="s">
        <v>491</v>
      </c>
      <c r="H28" s="236">
        <f>SUM(H23:H27)</f>
        <v>527</v>
      </c>
      <c r="I28" s="236">
        <f>SUM(I23:I27)</f>
        <v>548</v>
      </c>
      <c r="J28" s="236">
        <f>SUM(J23:J27)</f>
        <v>523</v>
      </c>
      <c r="K28" s="236">
        <f t="shared" si="7"/>
        <v>1598</v>
      </c>
    </row>
    <row r="29" spans="1:11" s="71" customFormat="1" ht="22.5" x14ac:dyDescent="0.2">
      <c r="A29" s="384" t="s">
        <v>292</v>
      </c>
      <c r="B29" s="384"/>
      <c r="C29" s="384"/>
      <c r="D29" s="384"/>
      <c r="E29" s="384"/>
      <c r="F29" s="237"/>
      <c r="G29" s="384" t="s">
        <v>296</v>
      </c>
      <c r="H29" s="384"/>
      <c r="I29" s="384"/>
      <c r="J29" s="384"/>
      <c r="K29" s="384"/>
    </row>
    <row r="30" spans="1:11" s="70" customFormat="1" ht="22.5" x14ac:dyDescent="0.45">
      <c r="A30" s="72" t="s">
        <v>287</v>
      </c>
      <c r="B30" s="239">
        <v>107</v>
      </c>
      <c r="C30" s="239">
        <v>107</v>
      </c>
      <c r="D30" s="239">
        <v>84</v>
      </c>
      <c r="E30" s="237">
        <f t="shared" ref="E30:E35" si="8">SUM(B30:D30)</f>
        <v>298</v>
      </c>
      <c r="F30" s="73"/>
      <c r="G30" s="72" t="s">
        <v>351</v>
      </c>
      <c r="H30" s="239">
        <v>144</v>
      </c>
      <c r="I30" s="239">
        <v>164</v>
      </c>
      <c r="J30" s="239">
        <v>131</v>
      </c>
      <c r="K30" s="237">
        <f t="shared" ref="K30:K35" si="9">SUM(H30:J30)</f>
        <v>439</v>
      </c>
    </row>
    <row r="31" spans="1:11" s="70" customFormat="1" ht="22.5" x14ac:dyDescent="0.45">
      <c r="A31" s="72" t="s">
        <v>262</v>
      </c>
      <c r="B31" s="239">
        <v>99</v>
      </c>
      <c r="C31" s="239">
        <v>103</v>
      </c>
      <c r="D31" s="239">
        <v>106</v>
      </c>
      <c r="E31" s="237">
        <f t="shared" si="8"/>
        <v>308</v>
      </c>
      <c r="F31" s="73"/>
      <c r="G31" s="72" t="s">
        <v>493</v>
      </c>
      <c r="H31" s="239">
        <v>129</v>
      </c>
      <c r="I31" s="239">
        <v>129</v>
      </c>
      <c r="J31" s="239">
        <v>104</v>
      </c>
      <c r="K31" s="237">
        <f t="shared" si="9"/>
        <v>362</v>
      </c>
    </row>
    <row r="32" spans="1:11" s="70" customFormat="1" ht="22.5" x14ac:dyDescent="0.45">
      <c r="A32" s="72" t="s">
        <v>283</v>
      </c>
      <c r="B32" s="239">
        <v>115</v>
      </c>
      <c r="C32" s="239">
        <v>110</v>
      </c>
      <c r="D32" s="239">
        <v>122</v>
      </c>
      <c r="E32" s="237">
        <f t="shared" si="8"/>
        <v>347</v>
      </c>
      <c r="F32" s="73"/>
      <c r="G32" s="72" t="s">
        <v>237</v>
      </c>
      <c r="H32" s="239">
        <v>163</v>
      </c>
      <c r="I32" s="239">
        <v>118</v>
      </c>
      <c r="J32" s="239">
        <v>125</v>
      </c>
      <c r="K32" s="237">
        <f t="shared" si="9"/>
        <v>406</v>
      </c>
    </row>
    <row r="33" spans="1:11" s="70" customFormat="1" ht="22.5" x14ac:dyDescent="0.45">
      <c r="A33" s="72" t="s">
        <v>211</v>
      </c>
      <c r="B33" s="239">
        <v>148</v>
      </c>
      <c r="C33" s="239">
        <v>111</v>
      </c>
      <c r="D33" s="239">
        <v>131</v>
      </c>
      <c r="E33" s="237">
        <f t="shared" si="8"/>
        <v>390</v>
      </c>
      <c r="F33" s="73"/>
      <c r="G33" s="72" t="s">
        <v>257</v>
      </c>
      <c r="H33" s="239">
        <v>121</v>
      </c>
      <c r="I33" s="239">
        <v>127</v>
      </c>
      <c r="J33" s="239">
        <v>120</v>
      </c>
      <c r="K33" s="237">
        <f t="shared" si="9"/>
        <v>368</v>
      </c>
    </row>
    <row r="34" spans="1:11" s="70" customFormat="1" ht="22.5" x14ac:dyDescent="0.45">
      <c r="A34" s="72" t="s">
        <v>486</v>
      </c>
      <c r="B34" s="239">
        <v>132</v>
      </c>
      <c r="C34" s="239">
        <v>120</v>
      </c>
      <c r="D34" s="239">
        <v>84</v>
      </c>
      <c r="E34" s="237">
        <f t="shared" si="8"/>
        <v>336</v>
      </c>
      <c r="F34" s="73"/>
      <c r="G34" s="72" t="s">
        <v>518</v>
      </c>
      <c r="H34" s="239">
        <v>129</v>
      </c>
      <c r="I34" s="239">
        <v>113</v>
      </c>
      <c r="J34" s="239">
        <v>148</v>
      </c>
      <c r="K34" s="237">
        <f t="shared" si="9"/>
        <v>390</v>
      </c>
    </row>
    <row r="35" spans="1:11" s="237" customFormat="1" ht="22.5" x14ac:dyDescent="0.2">
      <c r="A35" s="131" t="s">
        <v>491</v>
      </c>
      <c r="B35" s="237">
        <f>SUM(B30:B34)</f>
        <v>601</v>
      </c>
      <c r="C35" s="237">
        <f>SUM(C30:C34)</f>
        <v>551</v>
      </c>
      <c r="D35" s="237">
        <f>SUM(D30:D34)</f>
        <v>527</v>
      </c>
      <c r="E35" s="237">
        <f t="shared" si="8"/>
        <v>1679</v>
      </c>
      <c r="G35" s="131" t="s">
        <v>490</v>
      </c>
      <c r="H35" s="237">
        <f>SUM(H30:H34)</f>
        <v>686</v>
      </c>
      <c r="I35" s="237">
        <f>SUM(I30:I34)</f>
        <v>651</v>
      </c>
      <c r="J35" s="237">
        <f>SUM(J30:J34)</f>
        <v>628</v>
      </c>
      <c r="K35" s="237">
        <f t="shared" si="9"/>
        <v>1965</v>
      </c>
    </row>
    <row r="36" spans="1:11" s="71" customFormat="1" ht="22.5" x14ac:dyDescent="0.2">
      <c r="A36" s="385" t="s">
        <v>298</v>
      </c>
      <c r="B36" s="385"/>
      <c r="C36" s="385"/>
      <c r="D36" s="385"/>
      <c r="E36" s="385"/>
      <c r="F36" s="237"/>
      <c r="G36" s="385" t="s">
        <v>484</v>
      </c>
      <c r="H36" s="385"/>
      <c r="I36" s="385"/>
      <c r="J36" s="385"/>
      <c r="K36" s="385"/>
    </row>
    <row r="37" spans="1:11" s="70" customFormat="1" ht="22.5" x14ac:dyDescent="0.45">
      <c r="A37" s="74" t="s">
        <v>224</v>
      </c>
      <c r="B37" s="75">
        <v>108</v>
      </c>
      <c r="C37" s="75">
        <v>93</v>
      </c>
      <c r="D37" s="75">
        <v>87</v>
      </c>
      <c r="E37" s="236">
        <f t="shared" ref="E37:E43" si="10">SUM(B37:D37)</f>
        <v>288</v>
      </c>
      <c r="F37" s="73"/>
      <c r="G37" s="74" t="s">
        <v>267</v>
      </c>
      <c r="H37" s="75">
        <v>103</v>
      </c>
      <c r="I37" s="75">
        <v>106</v>
      </c>
      <c r="J37" s="75">
        <v>113</v>
      </c>
      <c r="K37" s="236">
        <f t="shared" ref="K37:K42" si="11">SUM(H37:J37)</f>
        <v>322</v>
      </c>
    </row>
    <row r="38" spans="1:11" s="70" customFormat="1" ht="22.5" x14ac:dyDescent="0.45">
      <c r="A38" s="74" t="s">
        <v>225</v>
      </c>
      <c r="B38" s="75">
        <v>149</v>
      </c>
      <c r="C38" s="75">
        <v>110</v>
      </c>
      <c r="D38" s="75">
        <v>122</v>
      </c>
      <c r="E38" s="236">
        <f t="shared" si="10"/>
        <v>381</v>
      </c>
      <c r="F38" s="73"/>
      <c r="G38" s="74" t="s">
        <v>440</v>
      </c>
      <c r="H38" s="75">
        <v>108</v>
      </c>
      <c r="I38" s="75">
        <v>120</v>
      </c>
      <c r="J38" s="75">
        <v>103</v>
      </c>
      <c r="K38" s="236">
        <f t="shared" si="11"/>
        <v>331</v>
      </c>
    </row>
    <row r="39" spans="1:11" s="70" customFormat="1" ht="22.5" x14ac:dyDescent="0.45">
      <c r="A39" s="74" t="s">
        <v>222</v>
      </c>
      <c r="B39" s="75">
        <v>117</v>
      </c>
      <c r="C39" s="75">
        <v>111</v>
      </c>
      <c r="D39" s="75">
        <v>118</v>
      </c>
      <c r="E39" s="236">
        <f t="shared" si="10"/>
        <v>346</v>
      </c>
      <c r="F39" s="73"/>
      <c r="G39" s="74" t="s">
        <v>260</v>
      </c>
      <c r="H39" s="75">
        <v>97</v>
      </c>
      <c r="I39" s="75">
        <v>139</v>
      </c>
      <c r="J39" s="75">
        <v>113</v>
      </c>
      <c r="K39" s="236">
        <f t="shared" si="11"/>
        <v>349</v>
      </c>
    </row>
    <row r="40" spans="1:11" s="70" customFormat="1" ht="22.5" x14ac:dyDescent="0.45">
      <c r="A40" s="74" t="s">
        <v>223</v>
      </c>
      <c r="B40" s="75">
        <v>97</v>
      </c>
      <c r="C40" s="75">
        <v>128</v>
      </c>
      <c r="D40" s="75">
        <v>112</v>
      </c>
      <c r="E40" s="236">
        <f t="shared" si="10"/>
        <v>337</v>
      </c>
      <c r="F40" s="73"/>
      <c r="G40" s="74" t="s">
        <v>368</v>
      </c>
      <c r="H40" s="75" t="s">
        <v>523</v>
      </c>
      <c r="I40" s="75">
        <v>119</v>
      </c>
      <c r="J40" s="75">
        <v>112</v>
      </c>
      <c r="K40" s="236">
        <f t="shared" si="11"/>
        <v>231</v>
      </c>
    </row>
    <row r="41" spans="1:11" s="70" customFormat="1" ht="22.5" x14ac:dyDescent="0.45">
      <c r="A41" s="74" t="s">
        <v>355</v>
      </c>
      <c r="B41" s="75">
        <v>93</v>
      </c>
      <c r="C41" s="75">
        <v>86</v>
      </c>
      <c r="D41" s="75">
        <v>91</v>
      </c>
      <c r="E41" s="236">
        <f t="shared" si="10"/>
        <v>270</v>
      </c>
      <c r="F41" s="73"/>
      <c r="G41" s="74" t="s">
        <v>264</v>
      </c>
      <c r="H41" s="75">
        <v>134</v>
      </c>
      <c r="I41" s="75">
        <v>105</v>
      </c>
      <c r="J41" s="75">
        <v>123</v>
      </c>
      <c r="K41" s="236">
        <f t="shared" si="11"/>
        <v>362</v>
      </c>
    </row>
    <row r="42" spans="1:11" s="70" customFormat="1" ht="22.5" x14ac:dyDescent="0.45">
      <c r="A42" s="74"/>
      <c r="B42" s="75"/>
      <c r="C42" s="75"/>
      <c r="D42" s="75"/>
      <c r="E42" s="236"/>
      <c r="F42" s="73"/>
      <c r="G42" s="74" t="s">
        <v>522</v>
      </c>
      <c r="H42" s="75">
        <v>98</v>
      </c>
      <c r="I42" s="75" t="s">
        <v>523</v>
      </c>
      <c r="J42" s="75" t="s">
        <v>523</v>
      </c>
      <c r="K42" s="236">
        <f t="shared" si="11"/>
        <v>98</v>
      </c>
    </row>
    <row r="43" spans="1:11" s="237" customFormat="1" ht="22.5" x14ac:dyDescent="0.2">
      <c r="A43" s="215" t="s">
        <v>488</v>
      </c>
      <c r="B43" s="236">
        <f>SUM(B37:B42)</f>
        <v>564</v>
      </c>
      <c r="C43" s="236">
        <f>SUM(C37:C42)</f>
        <v>528</v>
      </c>
      <c r="D43" s="236">
        <f>SUM(D37:D42)</f>
        <v>530</v>
      </c>
      <c r="E43" s="236">
        <f t="shared" si="10"/>
        <v>1622</v>
      </c>
      <c r="G43" s="215" t="s">
        <v>487</v>
      </c>
      <c r="H43" s="236">
        <f>SUM(H37:H42)</f>
        <v>540</v>
      </c>
      <c r="I43" s="236">
        <f>SUM(I37:I42)</f>
        <v>589</v>
      </c>
      <c r="J43" s="236">
        <f>SUM(J37:J42)</f>
        <v>564</v>
      </c>
      <c r="K43" s="236">
        <f>SUM(K37:K42)</f>
        <v>1693</v>
      </c>
    </row>
    <row r="44" spans="1:11" s="69" customFormat="1" ht="22.5" x14ac:dyDescent="0.45">
      <c r="A44" s="384" t="s">
        <v>482</v>
      </c>
      <c r="B44" s="384"/>
      <c r="C44" s="384"/>
      <c r="D44" s="384"/>
      <c r="E44" s="384"/>
      <c r="F44" s="237"/>
      <c r="G44" s="384" t="s">
        <v>480</v>
      </c>
      <c r="H44" s="384"/>
      <c r="I44" s="384"/>
      <c r="J44" s="384"/>
      <c r="K44" s="384"/>
    </row>
    <row r="45" spans="1:11" s="70" customFormat="1" ht="22.5" x14ac:dyDescent="0.45">
      <c r="A45" s="72" t="s">
        <v>270</v>
      </c>
      <c r="B45" s="239">
        <v>101</v>
      </c>
      <c r="C45" s="239">
        <v>95</v>
      </c>
      <c r="D45" s="239">
        <v>125</v>
      </c>
      <c r="E45" s="237">
        <f t="shared" ref="E45:E50" si="12">SUM(B45:D45)</f>
        <v>321</v>
      </c>
      <c r="F45" s="73"/>
      <c r="G45" s="72" t="s">
        <v>354</v>
      </c>
      <c r="H45" s="239">
        <v>105</v>
      </c>
      <c r="I45" s="239">
        <v>108</v>
      </c>
      <c r="J45" s="239">
        <v>134</v>
      </c>
      <c r="K45" s="237">
        <f>SUM(H45:J45)</f>
        <v>347</v>
      </c>
    </row>
    <row r="46" spans="1:11" s="70" customFormat="1" ht="22.5" x14ac:dyDescent="0.45">
      <c r="A46" s="72" t="s">
        <v>272</v>
      </c>
      <c r="B46" s="239">
        <v>105</v>
      </c>
      <c r="C46" s="239">
        <v>141</v>
      </c>
      <c r="D46" s="239">
        <v>105</v>
      </c>
      <c r="E46" s="237">
        <f t="shared" si="12"/>
        <v>351</v>
      </c>
      <c r="F46" s="73"/>
      <c r="G46" s="72" t="s">
        <v>258</v>
      </c>
      <c r="H46" s="239">
        <v>115</v>
      </c>
      <c r="I46" s="239">
        <v>131</v>
      </c>
      <c r="J46" s="239">
        <v>128</v>
      </c>
      <c r="K46" s="237">
        <f>SUM(H46:J46)</f>
        <v>374</v>
      </c>
    </row>
    <row r="47" spans="1:11" s="70" customFormat="1" ht="22.5" x14ac:dyDescent="0.45">
      <c r="A47" s="72" t="s">
        <v>271</v>
      </c>
      <c r="B47" s="239">
        <v>101</v>
      </c>
      <c r="C47" s="239">
        <v>100</v>
      </c>
      <c r="D47" s="239">
        <v>113</v>
      </c>
      <c r="E47" s="237">
        <f t="shared" si="12"/>
        <v>314</v>
      </c>
      <c r="F47" s="73"/>
      <c r="G47" s="72" t="s">
        <v>286</v>
      </c>
      <c r="H47" s="239">
        <v>100</v>
      </c>
      <c r="I47" s="239">
        <v>96</v>
      </c>
      <c r="J47" s="239">
        <v>98</v>
      </c>
      <c r="K47" s="237">
        <f>SUM(H47:J47)</f>
        <v>294</v>
      </c>
    </row>
    <row r="48" spans="1:11" s="70" customFormat="1" ht="22.5" x14ac:dyDescent="0.45">
      <c r="A48" s="72" t="s">
        <v>269</v>
      </c>
      <c r="B48" s="239">
        <v>101</v>
      </c>
      <c r="C48" s="239">
        <v>109</v>
      </c>
      <c r="D48" s="239">
        <v>92</v>
      </c>
      <c r="E48" s="237">
        <f t="shared" si="12"/>
        <v>302</v>
      </c>
      <c r="F48" s="73"/>
      <c r="G48" s="72" t="s">
        <v>371</v>
      </c>
      <c r="H48" s="239">
        <v>125</v>
      </c>
      <c r="I48" s="239">
        <v>110</v>
      </c>
      <c r="J48" s="239">
        <v>137</v>
      </c>
      <c r="K48" s="237">
        <f>SUM(H48:J48)</f>
        <v>372</v>
      </c>
    </row>
    <row r="49" spans="1:11" s="70" customFormat="1" ht="22.5" x14ac:dyDescent="0.45">
      <c r="A49" s="72" t="s">
        <v>360</v>
      </c>
      <c r="B49" s="239">
        <v>108</v>
      </c>
      <c r="C49" s="239">
        <v>108</v>
      </c>
      <c r="D49" s="239">
        <v>110</v>
      </c>
      <c r="E49" s="237">
        <f t="shared" si="12"/>
        <v>326</v>
      </c>
      <c r="F49" s="73"/>
      <c r="G49" s="72" t="s">
        <v>210</v>
      </c>
      <c r="H49" s="239">
        <v>116</v>
      </c>
      <c r="I49" s="239">
        <v>125</v>
      </c>
      <c r="J49" s="239">
        <v>120</v>
      </c>
      <c r="K49" s="237">
        <f>SUM(H49:J49)</f>
        <v>361</v>
      </c>
    </row>
    <row r="50" spans="1:11" s="237" customFormat="1" ht="22.5" x14ac:dyDescent="0.2">
      <c r="A50" s="131" t="s">
        <v>491</v>
      </c>
      <c r="B50" s="237">
        <f>SUM(B45:B49)</f>
        <v>516</v>
      </c>
      <c r="C50" s="237">
        <f>SUM(C45:C49)</f>
        <v>553</v>
      </c>
      <c r="D50" s="237">
        <f>SUM(D45:D49)</f>
        <v>545</v>
      </c>
      <c r="E50" s="237">
        <f t="shared" si="12"/>
        <v>1614</v>
      </c>
      <c r="G50" s="131" t="s">
        <v>490</v>
      </c>
      <c r="H50" s="237">
        <f>SUM(H45:H49)</f>
        <v>561</v>
      </c>
      <c r="I50" s="237">
        <f>SUM(I45:I49)</f>
        <v>570</v>
      </c>
      <c r="J50" s="237">
        <f>SUM(J45:J49)</f>
        <v>617</v>
      </c>
      <c r="K50" s="237">
        <f>SUM(K45:K49)</f>
        <v>1748</v>
      </c>
    </row>
    <row r="52" spans="1:11" ht="22.5" x14ac:dyDescent="0.35">
      <c r="A52" s="384" t="s">
        <v>332</v>
      </c>
      <c r="B52" s="384"/>
      <c r="C52" s="384"/>
      <c r="D52" s="384"/>
      <c r="E52" s="384"/>
      <c r="G52" s="384" t="s">
        <v>321</v>
      </c>
      <c r="H52" s="384"/>
      <c r="I52" s="384"/>
      <c r="J52" s="384"/>
      <c r="K52" s="384"/>
    </row>
    <row r="53" spans="1:11" ht="22.5" x14ac:dyDescent="0.35">
      <c r="A53" s="384" t="s">
        <v>535</v>
      </c>
      <c r="B53" s="384"/>
      <c r="C53" s="384"/>
      <c r="D53" s="384"/>
      <c r="E53" s="384"/>
      <c r="G53" s="384" t="s">
        <v>536</v>
      </c>
      <c r="H53" s="384"/>
      <c r="I53" s="384"/>
      <c r="J53" s="384"/>
      <c r="K53" s="384"/>
    </row>
    <row r="54" spans="1:11" ht="22.5" x14ac:dyDescent="0.45">
      <c r="A54" s="383" t="s">
        <v>509</v>
      </c>
      <c r="B54" s="383"/>
      <c r="C54" s="383"/>
      <c r="D54" s="383"/>
      <c r="E54" s="383"/>
      <c r="F54" s="70"/>
      <c r="G54" s="383" t="s">
        <v>524</v>
      </c>
      <c r="H54" s="383"/>
      <c r="I54" s="383"/>
      <c r="J54" s="383"/>
      <c r="K54" s="383"/>
    </row>
    <row r="55" spans="1:11" ht="22.5" x14ac:dyDescent="0.45">
      <c r="A55" s="383" t="s">
        <v>510</v>
      </c>
      <c r="B55" s="383"/>
      <c r="C55" s="383"/>
      <c r="D55" s="383"/>
      <c r="E55" s="383"/>
      <c r="F55" s="70"/>
      <c r="G55" s="383" t="s">
        <v>525</v>
      </c>
      <c r="H55" s="383"/>
      <c r="I55" s="383"/>
      <c r="J55" s="383"/>
      <c r="K55" s="383"/>
    </row>
    <row r="56" spans="1:11" ht="22.5" x14ac:dyDescent="0.45">
      <c r="A56" s="383" t="s">
        <v>511</v>
      </c>
      <c r="B56" s="383"/>
      <c r="C56" s="383"/>
      <c r="D56" s="383"/>
      <c r="E56" s="383"/>
      <c r="F56" s="70"/>
      <c r="G56" s="383" t="s">
        <v>526</v>
      </c>
      <c r="H56" s="383"/>
      <c r="I56" s="383"/>
      <c r="J56" s="383"/>
      <c r="K56" s="383"/>
    </row>
    <row r="57" spans="1:11" ht="22.5" x14ac:dyDescent="0.45">
      <c r="A57" s="383" t="s">
        <v>512</v>
      </c>
      <c r="B57" s="383"/>
      <c r="C57" s="383"/>
      <c r="D57" s="383"/>
      <c r="E57" s="383"/>
      <c r="F57" s="70"/>
      <c r="G57" s="383" t="s">
        <v>527</v>
      </c>
      <c r="H57" s="383"/>
      <c r="I57" s="383"/>
      <c r="J57" s="383"/>
      <c r="K57" s="383"/>
    </row>
    <row r="58" spans="1:11" ht="22.5" x14ac:dyDescent="0.45">
      <c r="A58" s="383" t="s">
        <v>513</v>
      </c>
      <c r="B58" s="383"/>
      <c r="C58" s="383"/>
      <c r="D58" s="383"/>
      <c r="E58" s="383"/>
      <c r="F58" s="70"/>
      <c r="G58" s="383" t="s">
        <v>528</v>
      </c>
      <c r="H58" s="383"/>
      <c r="I58" s="383"/>
      <c r="J58" s="383"/>
      <c r="K58" s="383"/>
    </row>
    <row r="59" spans="1:11" ht="22.5" x14ac:dyDescent="0.45">
      <c r="A59" s="383" t="s">
        <v>514</v>
      </c>
      <c r="B59" s="383"/>
      <c r="C59" s="383"/>
      <c r="D59" s="383"/>
      <c r="E59" s="383"/>
      <c r="F59" s="70"/>
      <c r="G59" s="383" t="s">
        <v>529</v>
      </c>
      <c r="H59" s="383"/>
      <c r="I59" s="383"/>
      <c r="J59" s="383"/>
      <c r="K59" s="383"/>
    </row>
    <row r="60" spans="1:11" ht="22.5" x14ac:dyDescent="0.45">
      <c r="A60" s="383" t="s">
        <v>515</v>
      </c>
      <c r="B60" s="383"/>
      <c r="C60" s="383"/>
      <c r="D60" s="383"/>
      <c r="E60" s="383"/>
      <c r="F60" s="70"/>
      <c r="G60" s="383" t="s">
        <v>530</v>
      </c>
      <c r="H60" s="383"/>
      <c r="I60" s="383"/>
      <c r="J60" s="383"/>
      <c r="K60" s="383"/>
    </row>
    <row r="61" spans="1:11" ht="22.5" x14ac:dyDescent="0.45">
      <c r="A61" s="383" t="s">
        <v>516</v>
      </c>
      <c r="B61" s="383"/>
      <c r="C61" s="383"/>
      <c r="D61" s="383"/>
      <c r="E61" s="383"/>
      <c r="F61" s="70"/>
      <c r="G61" s="383" t="s">
        <v>531</v>
      </c>
      <c r="H61" s="383"/>
      <c r="I61" s="383"/>
      <c r="J61" s="383"/>
      <c r="K61" s="383"/>
    </row>
    <row r="62" spans="1:11" ht="22.5" x14ac:dyDescent="0.45">
      <c r="A62" s="383"/>
      <c r="B62" s="383"/>
      <c r="C62" s="383"/>
      <c r="D62" s="383"/>
      <c r="E62" s="383"/>
      <c r="F62" s="70"/>
      <c r="G62" s="383"/>
      <c r="H62" s="383"/>
      <c r="I62" s="383"/>
      <c r="J62" s="383"/>
      <c r="K62" s="383"/>
    </row>
    <row r="63" spans="1:11" ht="22.5" x14ac:dyDescent="0.45">
      <c r="A63" s="72"/>
      <c r="B63" s="239"/>
      <c r="C63" s="239"/>
      <c r="D63" s="239"/>
      <c r="E63" s="237"/>
      <c r="F63" s="70"/>
      <c r="G63" s="72"/>
      <c r="H63" s="239"/>
      <c r="I63" s="239"/>
      <c r="J63" s="239"/>
      <c r="K63" s="237"/>
    </row>
    <row r="64" spans="1:11" ht="22.5" x14ac:dyDescent="0.45">
      <c r="A64" s="72"/>
      <c r="B64" s="239"/>
      <c r="C64" s="239"/>
      <c r="D64" s="239"/>
      <c r="E64" s="237"/>
      <c r="F64" s="70"/>
      <c r="G64" s="72"/>
      <c r="H64" s="239"/>
      <c r="I64" s="239"/>
      <c r="J64" s="239"/>
      <c r="K64" s="237"/>
    </row>
    <row r="65" spans="1:11" ht="22.5" x14ac:dyDescent="0.45">
      <c r="A65" s="72"/>
      <c r="B65" s="239"/>
      <c r="C65" s="239"/>
      <c r="D65" s="239"/>
      <c r="E65" s="237"/>
      <c r="F65" s="70"/>
      <c r="G65" s="72"/>
      <c r="H65" s="239"/>
      <c r="I65" s="239"/>
      <c r="J65" s="239"/>
      <c r="K65" s="237"/>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4:E44"/>
    <mergeCell ref="G44:K44"/>
    <mergeCell ref="A52:E52"/>
    <mergeCell ref="G52:K52"/>
    <mergeCell ref="A54:E54"/>
    <mergeCell ref="G54:K54"/>
    <mergeCell ref="G53:K53"/>
    <mergeCell ref="A53:E53"/>
    <mergeCell ref="A55:E55"/>
    <mergeCell ref="G55:K55"/>
    <mergeCell ref="A56:E56"/>
    <mergeCell ref="G56:K56"/>
    <mergeCell ref="A57:E57"/>
    <mergeCell ref="G57:K57"/>
    <mergeCell ref="A61:E61"/>
    <mergeCell ref="G61:K61"/>
    <mergeCell ref="A62:E62"/>
    <mergeCell ref="G62:K62"/>
    <mergeCell ref="A58:E58"/>
    <mergeCell ref="G58:K58"/>
    <mergeCell ref="A59:E59"/>
    <mergeCell ref="G59:K59"/>
    <mergeCell ref="A60:E60"/>
    <mergeCell ref="G60:K60"/>
  </mergeCells>
  <conditionalFormatting sqref="B7 H7">
    <cfRule type="top10" dxfId="112" priority="35" rank="1"/>
  </conditionalFormatting>
  <conditionalFormatting sqref="C7 I7">
    <cfRule type="top10" dxfId="111" priority="34" rank="1"/>
  </conditionalFormatting>
  <conditionalFormatting sqref="D7 J7">
    <cfRule type="top10" dxfId="110" priority="33" stopIfTrue="1" rank="1"/>
  </conditionalFormatting>
  <conditionalFormatting sqref="E7 K7">
    <cfRule type="top10" dxfId="109" priority="32" rank="1"/>
  </conditionalFormatting>
  <conditionalFormatting sqref="B14 H14">
    <cfRule type="top10" dxfId="108" priority="31" rank="1"/>
  </conditionalFormatting>
  <conditionalFormatting sqref="C14 I14">
    <cfRule type="top10" dxfId="107" priority="29" rank="1"/>
    <cfRule type="top10" priority="30" rank="1"/>
  </conditionalFormatting>
  <conditionalFormatting sqref="J14 D14">
    <cfRule type="top10" dxfId="106" priority="28" rank="1"/>
  </conditionalFormatting>
  <conditionalFormatting sqref="K14 E14">
    <cfRule type="top10" dxfId="105" priority="27" rank="1"/>
  </conditionalFormatting>
  <conditionalFormatting sqref="B21 H21">
    <cfRule type="top10" dxfId="104" priority="26" rank="1"/>
  </conditionalFormatting>
  <conditionalFormatting sqref="I21 C21">
    <cfRule type="top10" dxfId="103" priority="25" rank="1"/>
  </conditionalFormatting>
  <conditionalFormatting sqref="D21 J21">
    <cfRule type="top10" dxfId="102" priority="24" rank="1"/>
  </conditionalFormatting>
  <conditionalFormatting sqref="K21 E21">
    <cfRule type="top10" dxfId="101" priority="23" rank="1"/>
  </conditionalFormatting>
  <conditionalFormatting sqref="B28 H28">
    <cfRule type="top10" dxfId="100" priority="22" rank="1"/>
  </conditionalFormatting>
  <conditionalFormatting sqref="C28 I28">
    <cfRule type="top10" dxfId="99" priority="21" rank="1"/>
  </conditionalFormatting>
  <conditionalFormatting sqref="D28 J28">
    <cfRule type="top10" dxfId="98" priority="20" rank="1"/>
  </conditionalFormatting>
  <conditionalFormatting sqref="E28 K28">
    <cfRule type="top10" dxfId="97" priority="19" rank="1"/>
  </conditionalFormatting>
  <conditionalFormatting sqref="B35 H35">
    <cfRule type="top10" dxfId="96" priority="18" rank="1"/>
  </conditionalFormatting>
  <conditionalFormatting sqref="H35 B35">
    <cfRule type="top10" dxfId="95" priority="17" rank="1"/>
  </conditionalFormatting>
  <conditionalFormatting sqref="C35 I35">
    <cfRule type="top10" dxfId="94" priority="16" rank="1"/>
  </conditionalFormatting>
  <conditionalFormatting sqref="D35 J35">
    <cfRule type="top10" dxfId="93" priority="15" rank="1"/>
  </conditionalFormatting>
  <conditionalFormatting sqref="K35 E35">
    <cfRule type="top10" dxfId="92" priority="14" rank="1"/>
  </conditionalFormatting>
  <conditionalFormatting sqref="B43 H43">
    <cfRule type="top10" dxfId="91" priority="13" rank="1"/>
  </conditionalFormatting>
  <conditionalFormatting sqref="C43 I43">
    <cfRule type="top10" dxfId="90" priority="12" rank="1"/>
  </conditionalFormatting>
  <conditionalFormatting sqref="D43 J43">
    <cfRule type="top10" dxfId="89" priority="11" rank="1"/>
  </conditionalFormatting>
  <conditionalFormatting sqref="E43 K43">
    <cfRule type="top10" dxfId="88" priority="10" rank="1"/>
  </conditionalFormatting>
  <conditionalFormatting sqref="B50 H50">
    <cfRule type="top10" dxfId="87" priority="9" rank="1"/>
  </conditionalFormatting>
  <conditionalFormatting sqref="C50 I50">
    <cfRule type="top10" dxfId="86" priority="8" rank="1"/>
  </conditionalFormatting>
  <conditionalFormatting sqref="D50 J50">
    <cfRule type="top10" dxfId="85" priority="7" rank="1"/>
  </conditionalFormatting>
  <conditionalFormatting sqref="E50 K50">
    <cfRule type="top10" dxfId="84" priority="6" rank="1"/>
  </conditionalFormatting>
  <conditionalFormatting sqref="E2:E6 K2:K6 K9:K13 E9:E13 E16:E20 K16:K20 E23:E27 E30:E34 K30:K34 K23:K27 E45:E49 K45:K49 E37:E42 K37:K42">
    <cfRule type="cellIs" dxfId="83" priority="5" operator="greaterThan">
      <formula>399</formula>
    </cfRule>
  </conditionalFormatting>
  <conditionalFormatting sqref="B2:D6 H2:J6 H9:J13 B9:D13 B16:D20 H16:J20 B23:D27 H23:J27 H30:J34 B30:D34 B37:D40 H37:J42 H45:J49 B45:D49 B42:D42">
    <cfRule type="cellIs" dxfId="82" priority="4" operator="greaterThanOrEqual">
      <formula>150</formula>
    </cfRule>
  </conditionalFormatting>
  <conditionalFormatting sqref="B41:D41">
    <cfRule type="cellIs" dxfId="81"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&amp;C&amp;"Euphemia,Bold"&amp;18Friday Pro League&amp;"Arial,Regular"&amp;10
&amp;"Euphemia,Bold"&amp;14Week 2&amp;"Arial,Regular"&amp;10
&amp;12September 12th, 2014</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8"/>
  <sheetViews>
    <sheetView showGridLines="0"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2" width="4" style="61" customWidth="1"/>
    <col min="13" max="13" width="3.85546875" style="61" customWidth="1"/>
    <col min="14" max="16384" width="9.140625" style="61"/>
  </cols>
  <sheetData>
    <row r="1" spans="1:11" s="69" customFormat="1" ht="22.5" x14ac:dyDescent="0.45">
      <c r="A1" s="386" t="s">
        <v>295</v>
      </c>
      <c r="B1" s="386"/>
      <c r="C1" s="386"/>
      <c r="D1" s="386"/>
      <c r="E1" s="386"/>
      <c r="F1" s="126"/>
      <c r="G1" s="386" t="s">
        <v>484</v>
      </c>
      <c r="H1" s="386"/>
      <c r="I1" s="386"/>
      <c r="J1" s="386"/>
      <c r="K1" s="386"/>
    </row>
    <row r="2" spans="1:11" s="70" customFormat="1" ht="22.5" x14ac:dyDescent="0.45">
      <c r="A2" s="72" t="s">
        <v>255</v>
      </c>
      <c r="B2" s="129">
        <v>113</v>
      </c>
      <c r="C2" s="129">
        <v>115</v>
      </c>
      <c r="D2" s="129">
        <v>84</v>
      </c>
      <c r="E2" s="128">
        <f t="shared" ref="E2:E7" si="0">SUM(B2:D2)</f>
        <v>312</v>
      </c>
      <c r="F2" s="73"/>
      <c r="G2" s="72" t="s">
        <v>267</v>
      </c>
      <c r="H2" s="129">
        <v>114</v>
      </c>
      <c r="I2" s="129">
        <v>87</v>
      </c>
      <c r="J2" s="129">
        <v>117</v>
      </c>
      <c r="K2" s="128">
        <f t="shared" ref="K2:K7" si="1">SUM(H2:J2)</f>
        <v>318</v>
      </c>
    </row>
    <row r="3" spans="1:11" s="70" customFormat="1" ht="22.5" x14ac:dyDescent="0.45">
      <c r="A3" s="72" t="s">
        <v>252</v>
      </c>
      <c r="B3" s="129">
        <v>126</v>
      </c>
      <c r="C3" s="129">
        <v>111</v>
      </c>
      <c r="D3" s="129">
        <v>137</v>
      </c>
      <c r="E3" s="128">
        <f t="shared" si="0"/>
        <v>374</v>
      </c>
      <c r="F3" s="73"/>
      <c r="G3" s="72" t="s">
        <v>440</v>
      </c>
      <c r="H3" s="129">
        <v>92</v>
      </c>
      <c r="I3" s="129">
        <v>125</v>
      </c>
      <c r="J3" s="129">
        <v>126</v>
      </c>
      <c r="K3" s="128">
        <f t="shared" si="1"/>
        <v>343</v>
      </c>
    </row>
    <row r="4" spans="1:11" s="70" customFormat="1" ht="22.5" x14ac:dyDescent="0.45">
      <c r="A4" s="72" t="s">
        <v>353</v>
      </c>
      <c r="B4" s="129">
        <v>91</v>
      </c>
      <c r="C4" s="129">
        <v>110</v>
      </c>
      <c r="D4" s="129">
        <v>121</v>
      </c>
      <c r="E4" s="128">
        <f t="shared" si="0"/>
        <v>322</v>
      </c>
      <c r="F4" s="73"/>
      <c r="G4" s="72" t="s">
        <v>260</v>
      </c>
      <c r="H4" s="129">
        <v>144</v>
      </c>
      <c r="I4" s="129">
        <v>120</v>
      </c>
      <c r="J4" s="129">
        <v>107</v>
      </c>
      <c r="K4" s="128">
        <f t="shared" si="1"/>
        <v>371</v>
      </c>
    </row>
    <row r="5" spans="1:11" s="70" customFormat="1" ht="22.5" x14ac:dyDescent="0.45">
      <c r="A5" s="72" t="s">
        <v>216</v>
      </c>
      <c r="B5" s="129">
        <v>132</v>
      </c>
      <c r="C5" s="129">
        <v>135</v>
      </c>
      <c r="D5" s="129">
        <v>140</v>
      </c>
      <c r="E5" s="128">
        <f t="shared" si="0"/>
        <v>407</v>
      </c>
      <c r="F5" s="73"/>
      <c r="G5" s="72" t="s">
        <v>494</v>
      </c>
      <c r="H5" s="129">
        <v>118</v>
      </c>
      <c r="I5" s="129">
        <v>100</v>
      </c>
      <c r="J5" s="129">
        <v>124</v>
      </c>
      <c r="K5" s="128">
        <f t="shared" si="1"/>
        <v>342</v>
      </c>
    </row>
    <row r="6" spans="1:11" s="70" customFormat="1" ht="22.5" x14ac:dyDescent="0.45">
      <c r="A6" s="72" t="s">
        <v>215</v>
      </c>
      <c r="B6" s="129">
        <v>121</v>
      </c>
      <c r="C6" s="129">
        <v>128</v>
      </c>
      <c r="D6" s="129">
        <v>110</v>
      </c>
      <c r="E6" s="128">
        <f t="shared" si="0"/>
        <v>359</v>
      </c>
      <c r="F6" s="73"/>
      <c r="G6" s="72" t="s">
        <v>264</v>
      </c>
      <c r="H6" s="129">
        <v>111</v>
      </c>
      <c r="I6" s="129">
        <v>125</v>
      </c>
      <c r="J6" s="129">
        <v>105</v>
      </c>
      <c r="K6" s="128">
        <f t="shared" si="1"/>
        <v>341</v>
      </c>
    </row>
    <row r="7" spans="1:11" s="128" customFormat="1" ht="22.5" x14ac:dyDescent="0.2">
      <c r="A7" s="131" t="s">
        <v>490</v>
      </c>
      <c r="B7" s="128">
        <f>SUM(B2:B6)</f>
        <v>583</v>
      </c>
      <c r="C7" s="128">
        <f>SUM(C2:C6)</f>
        <v>599</v>
      </c>
      <c r="D7" s="128">
        <f>SUM(D2:D6)</f>
        <v>592</v>
      </c>
      <c r="E7" s="128">
        <f t="shared" si="0"/>
        <v>1774</v>
      </c>
      <c r="G7" s="131" t="s">
        <v>491</v>
      </c>
      <c r="H7" s="128">
        <f>SUM(H2:H6)</f>
        <v>579</v>
      </c>
      <c r="I7" s="128">
        <f>SUM(I2:I6)</f>
        <v>557</v>
      </c>
      <c r="J7" s="128">
        <f>SUM(J2:J6)</f>
        <v>579</v>
      </c>
      <c r="K7" s="128">
        <f t="shared" si="1"/>
        <v>1715</v>
      </c>
    </row>
    <row r="8" spans="1:11" s="71" customFormat="1" ht="22.5" x14ac:dyDescent="0.2">
      <c r="A8" s="385" t="s">
        <v>294</v>
      </c>
      <c r="B8" s="385"/>
      <c r="C8" s="385"/>
      <c r="D8" s="385"/>
      <c r="E8" s="385"/>
      <c r="F8" s="128"/>
      <c r="G8" s="385" t="s">
        <v>482</v>
      </c>
      <c r="H8" s="385"/>
      <c r="I8" s="385"/>
      <c r="J8" s="385"/>
      <c r="K8" s="385"/>
    </row>
    <row r="9" spans="1:11" s="70" customFormat="1" ht="22.5" x14ac:dyDescent="0.45">
      <c r="A9" s="74" t="s">
        <v>218</v>
      </c>
      <c r="B9" s="75">
        <v>107</v>
      </c>
      <c r="C9" s="75">
        <v>99</v>
      </c>
      <c r="D9" s="75">
        <v>107</v>
      </c>
      <c r="E9" s="127">
        <f t="shared" ref="E9:E14" si="2">SUM(B9:D9)</f>
        <v>313</v>
      </c>
      <c r="F9" s="73"/>
      <c r="G9" s="74" t="s">
        <v>270</v>
      </c>
      <c r="H9" s="75">
        <v>103</v>
      </c>
      <c r="I9" s="75">
        <v>101</v>
      </c>
      <c r="J9" s="75">
        <v>92</v>
      </c>
      <c r="K9" s="127">
        <f t="shared" ref="K9:K14" si="3">SUM(H9:J9)</f>
        <v>296</v>
      </c>
    </row>
    <row r="10" spans="1:11" s="70" customFormat="1" ht="22.5" x14ac:dyDescent="0.45">
      <c r="A10" s="74" t="s">
        <v>279</v>
      </c>
      <c r="B10" s="75">
        <v>152</v>
      </c>
      <c r="C10" s="75">
        <v>105</v>
      </c>
      <c r="D10" s="75">
        <v>109</v>
      </c>
      <c r="E10" s="127">
        <f t="shared" si="2"/>
        <v>366</v>
      </c>
      <c r="F10" s="73"/>
      <c r="G10" s="74" t="s">
        <v>272</v>
      </c>
      <c r="H10" s="75">
        <v>105</v>
      </c>
      <c r="I10" s="75">
        <v>134</v>
      </c>
      <c r="J10" s="75">
        <v>84</v>
      </c>
      <c r="K10" s="127">
        <f t="shared" si="3"/>
        <v>323</v>
      </c>
    </row>
    <row r="11" spans="1:11" s="70" customFormat="1" ht="22.5" x14ac:dyDescent="0.45">
      <c r="A11" s="74" t="s">
        <v>214</v>
      </c>
      <c r="B11" s="75">
        <v>154</v>
      </c>
      <c r="C11" s="75">
        <v>138</v>
      </c>
      <c r="D11" s="75">
        <v>102</v>
      </c>
      <c r="E11" s="127">
        <f t="shared" si="2"/>
        <v>394</v>
      </c>
      <c r="F11" s="73"/>
      <c r="G11" s="74" t="s">
        <v>271</v>
      </c>
      <c r="H11" s="75">
        <v>107</v>
      </c>
      <c r="I11" s="75">
        <v>117</v>
      </c>
      <c r="J11" s="75">
        <v>96</v>
      </c>
      <c r="K11" s="127">
        <f t="shared" si="3"/>
        <v>320</v>
      </c>
    </row>
    <row r="12" spans="1:11" s="70" customFormat="1" ht="22.5" x14ac:dyDescent="0.45">
      <c r="A12" s="74" t="s">
        <v>278</v>
      </c>
      <c r="B12" s="75">
        <v>103</v>
      </c>
      <c r="C12" s="75">
        <v>122</v>
      </c>
      <c r="D12" s="75">
        <v>120</v>
      </c>
      <c r="E12" s="127">
        <f t="shared" si="2"/>
        <v>345</v>
      </c>
      <c r="F12" s="73"/>
      <c r="G12" s="74" t="s">
        <v>269</v>
      </c>
      <c r="H12" s="75">
        <v>134</v>
      </c>
      <c r="I12" s="75">
        <v>107</v>
      </c>
      <c r="J12" s="75">
        <v>122</v>
      </c>
      <c r="K12" s="127">
        <f t="shared" si="3"/>
        <v>363</v>
      </c>
    </row>
    <row r="13" spans="1:11" s="70" customFormat="1" ht="22.5" x14ac:dyDescent="0.45">
      <c r="A13" s="74" t="s">
        <v>276</v>
      </c>
      <c r="B13" s="75">
        <v>116</v>
      </c>
      <c r="C13" s="75">
        <v>139</v>
      </c>
      <c r="D13" s="75">
        <v>124</v>
      </c>
      <c r="E13" s="127">
        <f t="shared" si="2"/>
        <v>379</v>
      </c>
      <c r="F13" s="73"/>
      <c r="G13" s="74" t="s">
        <v>360</v>
      </c>
      <c r="H13" s="75">
        <v>99</v>
      </c>
      <c r="I13" s="75">
        <v>116</v>
      </c>
      <c r="J13" s="75">
        <v>93</v>
      </c>
      <c r="K13" s="127">
        <f t="shared" si="3"/>
        <v>308</v>
      </c>
    </row>
    <row r="14" spans="1:11" s="128" customFormat="1" ht="22.5" x14ac:dyDescent="0.2">
      <c r="A14" s="215" t="s">
        <v>490</v>
      </c>
      <c r="B14" s="127">
        <f>SUM(B9:B13)</f>
        <v>632</v>
      </c>
      <c r="C14" s="127">
        <f>SUM(C9:C13)</f>
        <v>603</v>
      </c>
      <c r="D14" s="127">
        <f>SUM(D9:D13)</f>
        <v>562</v>
      </c>
      <c r="E14" s="127">
        <f t="shared" si="2"/>
        <v>1797</v>
      </c>
      <c r="G14" s="215" t="s">
        <v>491</v>
      </c>
      <c r="H14" s="127">
        <f>SUM(H9:H13)</f>
        <v>548</v>
      </c>
      <c r="I14" s="127">
        <f>SUM(I9:I13)</f>
        <v>575</v>
      </c>
      <c r="J14" s="127">
        <f>SUM(J9:J13)</f>
        <v>487</v>
      </c>
      <c r="K14" s="127">
        <f t="shared" si="3"/>
        <v>1610</v>
      </c>
    </row>
    <row r="15" spans="1:11" s="71" customFormat="1" ht="22.5" x14ac:dyDescent="0.2">
      <c r="A15" s="384" t="s">
        <v>483</v>
      </c>
      <c r="B15" s="384"/>
      <c r="C15" s="384"/>
      <c r="D15" s="384"/>
      <c r="E15" s="384"/>
      <c r="F15" s="128"/>
      <c r="G15" s="384" t="s">
        <v>293</v>
      </c>
      <c r="H15" s="384"/>
      <c r="I15" s="384"/>
      <c r="J15" s="384"/>
      <c r="K15" s="384"/>
    </row>
    <row r="16" spans="1:11" s="70" customFormat="1" ht="22.5" x14ac:dyDescent="0.45">
      <c r="A16" s="72" t="s">
        <v>359</v>
      </c>
      <c r="B16" s="129">
        <v>98</v>
      </c>
      <c r="C16" s="129">
        <v>90</v>
      </c>
      <c r="D16" s="129">
        <v>87</v>
      </c>
      <c r="E16" s="128">
        <f t="shared" ref="E16:E21" si="4">SUM(B16:D16)</f>
        <v>275</v>
      </c>
      <c r="F16" s="73"/>
      <c r="G16" s="72" t="s">
        <v>229</v>
      </c>
      <c r="H16" s="129">
        <v>106</v>
      </c>
      <c r="I16" s="129">
        <v>116</v>
      </c>
      <c r="J16" s="129">
        <v>122</v>
      </c>
      <c r="K16" s="128">
        <f t="shared" ref="K16:K21" si="5">SUM(H16:J16)</f>
        <v>344</v>
      </c>
    </row>
    <row r="17" spans="1:11" s="70" customFormat="1" ht="22.5" x14ac:dyDescent="0.45">
      <c r="A17" s="72" t="s">
        <v>474</v>
      </c>
      <c r="B17" s="129">
        <v>88</v>
      </c>
      <c r="C17" s="129">
        <v>100</v>
      </c>
      <c r="D17" s="129">
        <v>101</v>
      </c>
      <c r="E17" s="128">
        <f t="shared" si="4"/>
        <v>289</v>
      </c>
      <c r="F17" s="73"/>
      <c r="G17" s="72" t="s">
        <v>492</v>
      </c>
      <c r="H17" s="129">
        <v>112</v>
      </c>
      <c r="I17" s="129">
        <v>126</v>
      </c>
      <c r="J17" s="129">
        <v>126</v>
      </c>
      <c r="K17" s="128">
        <f t="shared" si="5"/>
        <v>364</v>
      </c>
    </row>
    <row r="18" spans="1:11" s="70" customFormat="1" ht="22.5" x14ac:dyDescent="0.45">
      <c r="A18" s="72" t="s">
        <v>249</v>
      </c>
      <c r="B18" s="129">
        <v>102</v>
      </c>
      <c r="C18" s="129">
        <v>92</v>
      </c>
      <c r="D18" s="129">
        <v>97</v>
      </c>
      <c r="E18" s="128">
        <f t="shared" si="4"/>
        <v>291</v>
      </c>
      <c r="F18" s="73"/>
      <c r="G18" s="72" t="s">
        <v>406</v>
      </c>
      <c r="H18" s="129">
        <v>116</v>
      </c>
      <c r="I18" s="129">
        <v>102</v>
      </c>
      <c r="J18" s="129">
        <v>108</v>
      </c>
      <c r="K18" s="128">
        <f t="shared" si="5"/>
        <v>326</v>
      </c>
    </row>
    <row r="19" spans="1:11" s="70" customFormat="1" ht="22.5" x14ac:dyDescent="0.45">
      <c r="A19" s="72" t="s">
        <v>358</v>
      </c>
      <c r="B19" s="129">
        <v>140</v>
      </c>
      <c r="C19" s="129">
        <v>92</v>
      </c>
      <c r="D19" s="129">
        <v>96</v>
      </c>
      <c r="E19" s="128">
        <f t="shared" si="4"/>
        <v>328</v>
      </c>
      <c r="F19" s="73"/>
      <c r="G19" s="72" t="s">
        <v>227</v>
      </c>
      <c r="H19" s="129">
        <v>100</v>
      </c>
      <c r="I19" s="129">
        <v>93</v>
      </c>
      <c r="J19" s="129">
        <v>111</v>
      </c>
      <c r="K19" s="128">
        <f t="shared" si="5"/>
        <v>304</v>
      </c>
    </row>
    <row r="20" spans="1:11" s="70" customFormat="1" ht="22.5" x14ac:dyDescent="0.45">
      <c r="A20" s="72" t="s">
        <v>266</v>
      </c>
      <c r="B20" s="129">
        <v>123</v>
      </c>
      <c r="C20" s="129">
        <v>126</v>
      </c>
      <c r="D20" s="129">
        <v>103</v>
      </c>
      <c r="E20" s="128">
        <f t="shared" si="4"/>
        <v>352</v>
      </c>
      <c r="F20" s="73"/>
      <c r="G20" s="72" t="s">
        <v>228</v>
      </c>
      <c r="H20" s="129">
        <v>122</v>
      </c>
      <c r="I20" s="129">
        <v>105</v>
      </c>
      <c r="J20" s="129">
        <v>106</v>
      </c>
      <c r="K20" s="128">
        <f t="shared" si="5"/>
        <v>333</v>
      </c>
    </row>
    <row r="21" spans="1:11" s="128" customFormat="1" ht="22.5" x14ac:dyDescent="0.2">
      <c r="A21" s="131" t="s">
        <v>491</v>
      </c>
      <c r="B21" s="128">
        <f>SUM(B16:B20)</f>
        <v>551</v>
      </c>
      <c r="C21" s="128">
        <f>SUM(C16:C20)</f>
        <v>500</v>
      </c>
      <c r="D21" s="128">
        <f>SUM(D16:D20)</f>
        <v>484</v>
      </c>
      <c r="E21" s="128">
        <f t="shared" si="4"/>
        <v>1535</v>
      </c>
      <c r="G21" s="131" t="s">
        <v>490</v>
      </c>
      <c r="H21" s="128">
        <f>SUM(H16:H20)</f>
        <v>556</v>
      </c>
      <c r="I21" s="128">
        <f>SUM(I16:I20)</f>
        <v>542</v>
      </c>
      <c r="J21" s="128">
        <f>SUM(J16:J20)</f>
        <v>573</v>
      </c>
      <c r="K21" s="128">
        <f t="shared" si="5"/>
        <v>1671</v>
      </c>
    </row>
    <row r="22" spans="1:11" s="71" customFormat="1" ht="22.5" x14ac:dyDescent="0.2">
      <c r="A22" s="385" t="s">
        <v>296</v>
      </c>
      <c r="B22" s="385"/>
      <c r="C22" s="385"/>
      <c r="D22" s="385"/>
      <c r="E22" s="385"/>
      <c r="F22" s="128"/>
      <c r="G22" s="385" t="s">
        <v>297</v>
      </c>
      <c r="H22" s="385"/>
      <c r="I22" s="385"/>
      <c r="J22" s="385"/>
      <c r="K22" s="385"/>
    </row>
    <row r="23" spans="1:11" s="70" customFormat="1" ht="22.5" x14ac:dyDescent="0.45">
      <c r="A23" s="74" t="s">
        <v>351</v>
      </c>
      <c r="B23" s="75">
        <v>112</v>
      </c>
      <c r="C23" s="75">
        <v>131</v>
      </c>
      <c r="D23" s="75">
        <v>106</v>
      </c>
      <c r="E23" s="127">
        <f t="shared" ref="E23:E28" si="6">SUM(B23:D23)</f>
        <v>349</v>
      </c>
      <c r="F23" s="73"/>
      <c r="G23" s="74" t="s">
        <v>242</v>
      </c>
      <c r="H23" s="75">
        <v>132</v>
      </c>
      <c r="I23" s="75">
        <v>127</v>
      </c>
      <c r="J23" s="75">
        <v>111</v>
      </c>
      <c r="K23" s="127">
        <f t="shared" ref="K23:K28" si="7">SUM(H23:J23)</f>
        <v>370</v>
      </c>
    </row>
    <row r="24" spans="1:11" s="70" customFormat="1" ht="22.5" x14ac:dyDescent="0.45">
      <c r="A24" s="74" t="s">
        <v>493</v>
      </c>
      <c r="B24" s="75">
        <v>89</v>
      </c>
      <c r="C24" s="75">
        <v>106</v>
      </c>
      <c r="D24" s="75">
        <v>112</v>
      </c>
      <c r="E24" s="127">
        <f t="shared" si="6"/>
        <v>307</v>
      </c>
      <c r="F24" s="73"/>
      <c r="G24" s="74" t="s">
        <v>243</v>
      </c>
      <c r="H24" s="75">
        <v>143</v>
      </c>
      <c r="I24" s="75">
        <v>120</v>
      </c>
      <c r="J24" s="75">
        <v>126</v>
      </c>
      <c r="K24" s="127">
        <f t="shared" si="7"/>
        <v>389</v>
      </c>
    </row>
    <row r="25" spans="1:11" s="70" customFormat="1" ht="22.5" x14ac:dyDescent="0.45">
      <c r="A25" s="74" t="s">
        <v>237</v>
      </c>
      <c r="B25" s="75">
        <v>120</v>
      </c>
      <c r="C25" s="75">
        <v>121</v>
      </c>
      <c r="D25" s="75">
        <v>121</v>
      </c>
      <c r="E25" s="127">
        <f t="shared" si="6"/>
        <v>362</v>
      </c>
      <c r="F25" s="73"/>
      <c r="G25" s="74" t="s">
        <v>352</v>
      </c>
      <c r="H25" s="75">
        <v>93</v>
      </c>
      <c r="I25" s="75">
        <v>105</v>
      </c>
      <c r="J25" s="75">
        <v>113</v>
      </c>
      <c r="K25" s="127">
        <f t="shared" si="7"/>
        <v>311</v>
      </c>
    </row>
    <row r="26" spans="1:11" s="70" customFormat="1" ht="22.5" x14ac:dyDescent="0.45">
      <c r="A26" s="74" t="s">
        <v>257</v>
      </c>
      <c r="B26" s="75">
        <v>143</v>
      </c>
      <c r="C26" s="75">
        <v>102</v>
      </c>
      <c r="D26" s="75">
        <v>112</v>
      </c>
      <c r="E26" s="127">
        <f t="shared" si="6"/>
        <v>357</v>
      </c>
      <c r="F26" s="73"/>
      <c r="G26" s="74" t="s">
        <v>240</v>
      </c>
      <c r="H26" s="75">
        <v>131</v>
      </c>
      <c r="I26" s="75">
        <v>98</v>
      </c>
      <c r="J26" s="75">
        <v>141</v>
      </c>
      <c r="K26" s="127">
        <f t="shared" si="7"/>
        <v>370</v>
      </c>
    </row>
    <row r="27" spans="1:11" s="70" customFormat="1" ht="22.5" x14ac:dyDescent="0.45">
      <c r="A27" s="74" t="s">
        <v>281</v>
      </c>
      <c r="B27" s="75">
        <v>124</v>
      </c>
      <c r="C27" s="75">
        <v>103</v>
      </c>
      <c r="D27" s="75">
        <v>119</v>
      </c>
      <c r="E27" s="127">
        <f t="shared" si="6"/>
        <v>346</v>
      </c>
      <c r="F27" s="73"/>
      <c r="G27" s="74" t="s">
        <v>241</v>
      </c>
      <c r="H27" s="75">
        <v>121</v>
      </c>
      <c r="I27" s="75">
        <v>129</v>
      </c>
      <c r="J27" s="75">
        <v>91</v>
      </c>
      <c r="K27" s="127">
        <f t="shared" si="7"/>
        <v>341</v>
      </c>
    </row>
    <row r="28" spans="1:11" s="128" customFormat="1" ht="22.5" x14ac:dyDescent="0.2">
      <c r="A28" s="215" t="s">
        <v>491</v>
      </c>
      <c r="B28" s="127">
        <f>SUM(B23:B27)</f>
        <v>588</v>
      </c>
      <c r="C28" s="127">
        <f>SUM(C23:C27)</f>
        <v>563</v>
      </c>
      <c r="D28" s="127">
        <f>SUM(D23:D27)</f>
        <v>570</v>
      </c>
      <c r="E28" s="127">
        <f t="shared" si="6"/>
        <v>1721</v>
      </c>
      <c r="G28" s="215" t="s">
        <v>490</v>
      </c>
      <c r="H28" s="127">
        <f>SUM(H23:H27)</f>
        <v>620</v>
      </c>
      <c r="I28" s="127">
        <f>SUM(I23:I27)</f>
        <v>579</v>
      </c>
      <c r="J28" s="127">
        <f>SUM(J23:J27)</f>
        <v>582</v>
      </c>
      <c r="K28" s="127">
        <f t="shared" si="7"/>
        <v>1781</v>
      </c>
    </row>
    <row r="29" spans="1:11" s="71" customFormat="1" ht="22.5" x14ac:dyDescent="0.2">
      <c r="A29" s="384" t="s">
        <v>298</v>
      </c>
      <c r="B29" s="384"/>
      <c r="C29" s="384"/>
      <c r="D29" s="384"/>
      <c r="E29" s="384"/>
      <c r="F29" s="128"/>
      <c r="G29" s="384" t="s">
        <v>479</v>
      </c>
      <c r="H29" s="384"/>
      <c r="I29" s="384"/>
      <c r="J29" s="384"/>
      <c r="K29" s="384"/>
    </row>
    <row r="30" spans="1:11" s="70" customFormat="1" ht="22.5" x14ac:dyDescent="0.45">
      <c r="A30" s="72" t="s">
        <v>224</v>
      </c>
      <c r="B30" s="129">
        <v>109</v>
      </c>
      <c r="C30" s="129">
        <v>102</v>
      </c>
      <c r="D30" s="129">
        <v>124</v>
      </c>
      <c r="E30" s="128">
        <f t="shared" ref="E30:E35" si="8">SUM(B30:D30)</f>
        <v>335</v>
      </c>
      <c r="F30" s="73"/>
      <c r="G30" s="72" t="s">
        <v>280</v>
      </c>
      <c r="H30" s="129">
        <v>108</v>
      </c>
      <c r="I30" s="129">
        <v>138</v>
      </c>
      <c r="J30" s="129">
        <v>165</v>
      </c>
      <c r="K30" s="128">
        <f t="shared" ref="K30:K35" si="9">SUM(H30:J30)</f>
        <v>411</v>
      </c>
    </row>
    <row r="31" spans="1:11" s="70" customFormat="1" ht="22.5" x14ac:dyDescent="0.45">
      <c r="A31" s="72" t="s">
        <v>225</v>
      </c>
      <c r="B31" s="129">
        <v>116</v>
      </c>
      <c r="C31" s="129">
        <v>118</v>
      </c>
      <c r="D31" s="129">
        <v>114</v>
      </c>
      <c r="E31" s="128">
        <f t="shared" si="8"/>
        <v>348</v>
      </c>
      <c r="F31" s="73"/>
      <c r="G31" s="72" t="s">
        <v>477</v>
      </c>
      <c r="H31" s="129">
        <v>130</v>
      </c>
      <c r="I31" s="129">
        <v>138</v>
      </c>
      <c r="J31" s="129">
        <v>107</v>
      </c>
      <c r="K31" s="128">
        <f t="shared" si="9"/>
        <v>375</v>
      </c>
    </row>
    <row r="32" spans="1:11" s="70" customFormat="1" ht="22.5" x14ac:dyDescent="0.45">
      <c r="A32" s="72" t="s">
        <v>222</v>
      </c>
      <c r="B32" s="129">
        <v>104</v>
      </c>
      <c r="C32" s="129">
        <v>109</v>
      </c>
      <c r="D32" s="129">
        <v>111</v>
      </c>
      <c r="E32" s="128">
        <f t="shared" si="8"/>
        <v>324</v>
      </c>
      <c r="F32" s="73"/>
      <c r="G32" s="72" t="s">
        <v>41</v>
      </c>
      <c r="H32" s="129">
        <v>111</v>
      </c>
      <c r="I32" s="129">
        <v>101</v>
      </c>
      <c r="J32" s="129">
        <v>103</v>
      </c>
      <c r="K32" s="128">
        <f t="shared" si="9"/>
        <v>315</v>
      </c>
    </row>
    <row r="33" spans="1:11" s="70" customFormat="1" ht="22.5" x14ac:dyDescent="0.45">
      <c r="A33" s="72" t="s">
        <v>223</v>
      </c>
      <c r="B33" s="129">
        <v>128</v>
      </c>
      <c r="C33" s="129">
        <v>138</v>
      </c>
      <c r="D33" s="129">
        <v>112</v>
      </c>
      <c r="E33" s="128">
        <f t="shared" si="8"/>
        <v>378</v>
      </c>
      <c r="F33" s="73"/>
      <c r="G33" s="72" t="s">
        <v>40</v>
      </c>
      <c r="H33" s="129">
        <v>123</v>
      </c>
      <c r="I33" s="129">
        <v>133</v>
      </c>
      <c r="J33" s="129">
        <v>124</v>
      </c>
      <c r="K33" s="128">
        <f t="shared" si="9"/>
        <v>380</v>
      </c>
    </row>
    <row r="34" spans="1:11" s="70" customFormat="1" ht="22.5" x14ac:dyDescent="0.45">
      <c r="A34" s="72" t="s">
        <v>355</v>
      </c>
      <c r="B34" s="129">
        <v>105</v>
      </c>
      <c r="C34" s="129">
        <v>140</v>
      </c>
      <c r="D34" s="129">
        <v>119</v>
      </c>
      <c r="E34" s="128">
        <f t="shared" si="8"/>
        <v>364</v>
      </c>
      <c r="F34" s="73"/>
      <c r="G34" s="72" t="s">
        <v>335</v>
      </c>
      <c r="H34" s="129">
        <v>160</v>
      </c>
      <c r="I34" s="129">
        <v>147</v>
      </c>
      <c r="J34" s="129">
        <v>153</v>
      </c>
      <c r="K34" s="128">
        <f t="shared" si="9"/>
        <v>460</v>
      </c>
    </row>
    <row r="35" spans="1:11" s="128" customFormat="1" ht="22.5" x14ac:dyDescent="0.2">
      <c r="A35" s="131" t="s">
        <v>491</v>
      </c>
      <c r="B35" s="128">
        <f>SUM(B30:B34)</f>
        <v>562</v>
      </c>
      <c r="C35" s="128">
        <f>SUM(C30:C34)</f>
        <v>607</v>
      </c>
      <c r="D35" s="128">
        <f>SUM(D30:D34)</f>
        <v>580</v>
      </c>
      <c r="E35" s="128">
        <f t="shared" si="8"/>
        <v>1749</v>
      </c>
      <c r="G35" s="131" t="s">
        <v>490</v>
      </c>
      <c r="H35" s="128">
        <f>SUM(H30:H34)</f>
        <v>632</v>
      </c>
      <c r="I35" s="128">
        <f>SUM(I30:I34)</f>
        <v>657</v>
      </c>
      <c r="J35" s="128">
        <f>SUM(J30:J34)</f>
        <v>652</v>
      </c>
      <c r="K35" s="128">
        <f t="shared" si="9"/>
        <v>1941</v>
      </c>
    </row>
    <row r="36" spans="1:11" s="71" customFormat="1" ht="22.5" x14ac:dyDescent="0.2">
      <c r="A36" s="385" t="s">
        <v>292</v>
      </c>
      <c r="B36" s="385"/>
      <c r="C36" s="385"/>
      <c r="D36" s="385"/>
      <c r="E36" s="385"/>
      <c r="F36" s="128"/>
      <c r="G36" s="385" t="s">
        <v>481</v>
      </c>
      <c r="H36" s="385"/>
      <c r="I36" s="385"/>
      <c r="J36" s="385"/>
      <c r="K36" s="385"/>
    </row>
    <row r="37" spans="1:11" s="70" customFormat="1" ht="22.5" x14ac:dyDescent="0.45">
      <c r="A37" s="74" t="s">
        <v>287</v>
      </c>
      <c r="B37" s="75">
        <v>114</v>
      </c>
      <c r="C37" s="75">
        <v>112</v>
      </c>
      <c r="D37" s="75">
        <v>126</v>
      </c>
      <c r="E37" s="127">
        <f t="shared" ref="E37:E42" si="10">SUM(B37:D37)</f>
        <v>352</v>
      </c>
      <c r="F37" s="73"/>
      <c r="G37" s="74" t="s">
        <v>356</v>
      </c>
      <c r="H37" s="75">
        <v>133</v>
      </c>
      <c r="I37" s="75">
        <v>110</v>
      </c>
      <c r="J37" s="75">
        <v>104</v>
      </c>
      <c r="K37" s="127">
        <f t="shared" ref="K37:K42" si="11">SUM(H37:J37)</f>
        <v>347</v>
      </c>
    </row>
    <row r="38" spans="1:11" s="70" customFormat="1" ht="22.5" x14ac:dyDescent="0.45">
      <c r="A38" s="74" t="s">
        <v>262</v>
      </c>
      <c r="B38" s="75">
        <v>100</v>
      </c>
      <c r="C38" s="75">
        <v>143</v>
      </c>
      <c r="D38" s="75">
        <v>95</v>
      </c>
      <c r="E38" s="127">
        <f t="shared" si="10"/>
        <v>338</v>
      </c>
      <c r="F38" s="73"/>
      <c r="G38" s="74" t="s">
        <v>251</v>
      </c>
      <c r="H38" s="75">
        <v>133</v>
      </c>
      <c r="I38" s="75">
        <v>107</v>
      </c>
      <c r="J38" s="75">
        <v>115</v>
      </c>
      <c r="K38" s="127">
        <f t="shared" si="11"/>
        <v>355</v>
      </c>
    </row>
    <row r="39" spans="1:11" s="70" customFormat="1" ht="22.5" x14ac:dyDescent="0.45">
      <c r="A39" s="74" t="s">
        <v>283</v>
      </c>
      <c r="B39" s="75">
        <v>121</v>
      </c>
      <c r="C39" s="75">
        <v>119</v>
      </c>
      <c r="D39" s="75">
        <v>123</v>
      </c>
      <c r="E39" s="127">
        <f t="shared" si="10"/>
        <v>363</v>
      </c>
      <c r="F39" s="73"/>
      <c r="G39" s="74" t="s">
        <v>489</v>
      </c>
      <c r="H39" s="75">
        <v>128</v>
      </c>
      <c r="I39" s="75">
        <v>131</v>
      </c>
      <c r="J39" s="75">
        <v>122</v>
      </c>
      <c r="K39" s="127">
        <f t="shared" si="11"/>
        <v>381</v>
      </c>
    </row>
    <row r="40" spans="1:11" s="70" customFormat="1" ht="22.5" x14ac:dyDescent="0.45">
      <c r="A40" s="74" t="s">
        <v>211</v>
      </c>
      <c r="B40" s="75">
        <v>103</v>
      </c>
      <c r="C40" s="75">
        <v>113</v>
      </c>
      <c r="D40" s="75">
        <v>123</v>
      </c>
      <c r="E40" s="127">
        <f t="shared" si="10"/>
        <v>339</v>
      </c>
      <c r="F40" s="73"/>
      <c r="G40" s="74" t="s">
        <v>247</v>
      </c>
      <c r="H40" s="75">
        <v>114</v>
      </c>
      <c r="I40" s="75">
        <v>105</v>
      </c>
      <c r="J40" s="75">
        <v>110</v>
      </c>
      <c r="K40" s="127">
        <f t="shared" si="11"/>
        <v>329</v>
      </c>
    </row>
    <row r="41" spans="1:11" s="70" customFormat="1" ht="22.5" x14ac:dyDescent="0.45">
      <c r="A41" s="74" t="s">
        <v>486</v>
      </c>
      <c r="B41" s="75">
        <v>110</v>
      </c>
      <c r="C41" s="75">
        <v>140</v>
      </c>
      <c r="D41" s="75">
        <v>115</v>
      </c>
      <c r="E41" s="127">
        <f t="shared" si="10"/>
        <v>365</v>
      </c>
      <c r="F41" s="73"/>
      <c r="G41" s="74" t="s">
        <v>248</v>
      </c>
      <c r="H41" s="75">
        <v>119</v>
      </c>
      <c r="I41" s="75">
        <v>99</v>
      </c>
      <c r="J41" s="75">
        <v>119</v>
      </c>
      <c r="K41" s="127">
        <f t="shared" si="11"/>
        <v>337</v>
      </c>
    </row>
    <row r="42" spans="1:11" s="128" customFormat="1" ht="22.5" x14ac:dyDescent="0.2">
      <c r="A42" s="215" t="s">
        <v>487</v>
      </c>
      <c r="B42" s="127">
        <f>SUM(B37:B41)</f>
        <v>548</v>
      </c>
      <c r="C42" s="127">
        <f>SUM(C37:C41)</f>
        <v>627</v>
      </c>
      <c r="D42" s="127">
        <f>SUM(D37:D41)</f>
        <v>582</v>
      </c>
      <c r="E42" s="127">
        <f t="shared" si="10"/>
        <v>1757</v>
      </c>
      <c r="G42" s="215" t="s">
        <v>488</v>
      </c>
      <c r="H42" s="127">
        <f>SUM(H37:H41)</f>
        <v>627</v>
      </c>
      <c r="I42" s="127">
        <f>SUM(I37:I41)</f>
        <v>552</v>
      </c>
      <c r="J42" s="127">
        <f>SUM(J37:J41)</f>
        <v>570</v>
      </c>
      <c r="K42" s="127">
        <f t="shared" si="11"/>
        <v>1749</v>
      </c>
    </row>
    <row r="43" spans="1:11" s="69" customFormat="1" ht="22.5" x14ac:dyDescent="0.45">
      <c r="A43" s="384" t="s">
        <v>299</v>
      </c>
      <c r="B43" s="384"/>
      <c r="C43" s="384"/>
      <c r="D43" s="384"/>
      <c r="E43" s="384"/>
      <c r="F43" s="128"/>
      <c r="G43" s="384" t="s">
        <v>480</v>
      </c>
      <c r="H43" s="384"/>
      <c r="I43" s="384"/>
      <c r="J43" s="384"/>
      <c r="K43" s="384"/>
    </row>
    <row r="44" spans="1:11" s="70" customFormat="1" ht="22.5" x14ac:dyDescent="0.45">
      <c r="A44" s="72" t="s">
        <v>234</v>
      </c>
      <c r="B44" s="129">
        <v>138</v>
      </c>
      <c r="C44" s="129">
        <v>117</v>
      </c>
      <c r="D44" s="129">
        <v>142</v>
      </c>
      <c r="E44" s="128">
        <f t="shared" ref="E44:E49" si="12">SUM(B44:D44)</f>
        <v>397</v>
      </c>
      <c r="F44" s="73"/>
      <c r="G44" s="72" t="s">
        <v>354</v>
      </c>
      <c r="H44" s="129">
        <v>116</v>
      </c>
      <c r="I44" s="129">
        <v>102</v>
      </c>
      <c r="J44" s="129">
        <v>111</v>
      </c>
      <c r="K44" s="128">
        <f>SUM(H44:J44)</f>
        <v>329</v>
      </c>
    </row>
    <row r="45" spans="1:11" s="70" customFormat="1" ht="22.5" x14ac:dyDescent="0.45">
      <c r="A45" s="72" t="s">
        <v>235</v>
      </c>
      <c r="B45" s="129">
        <v>143</v>
      </c>
      <c r="C45" s="129">
        <v>103</v>
      </c>
      <c r="D45" s="129">
        <v>108</v>
      </c>
      <c r="E45" s="128">
        <f t="shared" si="12"/>
        <v>354</v>
      </c>
      <c r="F45" s="73"/>
      <c r="G45" s="72" t="s">
        <v>258</v>
      </c>
      <c r="H45" s="129">
        <v>100</v>
      </c>
      <c r="I45" s="129">
        <v>106</v>
      </c>
      <c r="J45" s="129">
        <v>108</v>
      </c>
      <c r="K45" s="128">
        <f>SUM(H45:J45)</f>
        <v>314</v>
      </c>
    </row>
    <row r="46" spans="1:11" s="70" customFormat="1" ht="22.5" x14ac:dyDescent="0.45">
      <c r="A46" s="72" t="s">
        <v>361</v>
      </c>
      <c r="B46" s="129">
        <v>106</v>
      </c>
      <c r="C46" s="129">
        <v>103</v>
      </c>
      <c r="D46" s="129">
        <v>126</v>
      </c>
      <c r="E46" s="128">
        <f t="shared" si="12"/>
        <v>335</v>
      </c>
      <c r="F46" s="73"/>
      <c r="G46" s="72" t="s">
        <v>286</v>
      </c>
      <c r="H46" s="129">
        <v>94</v>
      </c>
      <c r="I46" s="129">
        <v>103</v>
      </c>
      <c r="J46" s="129">
        <v>103</v>
      </c>
      <c r="K46" s="128">
        <f>SUM(H46:J46)</f>
        <v>300</v>
      </c>
    </row>
    <row r="47" spans="1:11" s="70" customFormat="1" ht="22.5" x14ac:dyDescent="0.45">
      <c r="A47" s="72" t="s">
        <v>362</v>
      </c>
      <c r="B47" s="129">
        <v>104</v>
      </c>
      <c r="C47" s="129">
        <v>95</v>
      </c>
      <c r="D47" s="129">
        <v>112</v>
      </c>
      <c r="E47" s="128">
        <f t="shared" si="12"/>
        <v>311</v>
      </c>
      <c r="F47" s="73"/>
      <c r="G47" s="72" t="s">
        <v>371</v>
      </c>
      <c r="H47" s="129">
        <v>97</v>
      </c>
      <c r="I47" s="129">
        <v>105</v>
      </c>
      <c r="J47" s="129">
        <v>95</v>
      </c>
      <c r="K47" s="128">
        <f>SUM(H47:J47)</f>
        <v>297</v>
      </c>
    </row>
    <row r="48" spans="1:11" s="70" customFormat="1" ht="22.5" x14ac:dyDescent="0.45">
      <c r="A48" s="72" t="s">
        <v>334</v>
      </c>
      <c r="B48" s="129">
        <v>150</v>
      </c>
      <c r="C48" s="129">
        <v>123</v>
      </c>
      <c r="D48" s="129">
        <v>108</v>
      </c>
      <c r="E48" s="128">
        <f t="shared" si="12"/>
        <v>381</v>
      </c>
      <c r="F48" s="73"/>
      <c r="G48" s="72" t="s">
        <v>210</v>
      </c>
      <c r="H48" s="129">
        <v>96</v>
      </c>
      <c r="I48" s="129">
        <v>132</v>
      </c>
      <c r="J48" s="129">
        <v>137</v>
      </c>
      <c r="K48" s="128">
        <f>SUM(H48:J48)</f>
        <v>365</v>
      </c>
    </row>
    <row r="49" spans="1:11" s="128" customFormat="1" ht="22.5" x14ac:dyDescent="0.2">
      <c r="A49" s="131" t="s">
        <v>487</v>
      </c>
      <c r="B49" s="128">
        <f>SUM(B44:B48)</f>
        <v>641</v>
      </c>
      <c r="C49" s="128">
        <f>SUM(C44:C48)</f>
        <v>541</v>
      </c>
      <c r="D49" s="128">
        <f>SUM(D44:D48)</f>
        <v>596</v>
      </c>
      <c r="E49" s="128">
        <f t="shared" si="12"/>
        <v>1778</v>
      </c>
      <c r="G49" s="131" t="s">
        <v>488</v>
      </c>
      <c r="H49" s="128">
        <f>SUM(H44:H48)</f>
        <v>503</v>
      </c>
      <c r="I49" s="128">
        <f>SUM(I44:I48)</f>
        <v>548</v>
      </c>
      <c r="J49" s="128">
        <f>SUM(J44:J48)</f>
        <v>554</v>
      </c>
      <c r="K49" s="128">
        <f>SUM(K44:K48)</f>
        <v>1605</v>
      </c>
    </row>
    <row r="51" spans="1:11" ht="22.5" x14ac:dyDescent="0.35">
      <c r="A51" s="384" t="s">
        <v>332</v>
      </c>
      <c r="B51" s="384"/>
      <c r="C51" s="384"/>
      <c r="D51" s="384"/>
      <c r="E51" s="384"/>
      <c r="G51" s="384" t="s">
        <v>321</v>
      </c>
      <c r="H51" s="384"/>
      <c r="I51" s="384"/>
      <c r="J51" s="384"/>
      <c r="K51" s="384"/>
    </row>
    <row r="52" spans="1:11" ht="24" customHeight="1" x14ac:dyDescent="0.45">
      <c r="A52" s="383" t="s">
        <v>501</v>
      </c>
      <c r="B52" s="383"/>
      <c r="C52" s="383"/>
      <c r="D52" s="383"/>
      <c r="E52" s="383"/>
      <c r="F52" s="70"/>
      <c r="G52" s="383" t="s">
        <v>509</v>
      </c>
      <c r="H52" s="383"/>
      <c r="I52" s="383"/>
      <c r="J52" s="383"/>
      <c r="K52" s="383"/>
    </row>
    <row r="53" spans="1:11" ht="24" customHeight="1" x14ac:dyDescent="0.45">
      <c r="A53" s="383" t="s">
        <v>502</v>
      </c>
      <c r="B53" s="383"/>
      <c r="C53" s="383"/>
      <c r="D53" s="383"/>
      <c r="E53" s="383"/>
      <c r="F53" s="70"/>
      <c r="G53" s="383" t="s">
        <v>510</v>
      </c>
      <c r="H53" s="383"/>
      <c r="I53" s="383"/>
      <c r="J53" s="383"/>
      <c r="K53" s="383"/>
    </row>
    <row r="54" spans="1:11" ht="24" customHeight="1" x14ac:dyDescent="0.45">
      <c r="A54" s="383" t="s">
        <v>503</v>
      </c>
      <c r="B54" s="383"/>
      <c r="C54" s="383"/>
      <c r="D54" s="383"/>
      <c r="E54" s="383"/>
      <c r="F54" s="70"/>
      <c r="G54" s="383" t="s">
        <v>511</v>
      </c>
      <c r="H54" s="383"/>
      <c r="I54" s="383"/>
      <c r="J54" s="383"/>
      <c r="K54" s="383"/>
    </row>
    <row r="55" spans="1:11" ht="24" customHeight="1" x14ac:dyDescent="0.45">
      <c r="A55" s="383" t="s">
        <v>504</v>
      </c>
      <c r="B55" s="383"/>
      <c r="C55" s="383"/>
      <c r="D55" s="383"/>
      <c r="E55" s="383"/>
      <c r="F55" s="70"/>
      <c r="G55" s="383" t="s">
        <v>512</v>
      </c>
      <c r="H55" s="383"/>
      <c r="I55" s="383"/>
      <c r="J55" s="383"/>
      <c r="K55" s="383"/>
    </row>
    <row r="56" spans="1:11" ht="24" customHeight="1" x14ac:dyDescent="0.45">
      <c r="A56" s="383" t="s">
        <v>505</v>
      </c>
      <c r="B56" s="383"/>
      <c r="C56" s="383"/>
      <c r="D56" s="383"/>
      <c r="E56" s="383"/>
      <c r="F56" s="70"/>
      <c r="G56" s="383" t="s">
        <v>513</v>
      </c>
      <c r="H56" s="383"/>
      <c r="I56" s="383"/>
      <c r="J56" s="383"/>
      <c r="K56" s="383"/>
    </row>
    <row r="57" spans="1:11" ht="24" customHeight="1" x14ac:dyDescent="0.45">
      <c r="A57" s="383" t="s">
        <v>506</v>
      </c>
      <c r="B57" s="383"/>
      <c r="C57" s="383"/>
      <c r="D57" s="383"/>
      <c r="E57" s="383"/>
      <c r="F57" s="70"/>
      <c r="G57" s="383" t="s">
        <v>514</v>
      </c>
      <c r="H57" s="383"/>
      <c r="I57" s="383"/>
      <c r="J57" s="383"/>
      <c r="K57" s="383"/>
    </row>
    <row r="58" spans="1:11" ht="24" customHeight="1" x14ac:dyDescent="0.45">
      <c r="A58" s="383" t="s">
        <v>507</v>
      </c>
      <c r="B58" s="383"/>
      <c r="C58" s="383"/>
      <c r="D58" s="383"/>
      <c r="E58" s="383"/>
      <c r="F58" s="70"/>
      <c r="G58" s="383" t="s">
        <v>515</v>
      </c>
      <c r="H58" s="383"/>
      <c r="I58" s="383"/>
      <c r="J58" s="383"/>
      <c r="K58" s="383"/>
    </row>
    <row r="59" spans="1:11" ht="24" customHeight="1" x14ac:dyDescent="0.45">
      <c r="A59" s="383" t="s">
        <v>508</v>
      </c>
      <c r="B59" s="383"/>
      <c r="C59" s="383"/>
      <c r="D59" s="383"/>
      <c r="E59" s="383"/>
      <c r="F59" s="70"/>
      <c r="G59" s="383" t="s">
        <v>516</v>
      </c>
      <c r="H59" s="383"/>
      <c r="I59" s="383"/>
      <c r="J59" s="383"/>
      <c r="K59" s="383"/>
    </row>
    <row r="60" spans="1:11" ht="24" customHeight="1" x14ac:dyDescent="0.45">
      <c r="A60" s="383"/>
      <c r="B60" s="383"/>
      <c r="C60" s="383"/>
      <c r="D60" s="383"/>
      <c r="E60" s="383"/>
      <c r="F60" s="70"/>
      <c r="G60" s="383"/>
      <c r="H60" s="383"/>
      <c r="I60" s="383"/>
      <c r="J60" s="383"/>
      <c r="K60" s="383"/>
    </row>
    <row r="61" spans="1:11" ht="24" customHeight="1" x14ac:dyDescent="0.45">
      <c r="A61" s="72"/>
      <c r="B61" s="212"/>
      <c r="C61" s="212"/>
      <c r="D61" s="212"/>
      <c r="E61" s="213"/>
      <c r="F61" s="70"/>
      <c r="G61" s="72"/>
      <c r="H61" s="212"/>
      <c r="I61" s="212"/>
      <c r="J61" s="212"/>
      <c r="K61" s="213"/>
    </row>
    <row r="62" spans="1:11" ht="24" customHeight="1" x14ac:dyDescent="0.45">
      <c r="A62" s="72"/>
      <c r="B62" s="212"/>
      <c r="C62" s="212"/>
      <c r="D62" s="212"/>
      <c r="E62" s="213"/>
      <c r="F62" s="70"/>
      <c r="G62" s="72"/>
      <c r="H62" s="212"/>
      <c r="I62" s="212"/>
      <c r="J62" s="212"/>
      <c r="K62" s="213"/>
    </row>
    <row r="63" spans="1:11" ht="24" customHeight="1" x14ac:dyDescent="0.45">
      <c r="A63" s="72"/>
      <c r="B63" s="212"/>
      <c r="C63" s="212"/>
      <c r="D63" s="212"/>
      <c r="E63" s="213"/>
      <c r="F63" s="70"/>
      <c r="G63" s="72"/>
      <c r="H63" s="212"/>
      <c r="I63" s="212"/>
      <c r="J63" s="212"/>
      <c r="K63" s="213"/>
    </row>
    <row r="64" spans="1:11" ht="24" customHeight="1" x14ac:dyDescent="0.35"/>
    <row r="65" spans="1:1" ht="24" customHeight="1" x14ac:dyDescent="0.35"/>
    <row r="66" spans="1:1" ht="24" customHeight="1" x14ac:dyDescent="0.35"/>
    <row r="67" spans="1:1" ht="24" customHeight="1" x14ac:dyDescent="0.35"/>
    <row r="68" spans="1:1" ht="24" customHeight="1" x14ac:dyDescent="0.35">
      <c r="A68" s="58" t="s">
        <v>665</v>
      </c>
    </row>
  </sheetData>
  <mergeCells count="34">
    <mergeCell ref="A60:E60"/>
    <mergeCell ref="G51:K51"/>
    <mergeCell ref="G52:K52"/>
    <mergeCell ref="G53:K53"/>
    <mergeCell ref="G54:K54"/>
    <mergeCell ref="G55:K55"/>
    <mergeCell ref="G56:K56"/>
    <mergeCell ref="G57:K57"/>
    <mergeCell ref="G58:K58"/>
    <mergeCell ref="G59:K59"/>
    <mergeCell ref="G60:K60"/>
    <mergeCell ref="A51:E51"/>
    <mergeCell ref="A52:E52"/>
    <mergeCell ref="A57:E57"/>
    <mergeCell ref="A58:E58"/>
    <mergeCell ref="A53:E53"/>
    <mergeCell ref="A55:E55"/>
    <mergeCell ref="A59:E59"/>
    <mergeCell ref="A54:E54"/>
    <mergeCell ref="A56:E56"/>
    <mergeCell ref="A1:E1"/>
    <mergeCell ref="A36:E36"/>
    <mergeCell ref="G1:K1"/>
    <mergeCell ref="A22:E22"/>
    <mergeCell ref="G22:K22"/>
    <mergeCell ref="G29:K29"/>
    <mergeCell ref="A29:E29"/>
    <mergeCell ref="G36:K36"/>
    <mergeCell ref="G43:K43"/>
    <mergeCell ref="A43:E43"/>
    <mergeCell ref="A8:E8"/>
    <mergeCell ref="G8:K8"/>
    <mergeCell ref="G15:K15"/>
    <mergeCell ref="A15:E15"/>
  </mergeCells>
  <phoneticPr fontId="20" type="noConversion"/>
  <conditionalFormatting sqref="B7 H7">
    <cfRule type="top10" dxfId="80" priority="38" rank="1"/>
  </conditionalFormatting>
  <conditionalFormatting sqref="C7 I7">
    <cfRule type="top10" dxfId="79" priority="37" rank="1"/>
  </conditionalFormatting>
  <conditionalFormatting sqref="D7 J7">
    <cfRule type="top10" dxfId="78" priority="36" stopIfTrue="1" rank="1"/>
  </conditionalFormatting>
  <conditionalFormatting sqref="E7 K7">
    <cfRule type="top10" dxfId="77" priority="35" rank="1"/>
  </conditionalFormatting>
  <conditionalFormatting sqref="B14 H14">
    <cfRule type="top10" dxfId="76" priority="34" rank="1"/>
  </conditionalFormatting>
  <conditionalFormatting sqref="C14 I14">
    <cfRule type="top10" dxfId="75" priority="32" rank="1"/>
    <cfRule type="top10" priority="33" rank="1"/>
  </conditionalFormatting>
  <conditionalFormatting sqref="J14 D14">
    <cfRule type="top10" dxfId="74" priority="31" rank="1"/>
  </conditionalFormatting>
  <conditionalFormatting sqref="K14 E14">
    <cfRule type="top10" dxfId="73" priority="30" rank="1"/>
  </conditionalFormatting>
  <conditionalFormatting sqref="B21 H21">
    <cfRule type="top10" dxfId="72" priority="29" rank="1"/>
  </conditionalFormatting>
  <conditionalFormatting sqref="I21 C21">
    <cfRule type="top10" dxfId="71" priority="28" rank="1"/>
  </conditionalFormatting>
  <conditionalFormatting sqref="D21 J21">
    <cfRule type="top10" dxfId="70" priority="27" rank="1"/>
  </conditionalFormatting>
  <conditionalFormatting sqref="K21 E21">
    <cfRule type="top10" dxfId="69" priority="26" rank="1"/>
  </conditionalFormatting>
  <conditionalFormatting sqref="B28 H28">
    <cfRule type="top10" dxfId="68" priority="25" rank="1"/>
  </conditionalFormatting>
  <conditionalFormatting sqref="C28 I28">
    <cfRule type="top10" dxfId="67" priority="24" rank="1"/>
  </conditionalFormatting>
  <conditionalFormatting sqref="D28 J28">
    <cfRule type="top10" dxfId="66" priority="23" rank="1"/>
  </conditionalFormatting>
  <conditionalFormatting sqref="E28 K28">
    <cfRule type="top10" dxfId="65" priority="22" rank="1"/>
  </conditionalFormatting>
  <conditionalFormatting sqref="B35 H35">
    <cfRule type="top10" dxfId="64" priority="21" rank="1"/>
  </conditionalFormatting>
  <conditionalFormatting sqref="H35 B35">
    <cfRule type="top10" dxfId="63" priority="20" rank="1"/>
  </conditionalFormatting>
  <conditionalFormatting sqref="C35 I35">
    <cfRule type="top10" dxfId="62" priority="19" rank="1"/>
  </conditionalFormatting>
  <conditionalFormatting sqref="D35 J35">
    <cfRule type="top10" dxfId="61" priority="18" rank="1"/>
  </conditionalFormatting>
  <conditionalFormatting sqref="K35 E35">
    <cfRule type="top10" dxfId="60" priority="17" rank="1"/>
  </conditionalFormatting>
  <conditionalFormatting sqref="B42 H42">
    <cfRule type="top10" dxfId="59" priority="16" rank="1"/>
  </conditionalFormatting>
  <conditionalFormatting sqref="C42 I42">
    <cfRule type="top10" dxfId="58" priority="15" rank="1"/>
  </conditionalFormatting>
  <conditionalFormatting sqref="D42 J42">
    <cfRule type="top10" dxfId="57" priority="14" rank="1"/>
  </conditionalFormatting>
  <conditionalFormatting sqref="E42 K42">
    <cfRule type="top10" dxfId="56" priority="13" rank="1"/>
  </conditionalFormatting>
  <conditionalFormatting sqref="B49 H49">
    <cfRule type="top10" dxfId="55" priority="12" rank="1"/>
  </conditionalFormatting>
  <conditionalFormatting sqref="C49 I49">
    <cfRule type="top10" dxfId="54" priority="11" rank="1"/>
  </conditionalFormatting>
  <conditionalFormatting sqref="D49 J49">
    <cfRule type="top10" dxfId="53" priority="10" rank="1"/>
  </conditionalFormatting>
  <conditionalFormatting sqref="E49 K49">
    <cfRule type="top10" dxfId="52" priority="9" rank="1"/>
  </conditionalFormatting>
  <conditionalFormatting sqref="E2:E6 K2:K6 K9:K13 E9:E13 E16:E20 K16:K20 E23:E27 E30:E34 K30:K34 K23:K27 K37:K41 E37:E41 E44:E48 K44:K48">
    <cfRule type="cellIs" dxfId="51" priority="7" operator="greaterThan">
      <formula>399</formula>
    </cfRule>
  </conditionalFormatting>
  <conditionalFormatting sqref="B2:D6 H2:J6 H9:J13 B9:D13 B16:D20 H16:J20 B23:D27 H23:J27 H30:J34 B30:D34 B37:D41 H37:J41 H44:J48 B44:D48">
    <cfRule type="cellIs" dxfId="50" priority="5" operator="greaterThanOrEqual">
      <formula>150</formula>
    </cfRule>
  </conditionalFormatting>
  <printOptions horizontalCentered="1" verticalCentered="1"/>
  <pageMargins left="0.7" right="0.7" top="1" bottom="0.5" header="0.3" footer="0.3"/>
  <pageSetup scale="52" orientation="portrait" r:id="rId1"/>
  <headerFooter>
    <oddHeader>&amp;C&amp;"Euphemia,Bold"&amp;18FRIDAY PRO LEAGUE&amp;"Euphemia,Regular"&amp;10
&amp;"Euphemia,Bold"&amp;14WEEK 1&amp;"Euphemia,Regular"&amp;10
&amp;12SEPTEMBER 5, 2014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7"/>
  <sheetViews>
    <sheetView workbookViewId="0">
      <selection activeCell="D14" sqref="D14"/>
    </sheetView>
  </sheetViews>
  <sheetFormatPr defaultRowHeight="15" x14ac:dyDescent="0.3"/>
  <cols>
    <col min="1" max="1" width="16.7109375" style="151" bestFit="1" customWidth="1"/>
    <col min="2" max="2" width="4.42578125" style="151" bestFit="1" customWidth="1"/>
    <col min="3" max="3" width="4.42578125" style="151" customWidth="1"/>
    <col min="4" max="4" width="14.140625" style="370" bestFit="1" customWidth="1"/>
    <col min="5" max="5" width="4.42578125" style="151" customWidth="1"/>
    <col min="6" max="6" width="7.5703125" style="147" customWidth="1"/>
    <col min="7" max="7" width="16.7109375" style="151" bestFit="1" customWidth="1"/>
    <col min="8" max="8" width="4.42578125" style="147" bestFit="1" customWidth="1"/>
    <col min="9" max="9" width="2.42578125" style="151" customWidth="1"/>
    <col min="10" max="10" width="14.140625" style="151" bestFit="1" customWidth="1"/>
    <col min="11" max="11" width="4.42578125" style="151" bestFit="1" customWidth="1"/>
    <col min="12" max="35" width="9.140625" style="151"/>
    <col min="36" max="36" width="4.42578125" style="151" bestFit="1" customWidth="1"/>
    <col min="37" max="16384" width="9.140625" style="151"/>
  </cols>
  <sheetData>
    <row r="1" spans="1:38" s="150" customFormat="1" x14ac:dyDescent="0.3">
      <c r="A1" s="390" t="s">
        <v>329</v>
      </c>
      <c r="B1" s="390"/>
      <c r="C1" s="390"/>
      <c r="D1" s="390"/>
      <c r="E1" s="390"/>
      <c r="F1" s="149"/>
      <c r="G1" s="390" t="s">
        <v>369</v>
      </c>
      <c r="H1" s="390"/>
      <c r="I1" s="390"/>
      <c r="J1" s="390"/>
      <c r="K1" s="390"/>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row>
    <row r="2" spans="1:38" s="150" customFormat="1" x14ac:dyDescent="0.3">
      <c r="A2" s="148"/>
      <c r="B2" s="148"/>
      <c r="C2" s="324"/>
      <c r="D2" s="369"/>
      <c r="E2" s="324"/>
      <c r="F2" s="149"/>
      <c r="G2" s="148"/>
      <c r="H2" s="148"/>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row>
    <row r="3" spans="1:38" x14ac:dyDescent="0.3">
      <c r="A3" s="67" t="s">
        <v>257</v>
      </c>
      <c r="B3" s="147">
        <v>470</v>
      </c>
      <c r="C3" s="323"/>
      <c r="D3" s="67" t="s">
        <v>269</v>
      </c>
      <c r="E3" s="163">
        <v>410</v>
      </c>
      <c r="G3" s="119" t="s">
        <v>353</v>
      </c>
      <c r="H3" s="147">
        <v>183</v>
      </c>
      <c r="I3" s="119"/>
      <c r="J3" s="119" t="s">
        <v>210</v>
      </c>
      <c r="K3" s="363">
        <v>159</v>
      </c>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47"/>
    </row>
    <row r="4" spans="1:38" x14ac:dyDescent="0.3">
      <c r="A4" s="67" t="s">
        <v>335</v>
      </c>
      <c r="B4" s="147">
        <v>460</v>
      </c>
      <c r="C4" s="323"/>
      <c r="D4" s="67" t="s">
        <v>227</v>
      </c>
      <c r="E4" s="285">
        <v>410</v>
      </c>
      <c r="G4" s="119" t="s">
        <v>237</v>
      </c>
      <c r="H4" s="147">
        <v>182</v>
      </c>
      <c r="I4" s="119"/>
      <c r="J4" s="119" t="s">
        <v>211</v>
      </c>
      <c r="K4" s="147">
        <v>158</v>
      </c>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47"/>
    </row>
    <row r="5" spans="1:38" x14ac:dyDescent="0.3">
      <c r="A5" s="67" t="s">
        <v>223</v>
      </c>
      <c r="B5" s="147">
        <v>460</v>
      </c>
      <c r="C5" s="323"/>
      <c r="D5" s="119" t="s">
        <v>211</v>
      </c>
      <c r="E5" s="295">
        <v>408</v>
      </c>
      <c r="G5" s="119" t="s">
        <v>257</v>
      </c>
      <c r="H5" s="147">
        <v>180</v>
      </c>
      <c r="I5" s="119"/>
      <c r="J5" s="119" t="s">
        <v>267</v>
      </c>
      <c r="K5" s="147">
        <v>157</v>
      </c>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47"/>
    </row>
    <row r="6" spans="1:38" x14ac:dyDescent="0.3">
      <c r="A6" s="67" t="s">
        <v>355</v>
      </c>
      <c r="B6" s="147">
        <v>452</v>
      </c>
      <c r="C6" s="323"/>
      <c r="D6" s="119" t="s">
        <v>224</v>
      </c>
      <c r="E6" s="295">
        <v>408</v>
      </c>
      <c r="G6" s="119" t="s">
        <v>281</v>
      </c>
      <c r="H6" s="147">
        <v>176</v>
      </c>
      <c r="I6" s="119"/>
      <c r="J6" s="119" t="s">
        <v>445</v>
      </c>
      <c r="K6" s="147">
        <v>157</v>
      </c>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47"/>
    </row>
    <row r="7" spans="1:38" x14ac:dyDescent="0.3">
      <c r="A7" s="67" t="s">
        <v>353</v>
      </c>
      <c r="B7" s="147">
        <v>448</v>
      </c>
      <c r="C7" s="323"/>
      <c r="D7" s="119" t="s">
        <v>264</v>
      </c>
      <c r="E7" s="295">
        <v>406</v>
      </c>
      <c r="G7" s="119" t="s">
        <v>223</v>
      </c>
      <c r="H7" s="147">
        <v>174</v>
      </c>
      <c r="I7" s="119"/>
      <c r="J7" s="119" t="s">
        <v>440</v>
      </c>
      <c r="K7" s="147">
        <v>157</v>
      </c>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47"/>
    </row>
    <row r="8" spans="1:38" x14ac:dyDescent="0.3">
      <c r="A8" s="67" t="s">
        <v>357</v>
      </c>
      <c r="B8" s="147">
        <v>445</v>
      </c>
      <c r="C8" s="323"/>
      <c r="D8" s="119" t="s">
        <v>260</v>
      </c>
      <c r="E8" s="316">
        <v>406</v>
      </c>
      <c r="G8" s="119" t="s">
        <v>228</v>
      </c>
      <c r="H8" s="147">
        <v>170</v>
      </c>
      <c r="I8" s="119"/>
      <c r="J8" s="119" t="s">
        <v>247</v>
      </c>
      <c r="K8" s="147">
        <v>156</v>
      </c>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47"/>
    </row>
    <row r="9" spans="1:38" x14ac:dyDescent="0.3">
      <c r="A9" s="119" t="s">
        <v>489</v>
      </c>
      <c r="B9" s="147">
        <v>443</v>
      </c>
      <c r="C9" s="323"/>
      <c r="D9" s="119" t="s">
        <v>241</v>
      </c>
      <c r="E9" s="363">
        <v>405</v>
      </c>
      <c r="G9" s="119" t="s">
        <v>489</v>
      </c>
      <c r="H9" s="147">
        <v>169</v>
      </c>
      <c r="I9" s="119"/>
      <c r="J9" s="119" t="s">
        <v>276</v>
      </c>
      <c r="K9" s="147">
        <v>156</v>
      </c>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47"/>
    </row>
    <row r="10" spans="1:38" x14ac:dyDescent="0.3">
      <c r="A10" s="67" t="s">
        <v>334</v>
      </c>
      <c r="B10" s="147">
        <v>440</v>
      </c>
      <c r="C10" s="323"/>
      <c r="D10" s="119" t="s">
        <v>247</v>
      </c>
      <c r="E10" s="323">
        <v>404</v>
      </c>
      <c r="G10" s="119" t="s">
        <v>278</v>
      </c>
      <c r="H10" s="147">
        <v>168</v>
      </c>
      <c r="I10" s="119"/>
      <c r="J10" s="119" t="s">
        <v>283</v>
      </c>
      <c r="K10" s="147">
        <v>156</v>
      </c>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47"/>
    </row>
    <row r="11" spans="1:38" x14ac:dyDescent="0.3">
      <c r="A11" s="67" t="s">
        <v>351</v>
      </c>
      <c r="B11" s="147">
        <v>439</v>
      </c>
      <c r="C11" s="323"/>
      <c r="D11" s="119" t="s">
        <v>283</v>
      </c>
      <c r="E11" s="323">
        <v>403</v>
      </c>
      <c r="G11" s="119" t="s">
        <v>41</v>
      </c>
      <c r="H11" s="147">
        <v>168</v>
      </c>
      <c r="I11" s="119"/>
      <c r="J11" s="119" t="s">
        <v>214</v>
      </c>
      <c r="K11" s="147">
        <v>154</v>
      </c>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47"/>
    </row>
    <row r="12" spans="1:38" x14ac:dyDescent="0.3">
      <c r="A12" s="67" t="s">
        <v>225</v>
      </c>
      <c r="B12" s="147">
        <v>431</v>
      </c>
      <c r="C12" s="323"/>
      <c r="D12" s="119" t="s">
        <v>406</v>
      </c>
      <c r="E12" s="344">
        <v>403</v>
      </c>
      <c r="G12" s="119" t="s">
        <v>225</v>
      </c>
      <c r="H12" s="147">
        <v>167</v>
      </c>
      <c r="I12" s="119"/>
      <c r="J12" s="119" t="s">
        <v>231</v>
      </c>
      <c r="K12" s="147">
        <v>154</v>
      </c>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47"/>
    </row>
    <row r="13" spans="1:38" x14ac:dyDescent="0.3">
      <c r="A13" s="67" t="s">
        <v>240</v>
      </c>
      <c r="B13" s="147">
        <v>430</v>
      </c>
      <c r="C13" s="323"/>
      <c r="D13" s="119" t="s">
        <v>354</v>
      </c>
      <c r="E13" s="323">
        <v>401</v>
      </c>
      <c r="G13" s="119" t="s">
        <v>241</v>
      </c>
      <c r="H13" s="147">
        <v>166</v>
      </c>
      <c r="I13" s="119"/>
      <c r="J13" s="119" t="s">
        <v>264</v>
      </c>
      <c r="K13" s="147">
        <v>154</v>
      </c>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47"/>
    </row>
    <row r="14" spans="1:38" x14ac:dyDescent="0.3">
      <c r="A14" s="67" t="s">
        <v>252</v>
      </c>
      <c r="B14" s="147">
        <v>429</v>
      </c>
      <c r="C14" s="323"/>
      <c r="D14" s="119"/>
      <c r="E14" s="323"/>
      <c r="F14" s="151"/>
      <c r="G14" s="119" t="s">
        <v>280</v>
      </c>
      <c r="H14" s="147">
        <v>165</v>
      </c>
      <c r="J14" s="119" t="s">
        <v>277</v>
      </c>
      <c r="K14" s="147">
        <v>154</v>
      </c>
    </row>
    <row r="15" spans="1:38" x14ac:dyDescent="0.3">
      <c r="A15" s="67" t="s">
        <v>281</v>
      </c>
      <c r="B15" s="147">
        <v>428</v>
      </c>
      <c r="C15" s="323"/>
      <c r="D15" s="119"/>
      <c r="E15" s="323"/>
      <c r="F15" s="151"/>
      <c r="G15" s="119" t="s">
        <v>351</v>
      </c>
      <c r="H15" s="147">
        <v>164</v>
      </c>
      <c r="J15" s="119" t="s">
        <v>260</v>
      </c>
      <c r="K15" s="147">
        <v>154</v>
      </c>
    </row>
    <row r="16" spans="1:38" x14ac:dyDescent="0.3">
      <c r="A16" s="67" t="s">
        <v>216</v>
      </c>
      <c r="B16" s="147">
        <v>428</v>
      </c>
      <c r="C16" s="323"/>
      <c r="D16" s="119"/>
      <c r="E16" s="323"/>
      <c r="F16" s="151"/>
      <c r="G16" s="119" t="s">
        <v>252</v>
      </c>
      <c r="H16" s="147">
        <v>164</v>
      </c>
      <c r="J16" s="119" t="s">
        <v>358</v>
      </c>
      <c r="K16" s="147">
        <v>153</v>
      </c>
    </row>
    <row r="17" spans="1:11" x14ac:dyDescent="0.3">
      <c r="A17" s="67" t="s">
        <v>40</v>
      </c>
      <c r="B17" s="147">
        <v>427</v>
      </c>
      <c r="C17" s="323"/>
      <c r="D17" s="119"/>
      <c r="E17" s="323"/>
      <c r="F17" s="151"/>
      <c r="G17" s="119" t="s">
        <v>334</v>
      </c>
      <c r="H17" s="147">
        <v>163</v>
      </c>
      <c r="J17" s="119" t="s">
        <v>258</v>
      </c>
      <c r="K17" s="147">
        <v>153</v>
      </c>
    </row>
    <row r="18" spans="1:11" x14ac:dyDescent="0.3">
      <c r="A18" s="67" t="s">
        <v>276</v>
      </c>
      <c r="B18" s="147">
        <v>425</v>
      </c>
      <c r="C18" s="323"/>
      <c r="D18" s="119"/>
      <c r="E18" s="323"/>
      <c r="F18" s="151"/>
      <c r="G18" s="119" t="s">
        <v>234</v>
      </c>
      <c r="H18" s="147">
        <v>163</v>
      </c>
      <c r="J18" s="119" t="s">
        <v>348</v>
      </c>
      <c r="K18" s="147">
        <v>152</v>
      </c>
    </row>
    <row r="19" spans="1:11" x14ac:dyDescent="0.3">
      <c r="A19" s="67" t="s">
        <v>210</v>
      </c>
      <c r="B19" s="147">
        <v>424</v>
      </c>
      <c r="C19" s="323"/>
      <c r="D19" s="119"/>
      <c r="E19" s="323"/>
      <c r="F19" s="151"/>
      <c r="G19" s="119" t="s">
        <v>357</v>
      </c>
      <c r="H19" s="147">
        <v>162</v>
      </c>
      <c r="J19" s="119" t="s">
        <v>242</v>
      </c>
      <c r="K19" s="147">
        <v>151</v>
      </c>
    </row>
    <row r="20" spans="1:11" x14ac:dyDescent="0.3">
      <c r="A20" s="67" t="s">
        <v>280</v>
      </c>
      <c r="B20" s="147">
        <v>423</v>
      </c>
      <c r="C20" s="323"/>
      <c r="D20" s="119"/>
      <c r="E20" s="323"/>
      <c r="F20" s="151"/>
      <c r="G20" s="119" t="s">
        <v>335</v>
      </c>
      <c r="H20" s="147">
        <v>162</v>
      </c>
      <c r="J20" s="119" t="s">
        <v>521</v>
      </c>
      <c r="K20" s="147">
        <v>151</v>
      </c>
    </row>
    <row r="21" spans="1:11" x14ac:dyDescent="0.3">
      <c r="A21" s="67" t="s">
        <v>258</v>
      </c>
      <c r="B21" s="147">
        <v>423</v>
      </c>
      <c r="C21" s="323"/>
      <c r="D21" s="119"/>
      <c r="E21" s="323"/>
      <c r="F21" s="151"/>
      <c r="G21" s="119" t="s">
        <v>361</v>
      </c>
      <c r="H21" s="147">
        <v>162</v>
      </c>
      <c r="J21" s="119" t="s">
        <v>474</v>
      </c>
      <c r="K21" s="147">
        <v>151</v>
      </c>
    </row>
    <row r="22" spans="1:11" x14ac:dyDescent="0.3">
      <c r="A22" s="67" t="s">
        <v>41</v>
      </c>
      <c r="B22" s="147">
        <v>420</v>
      </c>
      <c r="C22" s="323"/>
      <c r="D22" s="119"/>
      <c r="E22" s="323"/>
      <c r="F22" s="151"/>
      <c r="G22" s="119" t="s">
        <v>360</v>
      </c>
      <c r="H22" s="147">
        <v>162</v>
      </c>
      <c r="J22" s="119" t="s">
        <v>222</v>
      </c>
      <c r="K22" s="329">
        <v>151</v>
      </c>
    </row>
    <row r="23" spans="1:11" x14ac:dyDescent="0.3">
      <c r="A23" s="67" t="s">
        <v>277</v>
      </c>
      <c r="B23" s="147">
        <v>418</v>
      </c>
      <c r="C23" s="323"/>
      <c r="D23" s="119"/>
      <c r="E23" s="323"/>
      <c r="F23" s="151"/>
      <c r="G23" s="119" t="s">
        <v>362</v>
      </c>
      <c r="H23" s="147">
        <v>161</v>
      </c>
      <c r="J23" s="119" t="s">
        <v>216</v>
      </c>
      <c r="K23" s="147">
        <v>151</v>
      </c>
    </row>
    <row r="24" spans="1:11" x14ac:dyDescent="0.3">
      <c r="A24" s="67" t="s">
        <v>356</v>
      </c>
      <c r="B24" s="147">
        <v>417</v>
      </c>
      <c r="C24" s="323"/>
      <c r="D24" s="119"/>
      <c r="E24" s="323"/>
      <c r="F24" s="151"/>
      <c r="G24" s="119" t="s">
        <v>279</v>
      </c>
      <c r="H24" s="147">
        <v>161</v>
      </c>
      <c r="J24" s="119" t="s">
        <v>356</v>
      </c>
      <c r="K24" s="344">
        <v>151</v>
      </c>
    </row>
    <row r="25" spans="1:11" x14ac:dyDescent="0.3">
      <c r="A25" s="67" t="s">
        <v>371</v>
      </c>
      <c r="B25" s="147">
        <v>417</v>
      </c>
      <c r="C25" s="323"/>
      <c r="D25" s="119"/>
      <c r="E25" s="323"/>
      <c r="F25" s="151"/>
      <c r="G25" s="119" t="s">
        <v>355</v>
      </c>
      <c r="H25" s="147">
        <v>161</v>
      </c>
      <c r="J25" s="119" t="s">
        <v>227</v>
      </c>
      <c r="K25" s="363">
        <v>150</v>
      </c>
    </row>
    <row r="26" spans="1:11" x14ac:dyDescent="0.3">
      <c r="A26" s="67" t="s">
        <v>237</v>
      </c>
      <c r="B26" s="147">
        <v>416</v>
      </c>
      <c r="C26" s="323"/>
      <c r="D26" s="119"/>
      <c r="E26" s="323"/>
      <c r="F26" s="151"/>
      <c r="G26" s="119" t="s">
        <v>40</v>
      </c>
      <c r="H26" s="147">
        <v>161</v>
      </c>
      <c r="J26" s="119" t="s">
        <v>269</v>
      </c>
      <c r="K26" s="363">
        <v>150</v>
      </c>
    </row>
    <row r="27" spans="1:11" x14ac:dyDescent="0.3">
      <c r="A27" s="67" t="s">
        <v>214</v>
      </c>
      <c r="B27" s="155">
        <v>415</v>
      </c>
      <c r="C27" s="323"/>
      <c r="D27" s="119"/>
      <c r="E27" s="323"/>
      <c r="G27" s="119" t="s">
        <v>493</v>
      </c>
      <c r="H27" s="147">
        <v>160</v>
      </c>
      <c r="J27" s="119" t="s">
        <v>229</v>
      </c>
      <c r="K27" s="147">
        <v>150</v>
      </c>
    </row>
    <row r="28" spans="1:11" x14ac:dyDescent="0.3">
      <c r="A28" s="67" t="s">
        <v>228</v>
      </c>
      <c r="B28" s="147">
        <v>415</v>
      </c>
      <c r="C28" s="323"/>
      <c r="D28" s="119"/>
      <c r="E28" s="323"/>
      <c r="G28" s="119" t="s">
        <v>255</v>
      </c>
      <c r="H28" s="147">
        <v>159</v>
      </c>
      <c r="J28" s="119" t="s">
        <v>235</v>
      </c>
      <c r="K28" s="368">
        <v>150</v>
      </c>
    </row>
    <row r="29" spans="1:11" x14ac:dyDescent="0.3">
      <c r="A29" s="67" t="s">
        <v>362</v>
      </c>
      <c r="B29" s="159">
        <v>415</v>
      </c>
      <c r="C29" s="323"/>
      <c r="D29" s="119"/>
      <c r="E29" s="323"/>
      <c r="G29" s="119" t="s">
        <v>352</v>
      </c>
      <c r="H29" s="147">
        <v>159</v>
      </c>
    </row>
    <row r="30" spans="1:11" x14ac:dyDescent="0.3">
      <c r="A30" s="67" t="s">
        <v>234</v>
      </c>
      <c r="B30" s="329">
        <v>412</v>
      </c>
      <c r="C30" s="323"/>
      <c r="D30" s="119"/>
      <c r="E30" s="323"/>
      <c r="G30" s="119" t="s">
        <v>240</v>
      </c>
      <c r="H30" s="147">
        <v>159</v>
      </c>
    </row>
    <row r="31" spans="1:11" x14ac:dyDescent="0.3">
      <c r="A31" s="67" t="s">
        <v>493</v>
      </c>
      <c r="B31" s="368">
        <v>411</v>
      </c>
      <c r="C31" s="323"/>
      <c r="D31" s="119"/>
      <c r="E31" s="323"/>
      <c r="G31" s="119" t="s">
        <v>287</v>
      </c>
      <c r="H31" s="147">
        <v>159</v>
      </c>
    </row>
    <row r="32" spans="1:11" x14ac:dyDescent="0.3">
      <c r="C32" s="323"/>
      <c r="D32" s="119"/>
      <c r="E32" s="323"/>
    </row>
    <row r="33" spans="3:5" x14ac:dyDescent="0.3">
      <c r="C33" s="323"/>
      <c r="D33" s="119"/>
      <c r="E33" s="323"/>
    </row>
    <row r="34" spans="3:5" x14ac:dyDescent="0.3">
      <c r="C34" s="323"/>
      <c r="D34" s="119"/>
      <c r="E34" s="323"/>
    </row>
    <row r="35" spans="3:5" x14ac:dyDescent="0.3">
      <c r="C35" s="323"/>
      <c r="D35" s="119"/>
      <c r="E35" s="323"/>
    </row>
    <row r="36" spans="3:5" x14ac:dyDescent="0.3">
      <c r="C36" s="323"/>
      <c r="D36" s="119"/>
      <c r="E36" s="323"/>
    </row>
    <row r="37" spans="3:5" x14ac:dyDescent="0.3">
      <c r="C37" s="323"/>
      <c r="D37" s="119"/>
      <c r="E37" s="323"/>
    </row>
  </sheetData>
  <sortState ref="J3:K28">
    <sortCondition descending="1" ref="K3"/>
  </sortState>
  <mergeCells count="2">
    <mergeCell ref="G1:K1"/>
    <mergeCell ref="A1:E1"/>
  </mergeCells>
  <printOptions horizontalCentered="1"/>
  <pageMargins left="0.7" right="0.7" top="1.25" bottom="0.75" header="0.3" footer="0.3"/>
  <pageSetup scale="98" orientation="portrait" r:id="rId1"/>
  <headerFooter>
    <oddHeader>&amp;C&amp;"Euphemia,Bold"&amp;20Individual Highs&amp;14
&amp;12 2014 - 2015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5"/>
  <sheetViews>
    <sheetView showGridLines="0" zoomScale="115" zoomScaleNormal="115" workbookViewId="0">
      <pane xSplit="1" ySplit="1" topLeftCell="I2" activePane="bottomRight" state="frozen"/>
      <selection activeCell="F28" sqref="F28"/>
      <selection pane="topRight" activeCell="F28" sqref="F28"/>
      <selection pane="bottomLeft" activeCell="F28" sqref="F28"/>
      <selection pane="bottomRight" activeCell="L65" sqref="L65"/>
    </sheetView>
  </sheetViews>
  <sheetFormatPr defaultRowHeight="13.5" customHeight="1" x14ac:dyDescent="0.2"/>
  <cols>
    <col min="1" max="1" width="17.7109375" style="85" bestFit="1" customWidth="1"/>
    <col min="2" max="8" width="4.7109375" style="86" hidden="1" customWidth="1"/>
    <col min="9" max="18" width="4.7109375" style="86" customWidth="1"/>
    <col min="19" max="19" width="2" style="101" customWidth="1"/>
    <col min="20" max="26" width="4.7109375" style="86" customWidth="1"/>
    <col min="27" max="36" width="4.7109375" style="86" hidden="1" customWidth="1"/>
    <col min="37" max="37" width="2" style="86" customWidth="1"/>
    <col min="38" max="38" width="4.85546875" style="86" bestFit="1" customWidth="1"/>
    <col min="39" max="39" width="4.7109375" style="86" bestFit="1" customWidth="1"/>
    <col min="40" max="40" width="7.5703125" style="87" bestFit="1" customWidth="1"/>
    <col min="41" max="41" width="2.28515625" style="83" customWidth="1"/>
    <col min="42" max="16384" width="9.140625" style="83"/>
  </cols>
  <sheetData>
    <row r="1" spans="1:40" s="79" customFormat="1" ht="13.5" customHeight="1" x14ac:dyDescent="0.2">
      <c r="A1" s="76" t="s">
        <v>68</v>
      </c>
      <c r="B1" s="77">
        <v>1</v>
      </c>
      <c r="C1" s="77">
        <v>2</v>
      </c>
      <c r="D1" s="95">
        <v>3</v>
      </c>
      <c r="E1" s="77">
        <v>4</v>
      </c>
      <c r="F1" s="77">
        <v>5</v>
      </c>
      <c r="G1" s="77">
        <v>6</v>
      </c>
      <c r="H1" s="95">
        <v>7</v>
      </c>
      <c r="I1" s="77">
        <v>8</v>
      </c>
      <c r="J1" s="77">
        <v>9</v>
      </c>
      <c r="K1" s="77">
        <v>10</v>
      </c>
      <c r="L1" s="95">
        <v>11</v>
      </c>
      <c r="M1" s="77">
        <v>12</v>
      </c>
      <c r="N1" s="77">
        <v>13</v>
      </c>
      <c r="O1" s="77">
        <v>14</v>
      </c>
      <c r="P1" s="77">
        <v>15</v>
      </c>
      <c r="Q1" s="95">
        <v>16</v>
      </c>
      <c r="R1" s="77">
        <v>17</v>
      </c>
      <c r="S1" s="89"/>
      <c r="T1" s="77">
        <v>18</v>
      </c>
      <c r="U1" s="77">
        <v>19</v>
      </c>
      <c r="V1" s="95">
        <v>20</v>
      </c>
      <c r="W1" s="77">
        <v>21</v>
      </c>
      <c r="X1" s="77">
        <v>22</v>
      </c>
      <c r="Y1" s="77">
        <v>23</v>
      </c>
      <c r="Z1" s="95">
        <v>24</v>
      </c>
      <c r="AA1" s="77">
        <v>25</v>
      </c>
      <c r="AB1" s="77">
        <v>26</v>
      </c>
      <c r="AC1" s="77">
        <v>27</v>
      </c>
      <c r="AD1" s="77">
        <v>28</v>
      </c>
      <c r="AE1" s="95">
        <v>29</v>
      </c>
      <c r="AF1" s="77">
        <v>30</v>
      </c>
      <c r="AG1" s="77">
        <v>31</v>
      </c>
      <c r="AH1" s="77">
        <v>32</v>
      </c>
      <c r="AI1" s="95">
        <v>33</v>
      </c>
      <c r="AJ1" s="77">
        <v>34</v>
      </c>
      <c r="AK1" s="77"/>
      <c r="AL1" s="77" t="s">
        <v>312</v>
      </c>
      <c r="AM1" s="77" t="s">
        <v>325</v>
      </c>
      <c r="AN1" s="78" t="s">
        <v>39</v>
      </c>
    </row>
    <row r="2" spans="1:40" ht="13.5" customHeight="1" x14ac:dyDescent="0.2">
      <c r="A2" s="84" t="s">
        <v>281</v>
      </c>
      <c r="B2" s="81">
        <f>'1'!E27</f>
        <v>346</v>
      </c>
      <c r="C2" s="81"/>
      <c r="D2" s="81"/>
      <c r="E2" s="81"/>
      <c r="F2" s="81">
        <f>'5'!E34</f>
        <v>420</v>
      </c>
      <c r="G2" s="81"/>
      <c r="H2" s="81"/>
      <c r="I2" s="284"/>
      <c r="J2" s="81"/>
      <c r="K2" s="81">
        <f>'10'!E41</f>
        <v>390</v>
      </c>
      <c r="L2" s="81">
        <f>'11'!E48</f>
        <v>382</v>
      </c>
      <c r="M2" s="81">
        <f>'12'!E27</f>
        <v>383</v>
      </c>
      <c r="N2" s="81"/>
      <c r="O2" s="81"/>
      <c r="P2" s="81">
        <f>'15'!E6</f>
        <v>401</v>
      </c>
      <c r="Q2" s="81"/>
      <c r="R2" s="284"/>
      <c r="T2" s="356">
        <f>'18'!K28</f>
        <v>371</v>
      </c>
      <c r="U2" s="81">
        <f>'19'!E34</f>
        <v>373</v>
      </c>
      <c r="V2" s="81">
        <f>'20'!E41</f>
        <v>368</v>
      </c>
      <c r="W2" s="81">
        <f>'21'!E48</f>
        <v>387</v>
      </c>
      <c r="X2" s="81"/>
      <c r="Y2" s="81">
        <f>'23'!E6</f>
        <v>372</v>
      </c>
      <c r="Z2" s="81"/>
      <c r="AA2" s="81"/>
      <c r="AB2" s="81"/>
      <c r="AC2" s="81"/>
      <c r="AD2" s="81"/>
      <c r="AE2" s="81"/>
      <c r="AF2" s="81"/>
      <c r="AG2" s="81"/>
      <c r="AH2" s="81"/>
      <c r="AI2" s="81"/>
      <c r="AJ2" s="81"/>
      <c r="AK2" s="81"/>
      <c r="AL2" s="77">
        <f t="shared" ref="AL2:AL33" si="0">SUM(B2:AK2)</f>
        <v>4193</v>
      </c>
      <c r="AM2" s="77">
        <f t="shared" ref="AM2:AM33" si="1">COUNTA(B2:AK2)*3</f>
        <v>33</v>
      </c>
      <c r="AN2" s="82">
        <f t="shared" ref="AN2:AN33" si="2">AL2/AM2</f>
        <v>127.06060606060606</v>
      </c>
    </row>
    <row r="3" spans="1:40" ht="13.5" customHeight="1" x14ac:dyDescent="0.2">
      <c r="A3" s="84" t="s">
        <v>241</v>
      </c>
      <c r="B3" s="81"/>
      <c r="C3" s="81">
        <f>'2'!E20</f>
        <v>353</v>
      </c>
      <c r="D3" s="81">
        <f>'3'!E6</f>
        <v>395</v>
      </c>
      <c r="E3" s="81"/>
      <c r="F3" s="81">
        <f>'5'!E6</f>
        <v>405</v>
      </c>
      <c r="G3" s="81">
        <f>'6'!E27</f>
        <v>391</v>
      </c>
      <c r="H3" s="81">
        <f>'7'!E27</f>
        <v>379</v>
      </c>
      <c r="I3" s="284"/>
      <c r="J3" s="81">
        <f>'9'!E48</f>
        <v>394</v>
      </c>
      <c r="K3" s="81"/>
      <c r="L3" s="81"/>
      <c r="M3" s="81"/>
      <c r="N3" s="81">
        <f>'13'!E41</f>
        <v>400</v>
      </c>
      <c r="O3" s="81"/>
      <c r="P3" s="81"/>
      <c r="Q3" s="81"/>
      <c r="R3" s="284"/>
      <c r="T3" s="81">
        <f>'18'!E28</f>
        <v>407</v>
      </c>
      <c r="U3" s="356">
        <f>'19'!K20</f>
        <v>342</v>
      </c>
      <c r="V3" s="81"/>
      <c r="W3" s="81">
        <f>'21'!E20</f>
        <v>331</v>
      </c>
      <c r="X3" s="81"/>
      <c r="Y3" s="81"/>
      <c r="Z3" s="81"/>
      <c r="AA3" s="81"/>
      <c r="AB3" s="81"/>
      <c r="AC3" s="81"/>
      <c r="AD3" s="81"/>
      <c r="AE3" s="81"/>
      <c r="AF3" s="81"/>
      <c r="AG3" s="81"/>
      <c r="AH3" s="81"/>
      <c r="AI3" s="81"/>
      <c r="AJ3" s="81"/>
      <c r="AK3" s="81"/>
      <c r="AL3" s="77">
        <f t="shared" si="0"/>
        <v>3797</v>
      </c>
      <c r="AM3" s="77">
        <f t="shared" si="1"/>
        <v>30</v>
      </c>
      <c r="AN3" s="82">
        <f t="shared" si="2"/>
        <v>126.56666666666666</v>
      </c>
    </row>
    <row r="4" spans="1:40" ht="13.5" customHeight="1" x14ac:dyDescent="0.2">
      <c r="A4" s="80" t="s">
        <v>357</v>
      </c>
      <c r="B4" s="81"/>
      <c r="C4" s="81">
        <f>'2'!E26</f>
        <v>440</v>
      </c>
      <c r="D4" s="81">
        <f>'3'!E40</f>
        <v>380</v>
      </c>
      <c r="E4" s="81"/>
      <c r="F4" s="81"/>
      <c r="G4" s="81">
        <f>'6'!E33</f>
        <v>409</v>
      </c>
      <c r="H4" s="81">
        <f>'7'!E33</f>
        <v>350</v>
      </c>
      <c r="I4" s="284"/>
      <c r="J4" s="81"/>
      <c r="K4" s="81"/>
      <c r="L4" s="81">
        <f>'11'!E12</f>
        <v>384</v>
      </c>
      <c r="M4" s="81"/>
      <c r="N4" s="81"/>
      <c r="O4" s="81">
        <f>'14'!E5</f>
        <v>351</v>
      </c>
      <c r="P4" s="81"/>
      <c r="Q4" s="81">
        <f>'16'!E12</f>
        <v>320</v>
      </c>
      <c r="R4" s="284"/>
      <c r="T4" s="81">
        <f>'18'!E34</f>
        <v>378</v>
      </c>
      <c r="U4" s="356">
        <f>'19'!K26</f>
        <v>375</v>
      </c>
      <c r="V4" s="81"/>
      <c r="W4" s="81"/>
      <c r="X4" s="81">
        <f>'22'!E12</f>
        <v>384</v>
      </c>
      <c r="Y4" s="81"/>
      <c r="Z4" s="81"/>
      <c r="AA4" s="81"/>
      <c r="AB4" s="81"/>
      <c r="AC4" s="81"/>
      <c r="AD4" s="81"/>
      <c r="AE4" s="81"/>
      <c r="AF4" s="81"/>
      <c r="AG4" s="81"/>
      <c r="AH4" s="81"/>
      <c r="AI4" s="81"/>
      <c r="AJ4" s="81"/>
      <c r="AK4" s="81"/>
      <c r="AL4" s="77">
        <f t="shared" si="0"/>
        <v>3771</v>
      </c>
      <c r="AM4" s="77">
        <f t="shared" si="1"/>
        <v>30</v>
      </c>
      <c r="AN4" s="82">
        <f t="shared" si="2"/>
        <v>125.7</v>
      </c>
    </row>
    <row r="5" spans="1:40" ht="13.5" customHeight="1" x14ac:dyDescent="0.2">
      <c r="A5" s="84" t="s">
        <v>334</v>
      </c>
      <c r="B5" s="81">
        <f>'1'!E48</f>
        <v>381</v>
      </c>
      <c r="C5" s="81"/>
      <c r="D5" s="81">
        <f>'3'!E20</f>
        <v>375</v>
      </c>
      <c r="E5" s="81">
        <f>'4'!E34</f>
        <v>368</v>
      </c>
      <c r="F5" s="81"/>
      <c r="G5" s="81"/>
      <c r="H5" s="81">
        <f>'7'!E48</f>
        <v>380</v>
      </c>
      <c r="I5" s="284"/>
      <c r="J5" s="81"/>
      <c r="K5" s="81"/>
      <c r="L5" s="81"/>
      <c r="M5" s="81">
        <f>'12'!E13</f>
        <v>396</v>
      </c>
      <c r="N5" s="81">
        <f>'13'!E20</f>
        <v>394</v>
      </c>
      <c r="O5" s="81"/>
      <c r="P5" s="81"/>
      <c r="Q5" s="81"/>
      <c r="R5" s="284"/>
      <c r="T5" s="356">
        <f>'18'!K49</f>
        <v>346</v>
      </c>
      <c r="U5" s="81">
        <f>'19'!E6</f>
        <v>399</v>
      </c>
      <c r="V5" s="81"/>
      <c r="W5" s="81"/>
      <c r="X5" s="81">
        <f>'22'!E34</f>
        <v>388</v>
      </c>
      <c r="Y5" s="81">
        <f>'23'!E48</f>
        <v>343</v>
      </c>
      <c r="Z5" s="81"/>
      <c r="AA5" s="81"/>
      <c r="AB5" s="81"/>
      <c r="AC5" s="81"/>
      <c r="AD5" s="81"/>
      <c r="AE5" s="81"/>
      <c r="AF5" s="81"/>
      <c r="AG5" s="81"/>
      <c r="AH5" s="81"/>
      <c r="AI5" s="81"/>
      <c r="AJ5" s="81"/>
      <c r="AK5" s="81"/>
      <c r="AL5" s="77">
        <f t="shared" si="0"/>
        <v>3770</v>
      </c>
      <c r="AM5" s="77">
        <f t="shared" si="1"/>
        <v>30</v>
      </c>
      <c r="AN5" s="82">
        <f t="shared" si="2"/>
        <v>125.66666666666667</v>
      </c>
    </row>
    <row r="6" spans="1:40" ht="13.5" customHeight="1" x14ac:dyDescent="0.2">
      <c r="A6" s="80" t="s">
        <v>280</v>
      </c>
      <c r="B6" s="81"/>
      <c r="C6" s="81">
        <f>'2'!E23</f>
        <v>396</v>
      </c>
      <c r="D6" s="81">
        <f>'3'!E37</f>
        <v>375</v>
      </c>
      <c r="E6" s="81"/>
      <c r="F6" s="81"/>
      <c r="G6" s="81">
        <f>'6'!E30</f>
        <v>381</v>
      </c>
      <c r="H6" s="81">
        <f>'7'!E30</f>
        <v>392</v>
      </c>
      <c r="I6" s="284"/>
      <c r="J6" s="81"/>
      <c r="K6" s="81"/>
      <c r="L6" s="81">
        <f>'11'!E9</f>
        <v>405</v>
      </c>
      <c r="M6" s="81"/>
      <c r="N6" s="81"/>
      <c r="O6" s="81">
        <f>'14'!E2</f>
        <v>384</v>
      </c>
      <c r="P6" s="81"/>
      <c r="Q6" s="81">
        <f>'16'!E9</f>
        <v>322</v>
      </c>
      <c r="R6" s="284"/>
      <c r="T6" s="81">
        <f>'18'!E31</f>
        <v>382</v>
      </c>
      <c r="U6" s="356">
        <f>'19'!K23</f>
        <v>359</v>
      </c>
      <c r="V6" s="81"/>
      <c r="W6" s="81"/>
      <c r="X6" s="81">
        <f>'22'!E9</f>
        <v>358</v>
      </c>
      <c r="Y6" s="81"/>
      <c r="Z6" s="81"/>
      <c r="AA6" s="81"/>
      <c r="AB6" s="81"/>
      <c r="AC6" s="81"/>
      <c r="AD6" s="81"/>
      <c r="AE6" s="81"/>
      <c r="AF6" s="81"/>
      <c r="AG6" s="81"/>
      <c r="AH6" s="81"/>
      <c r="AI6" s="81"/>
      <c r="AJ6" s="81"/>
      <c r="AK6" s="81"/>
      <c r="AL6" s="77">
        <f t="shared" si="0"/>
        <v>3754</v>
      </c>
      <c r="AM6" s="77">
        <f t="shared" si="1"/>
        <v>30</v>
      </c>
      <c r="AN6" s="82">
        <f t="shared" si="2"/>
        <v>125.13333333333334</v>
      </c>
    </row>
    <row r="7" spans="1:40" ht="13.5" customHeight="1" x14ac:dyDescent="0.2">
      <c r="A7" s="80" t="s">
        <v>276</v>
      </c>
      <c r="B7" s="81">
        <f>'1'!E13</f>
        <v>379</v>
      </c>
      <c r="C7" s="81"/>
      <c r="D7" s="81"/>
      <c r="E7" s="81">
        <f>'4'!E27</f>
        <v>380</v>
      </c>
      <c r="F7" s="81"/>
      <c r="G7" s="81"/>
      <c r="H7" s="81">
        <f>'7'!E41</f>
        <v>346</v>
      </c>
      <c r="I7" s="284"/>
      <c r="J7" s="81"/>
      <c r="K7" s="81"/>
      <c r="L7" s="81">
        <f>'11'!E20</f>
        <v>353</v>
      </c>
      <c r="M7" s="81"/>
      <c r="N7" s="81">
        <f>'13'!E48</f>
        <v>395</v>
      </c>
      <c r="O7" s="81"/>
      <c r="P7" s="81">
        <f>'15'!E34</f>
        <v>340</v>
      </c>
      <c r="Q7" s="81">
        <f>'16'!E34</f>
        <v>384</v>
      </c>
      <c r="R7" s="284"/>
      <c r="T7" s="356">
        <f>'18'!K13</f>
        <v>348</v>
      </c>
      <c r="U7" s="81">
        <f>'19'!E20</f>
        <v>354</v>
      </c>
      <c r="V7" s="81">
        <f>'20'!E34</f>
        <v>408</v>
      </c>
      <c r="W7" s="81"/>
      <c r="X7" s="81">
        <f>'22'!E20</f>
        <v>424</v>
      </c>
      <c r="Y7" s="81"/>
      <c r="Z7" s="81"/>
      <c r="AA7" s="81"/>
      <c r="AB7" s="81"/>
      <c r="AC7" s="81"/>
      <c r="AD7" s="81"/>
      <c r="AE7" s="81"/>
      <c r="AF7" s="81"/>
      <c r="AG7" s="81"/>
      <c r="AH7" s="81"/>
      <c r="AI7" s="81"/>
      <c r="AJ7" s="81"/>
      <c r="AK7" s="81"/>
      <c r="AL7" s="77">
        <f t="shared" si="0"/>
        <v>4111</v>
      </c>
      <c r="AM7" s="77">
        <f t="shared" si="1"/>
        <v>33</v>
      </c>
      <c r="AN7" s="82">
        <f t="shared" si="2"/>
        <v>124.57575757575758</v>
      </c>
    </row>
    <row r="8" spans="1:40" ht="13.5" customHeight="1" x14ac:dyDescent="0.2">
      <c r="A8" s="84" t="s">
        <v>371</v>
      </c>
      <c r="B8" s="81"/>
      <c r="C8" s="81"/>
      <c r="D8" s="81"/>
      <c r="E8" s="81">
        <f>'4'!E40</f>
        <v>365</v>
      </c>
      <c r="F8" s="81"/>
      <c r="G8" s="81"/>
      <c r="H8" s="81"/>
      <c r="I8" s="284"/>
      <c r="J8" s="81"/>
      <c r="K8" s="81"/>
      <c r="L8" s="81">
        <f>'11'!E33</f>
        <v>396</v>
      </c>
      <c r="M8" s="81">
        <f>'12'!E47</f>
        <v>380</v>
      </c>
      <c r="N8" s="81">
        <f>'13'!E5</f>
        <v>332</v>
      </c>
      <c r="O8" s="81"/>
      <c r="P8" s="81">
        <f>'15'!E19</f>
        <v>417</v>
      </c>
      <c r="Q8" s="81">
        <f>'16'!E6</f>
        <v>398</v>
      </c>
      <c r="R8" s="284"/>
      <c r="T8" s="81"/>
      <c r="U8" s="81">
        <f>'19'!E47</f>
        <v>373</v>
      </c>
      <c r="V8" s="81"/>
      <c r="W8" s="81"/>
      <c r="X8" s="81">
        <f>'22'!E5</f>
        <v>354</v>
      </c>
      <c r="Y8" s="81">
        <f>'23'!E19</f>
        <v>343</v>
      </c>
      <c r="Z8" s="81"/>
      <c r="AA8" s="81"/>
      <c r="AB8" s="81"/>
      <c r="AC8" s="81"/>
      <c r="AD8" s="81"/>
      <c r="AE8" s="81"/>
      <c r="AF8" s="81"/>
      <c r="AG8" s="81"/>
      <c r="AH8" s="81"/>
      <c r="AI8" s="81"/>
      <c r="AJ8" s="81"/>
      <c r="AK8" s="81"/>
      <c r="AL8" s="77">
        <f t="shared" si="0"/>
        <v>3358</v>
      </c>
      <c r="AM8" s="77">
        <f t="shared" si="1"/>
        <v>27</v>
      </c>
      <c r="AN8" s="82">
        <f t="shared" si="2"/>
        <v>124.37037037037037</v>
      </c>
    </row>
    <row r="9" spans="1:40" ht="13.5" customHeight="1" x14ac:dyDescent="0.2">
      <c r="A9" s="80" t="s">
        <v>277</v>
      </c>
      <c r="B9" s="81"/>
      <c r="C9" s="81"/>
      <c r="D9" s="81"/>
      <c r="E9" s="81">
        <f>'4'!E23</f>
        <v>341</v>
      </c>
      <c r="F9" s="81"/>
      <c r="G9" s="81"/>
      <c r="H9" s="81">
        <f>'7'!E37</f>
        <v>390</v>
      </c>
      <c r="I9" s="284"/>
      <c r="J9" s="81"/>
      <c r="K9" s="81"/>
      <c r="L9" s="81">
        <f>'11'!E16</f>
        <v>409</v>
      </c>
      <c r="M9" s="81"/>
      <c r="N9" s="81">
        <f>'13'!E44</f>
        <v>372</v>
      </c>
      <c r="O9" s="81"/>
      <c r="P9" s="81">
        <f>'15'!E30</f>
        <v>318</v>
      </c>
      <c r="Q9" s="81"/>
      <c r="R9" s="284"/>
      <c r="T9" s="356">
        <f>'18'!K9</f>
        <v>377</v>
      </c>
      <c r="U9" s="81">
        <f>'19'!E16</f>
        <v>343</v>
      </c>
      <c r="V9" s="81">
        <f>'20'!E30</f>
        <v>381</v>
      </c>
      <c r="W9" s="81"/>
      <c r="X9" s="81">
        <f>'22'!E16</f>
        <v>418</v>
      </c>
      <c r="Y9" s="81"/>
      <c r="Z9" s="81"/>
      <c r="AA9" s="81"/>
      <c r="AB9" s="81"/>
      <c r="AC9" s="81"/>
      <c r="AD9" s="81"/>
      <c r="AE9" s="81"/>
      <c r="AF9" s="81"/>
      <c r="AG9" s="81"/>
      <c r="AH9" s="81"/>
      <c r="AI9" s="81"/>
      <c r="AJ9" s="81"/>
      <c r="AK9" s="81"/>
      <c r="AL9" s="77">
        <f t="shared" si="0"/>
        <v>3349</v>
      </c>
      <c r="AM9" s="77">
        <f t="shared" si="1"/>
        <v>27</v>
      </c>
      <c r="AN9" s="82">
        <f t="shared" si="2"/>
        <v>124.03703703703704</v>
      </c>
    </row>
    <row r="10" spans="1:40" ht="13.5" customHeight="1" x14ac:dyDescent="0.2">
      <c r="A10" s="84" t="s">
        <v>279</v>
      </c>
      <c r="B10" s="81">
        <f>'1'!E10</f>
        <v>366</v>
      </c>
      <c r="C10" s="81"/>
      <c r="D10" s="81"/>
      <c r="E10" s="81">
        <f>'4'!E24</f>
        <v>321</v>
      </c>
      <c r="F10" s="81"/>
      <c r="G10" s="81"/>
      <c r="H10" s="81">
        <f>'7'!E38</f>
        <v>382</v>
      </c>
      <c r="I10" s="284"/>
      <c r="J10" s="81"/>
      <c r="K10" s="81"/>
      <c r="L10" s="81">
        <f>'11'!E17</f>
        <v>372</v>
      </c>
      <c r="M10" s="81"/>
      <c r="N10" s="81">
        <f>'13'!E45</f>
        <v>393</v>
      </c>
      <c r="O10" s="81"/>
      <c r="P10" s="81">
        <f>'15'!E31</f>
        <v>388</v>
      </c>
      <c r="Q10" s="81">
        <f>'16'!E32</f>
        <v>376</v>
      </c>
      <c r="R10" s="284"/>
      <c r="T10" s="356">
        <f>'18'!K10</f>
        <v>390</v>
      </c>
      <c r="U10" s="81">
        <f>'19'!E17</f>
        <v>360</v>
      </c>
      <c r="V10" s="81">
        <f>'20'!E31</f>
        <v>371</v>
      </c>
      <c r="W10" s="81"/>
      <c r="X10" s="81">
        <f>'22'!E17</f>
        <v>371</v>
      </c>
      <c r="Y10" s="81"/>
      <c r="Z10" s="81"/>
      <c r="AA10" s="81"/>
      <c r="AB10" s="81"/>
      <c r="AC10" s="81"/>
      <c r="AD10" s="81"/>
      <c r="AE10" s="81"/>
      <c r="AF10" s="81"/>
      <c r="AG10" s="81"/>
      <c r="AH10" s="81"/>
      <c r="AI10" s="81"/>
      <c r="AJ10" s="81"/>
      <c r="AK10" s="81"/>
      <c r="AL10" s="77">
        <f t="shared" si="0"/>
        <v>4090</v>
      </c>
      <c r="AM10" s="77">
        <f t="shared" si="1"/>
        <v>33</v>
      </c>
      <c r="AN10" s="82">
        <f t="shared" si="2"/>
        <v>123.93939393939394</v>
      </c>
    </row>
    <row r="11" spans="1:40" ht="13.5" customHeight="1" x14ac:dyDescent="0.2">
      <c r="A11" s="80" t="s">
        <v>229</v>
      </c>
      <c r="B11" s="81"/>
      <c r="C11" s="81">
        <f>'2'!E9</f>
        <v>369</v>
      </c>
      <c r="D11" s="81">
        <f>'3'!E30</f>
        <v>364</v>
      </c>
      <c r="E11" s="81"/>
      <c r="F11" s="81"/>
      <c r="G11" s="81">
        <f>'6'!E2</f>
        <v>355</v>
      </c>
      <c r="H11" s="81"/>
      <c r="I11" s="284"/>
      <c r="J11" s="81">
        <f>'9'!E16</f>
        <v>371</v>
      </c>
      <c r="K11" s="81">
        <f>'10'!E45</f>
        <v>389</v>
      </c>
      <c r="L11" s="81"/>
      <c r="M11" s="81"/>
      <c r="N11" s="81"/>
      <c r="O11" s="81">
        <f>'14'!E23</f>
        <v>397</v>
      </c>
      <c r="P11" s="81">
        <f>'15'!E37</f>
        <v>387</v>
      </c>
      <c r="Q11" s="81"/>
      <c r="R11" s="284"/>
      <c r="T11" s="81">
        <f>'18'!E16</f>
        <v>385</v>
      </c>
      <c r="U11" s="356">
        <f>'19'!K9</f>
        <v>329</v>
      </c>
      <c r="V11" s="81"/>
      <c r="W11" s="81">
        <f>'21'!E37</f>
        <v>364</v>
      </c>
      <c r="X11" s="81">
        <f>'22'!E44</f>
        <v>355</v>
      </c>
      <c r="Y11" s="81"/>
      <c r="Z11" s="81">
        <f>'24'!E16</f>
        <v>393</v>
      </c>
      <c r="AA11" s="81"/>
      <c r="AB11" s="81"/>
      <c r="AC11" s="81"/>
      <c r="AD11" s="81"/>
      <c r="AE11" s="81"/>
      <c r="AF11" s="81"/>
      <c r="AG11" s="81"/>
      <c r="AH11" s="81"/>
      <c r="AI11" s="81"/>
      <c r="AJ11" s="81"/>
      <c r="AK11" s="81"/>
      <c r="AL11" s="77">
        <f t="shared" si="0"/>
        <v>4458</v>
      </c>
      <c r="AM11" s="77">
        <f t="shared" si="1"/>
        <v>36</v>
      </c>
      <c r="AN11" s="82">
        <f t="shared" si="2"/>
        <v>123.83333333333333</v>
      </c>
    </row>
    <row r="12" spans="1:40" ht="13.5" customHeight="1" x14ac:dyDescent="0.2">
      <c r="A12" s="80" t="s">
        <v>214</v>
      </c>
      <c r="B12" s="81">
        <f>'1'!E11</f>
        <v>394</v>
      </c>
      <c r="C12" s="81"/>
      <c r="D12" s="81"/>
      <c r="E12" s="81">
        <f>'4'!E25</f>
        <v>369</v>
      </c>
      <c r="F12" s="81"/>
      <c r="G12" s="81"/>
      <c r="H12" s="81">
        <f>'7'!E39</f>
        <v>394</v>
      </c>
      <c r="I12" s="284"/>
      <c r="J12" s="81"/>
      <c r="K12" s="81"/>
      <c r="L12" s="81">
        <f>'11'!E18</f>
        <v>362</v>
      </c>
      <c r="M12" s="81"/>
      <c r="N12" s="81">
        <f>'13'!E46</f>
        <v>383</v>
      </c>
      <c r="O12" s="81"/>
      <c r="P12" s="81">
        <f>'15'!E32</f>
        <v>358</v>
      </c>
      <c r="Q12" s="81"/>
      <c r="R12" s="284"/>
      <c r="T12" s="356">
        <f>'18'!K11</f>
        <v>368</v>
      </c>
      <c r="U12" s="81">
        <f>'19'!E18</f>
        <v>361</v>
      </c>
      <c r="V12" s="81">
        <f>'20'!E32</f>
        <v>358</v>
      </c>
      <c r="W12" s="81"/>
      <c r="X12" s="81">
        <f>'22'!E18</f>
        <v>367</v>
      </c>
      <c r="Y12" s="81"/>
      <c r="Z12" s="81"/>
      <c r="AA12" s="81"/>
      <c r="AB12" s="81"/>
      <c r="AC12" s="81"/>
      <c r="AD12" s="81"/>
      <c r="AE12" s="81"/>
      <c r="AF12" s="81"/>
      <c r="AG12" s="81"/>
      <c r="AH12" s="81"/>
      <c r="AI12" s="81"/>
      <c r="AJ12" s="81"/>
      <c r="AK12" s="81"/>
      <c r="AL12" s="77">
        <f t="shared" si="0"/>
        <v>3714</v>
      </c>
      <c r="AM12" s="77">
        <f t="shared" si="1"/>
        <v>30</v>
      </c>
      <c r="AN12" s="82">
        <f t="shared" si="2"/>
        <v>123.8</v>
      </c>
    </row>
    <row r="13" spans="1:40" ht="13.5" customHeight="1" x14ac:dyDescent="0.2">
      <c r="A13" s="80" t="s">
        <v>335</v>
      </c>
      <c r="B13" s="81"/>
      <c r="C13" s="81">
        <f>'2'!E27</f>
        <v>357</v>
      </c>
      <c r="D13" s="81">
        <f>'3'!E41</f>
        <v>384</v>
      </c>
      <c r="E13" s="81"/>
      <c r="F13" s="81"/>
      <c r="G13" s="81">
        <f>'6'!E34</f>
        <v>403</v>
      </c>
      <c r="H13" s="81">
        <f>'7'!E34</f>
        <v>387</v>
      </c>
      <c r="I13" s="284"/>
      <c r="J13" s="81"/>
      <c r="K13" s="81"/>
      <c r="L13" s="81">
        <f>'11'!E13</f>
        <v>347</v>
      </c>
      <c r="M13" s="81"/>
      <c r="N13" s="81"/>
      <c r="O13" s="81">
        <f>'14'!E6</f>
        <v>369</v>
      </c>
      <c r="P13" s="81"/>
      <c r="Q13" s="81">
        <f>'16'!E13</f>
        <v>384</v>
      </c>
      <c r="R13" s="284"/>
      <c r="T13" s="81">
        <f>'18'!E35</f>
        <v>354</v>
      </c>
      <c r="U13" s="356">
        <f>'19'!K27</f>
        <v>383</v>
      </c>
      <c r="V13" s="81"/>
      <c r="W13" s="81"/>
      <c r="X13" s="81">
        <f>'22'!E13</f>
        <v>330</v>
      </c>
      <c r="Y13" s="81"/>
      <c r="Z13" s="81"/>
      <c r="AA13" s="81"/>
      <c r="AB13" s="81"/>
      <c r="AC13" s="81"/>
      <c r="AD13" s="81"/>
      <c r="AE13" s="81"/>
      <c r="AF13" s="81"/>
      <c r="AG13" s="81"/>
      <c r="AH13" s="81"/>
      <c r="AI13" s="81"/>
      <c r="AJ13" s="81"/>
      <c r="AK13" s="81"/>
      <c r="AL13" s="77">
        <f t="shared" si="0"/>
        <v>3698</v>
      </c>
      <c r="AM13" s="77">
        <f t="shared" si="1"/>
        <v>30</v>
      </c>
      <c r="AN13" s="82">
        <f t="shared" si="2"/>
        <v>123.26666666666667</v>
      </c>
    </row>
    <row r="14" spans="1:40" ht="13.5" customHeight="1" x14ac:dyDescent="0.2">
      <c r="A14" s="80" t="s">
        <v>40</v>
      </c>
      <c r="B14" s="81"/>
      <c r="C14" s="81">
        <f>'2'!E25</f>
        <v>335</v>
      </c>
      <c r="D14" s="81">
        <f>'3'!E39</f>
        <v>344</v>
      </c>
      <c r="E14" s="81"/>
      <c r="F14" s="81"/>
      <c r="G14" s="81">
        <f>'6'!E32</f>
        <v>401</v>
      </c>
      <c r="H14" s="81">
        <f>'7'!E32</f>
        <v>371</v>
      </c>
      <c r="I14" s="284"/>
      <c r="J14" s="81"/>
      <c r="K14" s="81"/>
      <c r="L14" s="81">
        <f>'11'!E11</f>
        <v>380</v>
      </c>
      <c r="M14" s="81"/>
      <c r="N14" s="81"/>
      <c r="O14" s="81">
        <f>'14'!E4</f>
        <v>381</v>
      </c>
      <c r="P14" s="81"/>
      <c r="Q14" s="81">
        <f>'16'!E11</f>
        <v>355</v>
      </c>
      <c r="R14" s="284"/>
      <c r="T14" s="81">
        <f>'18'!E33</f>
        <v>394</v>
      </c>
      <c r="U14" s="356">
        <f>'19'!K25</f>
        <v>345</v>
      </c>
      <c r="V14" s="81"/>
      <c r="W14" s="81"/>
      <c r="X14" s="81">
        <f>'22'!E11</f>
        <v>378</v>
      </c>
      <c r="Y14" s="81"/>
      <c r="Z14" s="81"/>
      <c r="AA14" s="81"/>
      <c r="AB14" s="81"/>
      <c r="AC14" s="81"/>
      <c r="AD14" s="81"/>
      <c r="AE14" s="81"/>
      <c r="AF14" s="81"/>
      <c r="AG14" s="81"/>
      <c r="AH14" s="81"/>
      <c r="AI14" s="81"/>
      <c r="AJ14" s="81"/>
      <c r="AK14" s="81"/>
      <c r="AL14" s="77">
        <f t="shared" si="0"/>
        <v>3684</v>
      </c>
      <c r="AM14" s="77">
        <f t="shared" si="1"/>
        <v>30</v>
      </c>
      <c r="AN14" s="82">
        <f t="shared" si="2"/>
        <v>122.8</v>
      </c>
    </row>
    <row r="15" spans="1:40" ht="13.5" customHeight="1" x14ac:dyDescent="0.2">
      <c r="A15" s="80" t="s">
        <v>210</v>
      </c>
      <c r="B15" s="81"/>
      <c r="C15" s="81"/>
      <c r="D15" s="81"/>
      <c r="E15" s="81">
        <f>'4'!E41</f>
        <v>414</v>
      </c>
      <c r="F15" s="81"/>
      <c r="G15" s="81"/>
      <c r="H15" s="81"/>
      <c r="I15" s="284"/>
      <c r="J15" s="81">
        <f>'9'!E41</f>
        <v>424</v>
      </c>
      <c r="K15" s="81"/>
      <c r="L15" s="81">
        <f>'11'!E34</f>
        <v>419</v>
      </c>
      <c r="M15" s="81">
        <f>'12'!E48</f>
        <v>323</v>
      </c>
      <c r="N15" s="81">
        <f>'13'!E6</f>
        <v>346</v>
      </c>
      <c r="O15" s="81"/>
      <c r="P15" s="81">
        <f>'15'!E20</f>
        <v>356</v>
      </c>
      <c r="Q15" s="81">
        <f>'16'!E5</f>
        <v>385</v>
      </c>
      <c r="R15" s="284"/>
      <c r="T15" s="81">
        <f>'18'!E48</f>
        <v>380</v>
      </c>
      <c r="U15" s="81">
        <f>'19'!E44</f>
        <v>302</v>
      </c>
      <c r="V15" s="81"/>
      <c r="W15" s="356">
        <f>'21'!K47</f>
        <v>318</v>
      </c>
      <c r="X15" s="81">
        <f>'22'!E2</f>
        <v>336</v>
      </c>
      <c r="Y15" s="81">
        <f>'23'!E16</f>
        <v>399</v>
      </c>
      <c r="Z15" s="81">
        <f>'24'!E34</f>
        <v>383</v>
      </c>
      <c r="AA15" s="81"/>
      <c r="AB15" s="81"/>
      <c r="AC15" s="81"/>
      <c r="AD15" s="81"/>
      <c r="AE15" s="81"/>
      <c r="AF15" s="81"/>
      <c r="AG15" s="81"/>
      <c r="AH15" s="81"/>
      <c r="AI15" s="81"/>
      <c r="AJ15" s="81"/>
      <c r="AK15" s="81"/>
      <c r="AL15" s="77">
        <f t="shared" si="0"/>
        <v>4785</v>
      </c>
      <c r="AM15" s="77">
        <f t="shared" si="1"/>
        <v>39</v>
      </c>
      <c r="AN15" s="82">
        <f t="shared" si="2"/>
        <v>122.69230769230769</v>
      </c>
    </row>
    <row r="16" spans="1:40" ht="13.5" customHeight="1" x14ac:dyDescent="0.2">
      <c r="A16" s="84" t="s">
        <v>228</v>
      </c>
      <c r="B16" s="81"/>
      <c r="C16" s="81">
        <f>'2'!E13</f>
        <v>310</v>
      </c>
      <c r="D16" s="81">
        <f>'3'!E32</f>
        <v>351</v>
      </c>
      <c r="E16" s="81"/>
      <c r="F16" s="81"/>
      <c r="G16" s="81">
        <f>'6'!E4</f>
        <v>415</v>
      </c>
      <c r="H16" s="81"/>
      <c r="I16" s="284"/>
      <c r="J16" s="81"/>
      <c r="K16" s="81">
        <f>'10'!E47</f>
        <v>382</v>
      </c>
      <c r="L16" s="81"/>
      <c r="M16" s="81"/>
      <c r="N16" s="81"/>
      <c r="O16" s="81">
        <f>'14'!E25</f>
        <v>332</v>
      </c>
      <c r="P16" s="81">
        <f>'15'!E39</f>
        <v>389</v>
      </c>
      <c r="Q16" s="81"/>
      <c r="R16" s="284"/>
      <c r="T16" s="81">
        <f>'18'!E18</f>
        <v>353</v>
      </c>
      <c r="U16" s="356">
        <f>'19'!K11</f>
        <v>394</v>
      </c>
      <c r="V16" s="81"/>
      <c r="W16" s="81">
        <f>'21'!E41</f>
        <v>391</v>
      </c>
      <c r="X16" s="81">
        <f>'22'!E47</f>
        <v>360</v>
      </c>
      <c r="Y16" s="81"/>
      <c r="Z16" s="81">
        <f>'24'!E18</f>
        <v>364</v>
      </c>
      <c r="AA16" s="81"/>
      <c r="AB16" s="81"/>
      <c r="AC16" s="81"/>
      <c r="AD16" s="81"/>
      <c r="AE16" s="81"/>
      <c r="AF16" s="81"/>
      <c r="AG16" s="81"/>
      <c r="AH16" s="81"/>
      <c r="AI16" s="81"/>
      <c r="AJ16" s="81"/>
      <c r="AK16" s="81"/>
      <c r="AL16" s="77">
        <f t="shared" si="0"/>
        <v>4041</v>
      </c>
      <c r="AM16" s="77">
        <f t="shared" si="1"/>
        <v>33</v>
      </c>
      <c r="AN16" s="82">
        <f t="shared" si="2"/>
        <v>122.45454545454545</v>
      </c>
    </row>
    <row r="17" spans="1:40" ht="13.5" customHeight="1" x14ac:dyDescent="0.2">
      <c r="A17" s="80" t="s">
        <v>231</v>
      </c>
      <c r="B17" s="81"/>
      <c r="C17" s="81"/>
      <c r="D17" s="81">
        <f>'3'!E34</f>
        <v>396</v>
      </c>
      <c r="E17" s="81"/>
      <c r="F17" s="81"/>
      <c r="G17" s="81">
        <f>'6'!E6</f>
        <v>361</v>
      </c>
      <c r="H17" s="81"/>
      <c r="I17" s="284"/>
      <c r="J17" s="81">
        <f>'9'!E20</f>
        <v>349</v>
      </c>
      <c r="K17" s="81">
        <f>'10'!E49</f>
        <v>333</v>
      </c>
      <c r="L17" s="81"/>
      <c r="M17" s="81"/>
      <c r="N17" s="81"/>
      <c r="O17" s="81">
        <f>'14'!E27</f>
        <v>341</v>
      </c>
      <c r="P17" s="81">
        <f>'15'!E41</f>
        <v>421</v>
      </c>
      <c r="Q17" s="81"/>
      <c r="R17" s="284"/>
      <c r="T17" s="81">
        <f>'18'!E20</f>
        <v>372</v>
      </c>
      <c r="U17" s="356">
        <f>'19'!K13</f>
        <v>398</v>
      </c>
      <c r="V17" s="81"/>
      <c r="W17" s="81"/>
      <c r="X17" s="81">
        <f>'22'!E48</f>
        <v>318</v>
      </c>
      <c r="Y17" s="81"/>
      <c r="Z17" s="81">
        <f>'24'!E20</f>
        <v>358</v>
      </c>
      <c r="AA17" s="81"/>
      <c r="AB17" s="81"/>
      <c r="AC17" s="81"/>
      <c r="AD17" s="81"/>
      <c r="AE17" s="81"/>
      <c r="AF17" s="81"/>
      <c r="AG17" s="81"/>
      <c r="AH17" s="81"/>
      <c r="AI17" s="81"/>
      <c r="AJ17" s="81"/>
      <c r="AK17" s="81"/>
      <c r="AL17" s="77">
        <f t="shared" si="0"/>
        <v>3647</v>
      </c>
      <c r="AM17" s="77">
        <f t="shared" si="1"/>
        <v>30</v>
      </c>
      <c r="AN17" s="82">
        <f t="shared" si="2"/>
        <v>121.56666666666666</v>
      </c>
    </row>
    <row r="18" spans="1:40" ht="13.5" customHeight="1" x14ac:dyDescent="0.2">
      <c r="A18" s="80" t="s">
        <v>41</v>
      </c>
      <c r="B18" s="81"/>
      <c r="C18" s="81">
        <f>'2'!E24</f>
        <v>351</v>
      </c>
      <c r="D18" s="81">
        <f>'3'!E38</f>
        <v>355</v>
      </c>
      <c r="E18" s="81"/>
      <c r="F18" s="81"/>
      <c r="G18" s="81">
        <f>'6'!E31</f>
        <v>344</v>
      </c>
      <c r="H18" s="81">
        <f>'7'!E31</f>
        <v>354</v>
      </c>
      <c r="I18" s="284"/>
      <c r="J18" s="81"/>
      <c r="K18" s="81"/>
      <c r="L18" s="81"/>
      <c r="M18" s="81"/>
      <c r="N18" s="81"/>
      <c r="O18" s="81">
        <f>'14'!E3</f>
        <v>420</v>
      </c>
      <c r="P18" s="81"/>
      <c r="Q18" s="81">
        <f>'16'!E11</f>
        <v>355</v>
      </c>
      <c r="R18" s="284"/>
      <c r="T18" s="81">
        <f>'18'!E32</f>
        <v>398</v>
      </c>
      <c r="U18" s="356">
        <f>'19'!K24</f>
        <v>355</v>
      </c>
      <c r="V18" s="81"/>
      <c r="W18" s="81"/>
      <c r="X18" s="81">
        <f>'22'!E10</f>
        <v>348</v>
      </c>
      <c r="Y18" s="81"/>
      <c r="Z18" s="81"/>
      <c r="AA18" s="81"/>
      <c r="AB18" s="81"/>
      <c r="AC18" s="81"/>
      <c r="AD18" s="81"/>
      <c r="AE18" s="81"/>
      <c r="AF18" s="81"/>
      <c r="AG18" s="81"/>
      <c r="AH18" s="81"/>
      <c r="AI18" s="81"/>
      <c r="AJ18" s="81"/>
      <c r="AK18" s="81"/>
      <c r="AL18" s="77">
        <f t="shared" si="0"/>
        <v>3280</v>
      </c>
      <c r="AM18" s="77">
        <f t="shared" si="1"/>
        <v>27</v>
      </c>
      <c r="AN18" s="82">
        <f t="shared" si="2"/>
        <v>121.48148148148148</v>
      </c>
    </row>
    <row r="19" spans="1:40" ht="13.5" customHeight="1" x14ac:dyDescent="0.2">
      <c r="A19" s="80" t="s">
        <v>240</v>
      </c>
      <c r="B19" s="81"/>
      <c r="C19" s="81">
        <f>'2'!E19</f>
        <v>356</v>
      </c>
      <c r="D19" s="81">
        <f>'3'!E5</f>
        <v>353</v>
      </c>
      <c r="E19" s="81"/>
      <c r="F19" s="81">
        <f>'5'!E5</f>
        <v>389</v>
      </c>
      <c r="G19" s="81">
        <f>'6'!E26</f>
        <v>399</v>
      </c>
      <c r="H19" s="81">
        <f>'7'!E26</f>
        <v>325</v>
      </c>
      <c r="I19" s="284"/>
      <c r="J19" s="81">
        <f>'9'!E47</f>
        <v>370</v>
      </c>
      <c r="K19" s="81"/>
      <c r="L19" s="81"/>
      <c r="M19" s="81">
        <f>'12'!E34</f>
        <v>378</v>
      </c>
      <c r="N19" s="81">
        <f>'13'!E40</f>
        <v>430</v>
      </c>
      <c r="O19" s="81"/>
      <c r="P19" s="81"/>
      <c r="Q19" s="81"/>
      <c r="R19" s="284"/>
      <c r="T19" s="81">
        <f>'18'!E27</f>
        <v>326</v>
      </c>
      <c r="U19" s="356">
        <f>'19'!K19</f>
        <v>330</v>
      </c>
      <c r="V19" s="81"/>
      <c r="W19" s="81">
        <f>'21'!E19</f>
        <v>341</v>
      </c>
      <c r="X19" s="81"/>
      <c r="Y19" s="81"/>
      <c r="Z19" s="81"/>
      <c r="AA19" s="81"/>
      <c r="AB19" s="81"/>
      <c r="AC19" s="81"/>
      <c r="AD19" s="81"/>
      <c r="AE19" s="81"/>
      <c r="AF19" s="81"/>
      <c r="AG19" s="81"/>
      <c r="AH19" s="81"/>
      <c r="AI19" s="81"/>
      <c r="AJ19" s="81"/>
      <c r="AK19" s="81"/>
      <c r="AL19" s="77">
        <f t="shared" si="0"/>
        <v>3997</v>
      </c>
      <c r="AM19" s="77">
        <f t="shared" si="1"/>
        <v>33</v>
      </c>
      <c r="AN19" s="82">
        <f t="shared" si="2"/>
        <v>121.12121212121212</v>
      </c>
    </row>
    <row r="20" spans="1:40" ht="13.5" customHeight="1" x14ac:dyDescent="0.2">
      <c r="A20" s="80" t="s">
        <v>247</v>
      </c>
      <c r="B20" s="81"/>
      <c r="C20" s="81">
        <f>'2'!E5</f>
        <v>332</v>
      </c>
      <c r="D20" s="81"/>
      <c r="E20" s="81"/>
      <c r="F20" s="81"/>
      <c r="G20" s="81"/>
      <c r="H20" s="81">
        <f>'7'!E20</f>
        <v>348</v>
      </c>
      <c r="I20" s="284"/>
      <c r="J20" s="81">
        <f>'9'!E13</f>
        <v>404</v>
      </c>
      <c r="K20" s="81"/>
      <c r="L20" s="81">
        <f>'11'!E6</f>
        <v>372</v>
      </c>
      <c r="M20" s="81"/>
      <c r="N20" s="81">
        <f>'13'!E27</f>
        <v>405</v>
      </c>
      <c r="O20" s="81"/>
      <c r="P20" s="81">
        <f>'15'!E48</f>
        <v>377</v>
      </c>
      <c r="Q20" s="81">
        <f>'16'!E41</f>
        <v>354</v>
      </c>
      <c r="R20" s="284"/>
      <c r="T20" s="81">
        <f>'18'!E42</f>
        <v>354</v>
      </c>
      <c r="U20" s="356">
        <f>'19'!K6</f>
        <v>358</v>
      </c>
      <c r="V20" s="81">
        <f>'20'!E13</f>
        <v>350</v>
      </c>
      <c r="W20" s="81">
        <f>'21'!E6</f>
        <v>348</v>
      </c>
      <c r="X20" s="81">
        <f>'22'!E41</f>
        <v>393</v>
      </c>
      <c r="Y20" s="81">
        <f>'23'!E34</f>
        <v>328</v>
      </c>
      <c r="Z20" s="81"/>
      <c r="AA20" s="81"/>
      <c r="AB20" s="81"/>
      <c r="AC20" s="81"/>
      <c r="AD20" s="81"/>
      <c r="AE20" s="81"/>
      <c r="AF20" s="81"/>
      <c r="AG20" s="81"/>
      <c r="AH20" s="81"/>
      <c r="AI20" s="81"/>
      <c r="AJ20" s="81"/>
      <c r="AK20" s="81"/>
      <c r="AL20" s="77">
        <f t="shared" si="0"/>
        <v>4723</v>
      </c>
      <c r="AM20" s="77">
        <f t="shared" si="1"/>
        <v>39</v>
      </c>
      <c r="AN20" s="82">
        <f t="shared" si="2"/>
        <v>121.1025641025641</v>
      </c>
    </row>
    <row r="21" spans="1:40" ht="13.5" customHeight="1" x14ac:dyDescent="0.2">
      <c r="A21" s="80" t="s">
        <v>257</v>
      </c>
      <c r="B21" s="81">
        <f>'1'!E26</f>
        <v>357</v>
      </c>
      <c r="C21" s="81"/>
      <c r="D21" s="81"/>
      <c r="E21" s="81"/>
      <c r="F21" s="81">
        <f>'5'!E33</f>
        <v>329</v>
      </c>
      <c r="G21" s="81"/>
      <c r="H21" s="81"/>
      <c r="I21" s="284"/>
      <c r="J21" s="81"/>
      <c r="K21" s="81">
        <f>'10'!E40</f>
        <v>411</v>
      </c>
      <c r="L21" s="81">
        <f>'11'!E47</f>
        <v>334</v>
      </c>
      <c r="M21" s="81">
        <f>'12'!E26</f>
        <v>361</v>
      </c>
      <c r="N21" s="81"/>
      <c r="O21" s="81"/>
      <c r="P21" s="81">
        <f>'15'!E5</f>
        <v>340</v>
      </c>
      <c r="Q21" s="81"/>
      <c r="R21" s="284"/>
      <c r="T21" s="356">
        <f>'18'!K24</f>
        <v>375</v>
      </c>
      <c r="U21" s="81">
        <f>'19'!E30</f>
        <v>335</v>
      </c>
      <c r="V21" s="81">
        <f>'20'!E37</f>
        <v>406</v>
      </c>
      <c r="W21" s="81"/>
      <c r="X21" s="81"/>
      <c r="Y21" s="81">
        <f>'23'!E5</f>
        <v>366</v>
      </c>
      <c r="Z21" s="81"/>
      <c r="AA21" s="81"/>
      <c r="AB21" s="81"/>
      <c r="AC21" s="81"/>
      <c r="AD21" s="81"/>
      <c r="AE21" s="81"/>
      <c r="AF21" s="81"/>
      <c r="AG21" s="81"/>
      <c r="AH21" s="81"/>
      <c r="AI21" s="81"/>
      <c r="AJ21" s="81"/>
      <c r="AK21" s="81"/>
      <c r="AL21" s="77">
        <f t="shared" si="0"/>
        <v>3614</v>
      </c>
      <c r="AM21" s="77">
        <f t="shared" si="1"/>
        <v>30</v>
      </c>
      <c r="AN21" s="82">
        <f t="shared" si="2"/>
        <v>120.46666666666667</v>
      </c>
    </row>
    <row r="22" spans="1:40" ht="13.5" customHeight="1" x14ac:dyDescent="0.2">
      <c r="A22" s="80" t="s">
        <v>278</v>
      </c>
      <c r="B22" s="81">
        <f>'1'!E12</f>
        <v>345</v>
      </c>
      <c r="C22" s="81"/>
      <c r="D22" s="81"/>
      <c r="E22" s="81">
        <f>'4'!E26</f>
        <v>377</v>
      </c>
      <c r="F22" s="81"/>
      <c r="G22" s="81"/>
      <c r="H22" s="81">
        <f>'7'!E40</f>
        <v>354</v>
      </c>
      <c r="I22" s="284"/>
      <c r="J22" s="81"/>
      <c r="K22" s="81"/>
      <c r="L22" s="81">
        <f>'11'!E19</f>
        <v>347</v>
      </c>
      <c r="M22" s="81"/>
      <c r="N22" s="81">
        <f>'13'!E47</f>
        <v>374</v>
      </c>
      <c r="O22" s="81"/>
      <c r="P22" s="81">
        <f>'15'!E33</f>
        <v>370</v>
      </c>
      <c r="Q22" s="81">
        <f>'16'!E33</f>
        <v>363</v>
      </c>
      <c r="R22" s="284"/>
      <c r="T22" s="356">
        <f>'18'!K12</f>
        <v>366</v>
      </c>
      <c r="U22" s="81">
        <f>'19'!E19</f>
        <v>346</v>
      </c>
      <c r="V22" s="81">
        <f>'20'!E33</f>
        <v>341</v>
      </c>
      <c r="W22" s="81"/>
      <c r="X22" s="81">
        <f>'22'!E19</f>
        <v>391</v>
      </c>
      <c r="Y22" s="81"/>
      <c r="Z22" s="81"/>
      <c r="AA22" s="81"/>
      <c r="AB22" s="81"/>
      <c r="AC22" s="81"/>
      <c r="AD22" s="81"/>
      <c r="AE22" s="81"/>
      <c r="AF22" s="81"/>
      <c r="AG22" s="81"/>
      <c r="AH22" s="81"/>
      <c r="AI22" s="81"/>
      <c r="AJ22" s="81"/>
      <c r="AK22" s="81"/>
      <c r="AL22" s="77">
        <f t="shared" si="0"/>
        <v>3974</v>
      </c>
      <c r="AM22" s="77">
        <f t="shared" si="1"/>
        <v>33</v>
      </c>
      <c r="AN22" s="82">
        <f t="shared" si="2"/>
        <v>120.42424242424242</v>
      </c>
    </row>
    <row r="23" spans="1:40" ht="13.5" customHeight="1" x14ac:dyDescent="0.2">
      <c r="A23" s="80" t="s">
        <v>353</v>
      </c>
      <c r="B23" s="81">
        <f>'1'!E4</f>
        <v>322</v>
      </c>
      <c r="C23" s="81"/>
      <c r="D23" s="81"/>
      <c r="E23" s="81"/>
      <c r="F23" s="81"/>
      <c r="G23" s="81"/>
      <c r="H23" s="81"/>
      <c r="I23" s="284"/>
      <c r="J23" s="81"/>
      <c r="K23" s="81">
        <f>'10'!E25</f>
        <v>337</v>
      </c>
      <c r="L23" s="81"/>
      <c r="M23" s="81"/>
      <c r="N23" s="81">
        <f>'13'!E12</f>
        <v>336</v>
      </c>
      <c r="O23" s="81"/>
      <c r="P23" s="81">
        <f>'15'!E12</f>
        <v>370</v>
      </c>
      <c r="Q23" s="81"/>
      <c r="R23" s="284"/>
      <c r="T23" s="356">
        <f>'18'!K5</f>
        <v>448</v>
      </c>
      <c r="U23" s="81"/>
      <c r="V23" s="81">
        <f>'20'!E20</f>
        <v>347</v>
      </c>
      <c r="W23" s="81">
        <f>'21'!E11</f>
        <v>378</v>
      </c>
      <c r="X23" s="81"/>
      <c r="Y23" s="81">
        <f>'23'!E11</f>
        <v>339</v>
      </c>
      <c r="Z23" s="81">
        <f>'24'!E25</f>
        <v>360</v>
      </c>
      <c r="AA23" s="81"/>
      <c r="AB23" s="81"/>
      <c r="AC23" s="81"/>
      <c r="AD23" s="81"/>
      <c r="AE23" s="81"/>
      <c r="AF23" s="81"/>
      <c r="AG23" s="81"/>
      <c r="AH23" s="81"/>
      <c r="AI23" s="81"/>
      <c r="AJ23" s="81"/>
      <c r="AK23" s="81"/>
      <c r="AL23" s="77">
        <f t="shared" si="0"/>
        <v>3237</v>
      </c>
      <c r="AM23" s="77">
        <f t="shared" si="1"/>
        <v>27</v>
      </c>
      <c r="AN23" s="82">
        <f t="shared" si="2"/>
        <v>119.88888888888889</v>
      </c>
    </row>
    <row r="24" spans="1:40" ht="13.5" customHeight="1" x14ac:dyDescent="0.2">
      <c r="A24" s="84" t="s">
        <v>234</v>
      </c>
      <c r="B24" s="81">
        <f>'1'!E44</f>
        <v>397</v>
      </c>
      <c r="C24" s="81"/>
      <c r="D24" s="81">
        <f>'3'!E16</f>
        <v>311</v>
      </c>
      <c r="E24" s="81">
        <f>'4'!E30</f>
        <v>393</v>
      </c>
      <c r="F24" s="81"/>
      <c r="G24" s="81"/>
      <c r="H24" s="81">
        <f>'7'!E47</f>
        <v>324</v>
      </c>
      <c r="I24" s="284"/>
      <c r="J24" s="81"/>
      <c r="K24" s="81"/>
      <c r="L24" s="81"/>
      <c r="M24" s="81">
        <f>'12'!E12</f>
        <v>397</v>
      </c>
      <c r="N24" s="81">
        <f>'13'!E19</f>
        <v>345</v>
      </c>
      <c r="O24" s="81"/>
      <c r="P24" s="81"/>
      <c r="Q24" s="81"/>
      <c r="R24" s="284"/>
      <c r="T24" s="356">
        <f>'18'!K48</f>
        <v>359</v>
      </c>
      <c r="U24" s="81">
        <f>'19'!E5</f>
        <v>302</v>
      </c>
      <c r="V24" s="81"/>
      <c r="W24" s="81"/>
      <c r="X24" s="81">
        <f>'22'!E33</f>
        <v>412</v>
      </c>
      <c r="Y24" s="81">
        <f>'23'!E47</f>
        <v>353</v>
      </c>
      <c r="Z24" s="81"/>
      <c r="AA24" s="81"/>
      <c r="AB24" s="81"/>
      <c r="AC24" s="81"/>
      <c r="AD24" s="81"/>
      <c r="AE24" s="81"/>
      <c r="AF24" s="81"/>
      <c r="AG24" s="81"/>
      <c r="AH24" s="81"/>
      <c r="AI24" s="81"/>
      <c r="AJ24" s="81"/>
      <c r="AK24" s="81"/>
      <c r="AL24" s="77">
        <f t="shared" si="0"/>
        <v>3593</v>
      </c>
      <c r="AM24" s="77">
        <f t="shared" si="1"/>
        <v>30</v>
      </c>
      <c r="AN24" s="82">
        <f t="shared" si="2"/>
        <v>119.76666666666667</v>
      </c>
    </row>
    <row r="25" spans="1:40" ht="13.5" customHeight="1" x14ac:dyDescent="0.2">
      <c r="A25" s="84" t="s">
        <v>225</v>
      </c>
      <c r="B25" s="81">
        <f>'1'!E31</f>
        <v>348</v>
      </c>
      <c r="C25" s="81">
        <f>'2'!E38</f>
        <v>381</v>
      </c>
      <c r="D25" s="81"/>
      <c r="E25" s="81">
        <f>'4'!E18</f>
        <v>356</v>
      </c>
      <c r="F25" s="81"/>
      <c r="G25" s="81"/>
      <c r="H25" s="81"/>
      <c r="I25" s="284"/>
      <c r="J25" s="81"/>
      <c r="K25" s="81">
        <f>'10'!E31</f>
        <v>316</v>
      </c>
      <c r="L25" s="81"/>
      <c r="M25" s="81">
        <f>'12'!E40</f>
        <v>337</v>
      </c>
      <c r="N25" s="81"/>
      <c r="O25" s="81">
        <f>'14'!E10</f>
        <v>347</v>
      </c>
      <c r="P25" s="81"/>
      <c r="Q25" s="81">
        <f>'16'!E17</f>
        <v>385</v>
      </c>
      <c r="R25" s="284"/>
      <c r="T25" s="356">
        <f>'18'!K31</f>
        <v>394</v>
      </c>
      <c r="U25" s="81"/>
      <c r="V25" s="81">
        <f>'20'!E45</f>
        <v>343</v>
      </c>
      <c r="W25" s="81"/>
      <c r="X25" s="81"/>
      <c r="Y25" s="81">
        <f>'23'!E23</f>
        <v>344</v>
      </c>
      <c r="Z25" s="81">
        <f>'24'!E11</f>
        <v>393</v>
      </c>
      <c r="AA25" s="81"/>
      <c r="AB25" s="81"/>
      <c r="AC25" s="81"/>
      <c r="AD25" s="81"/>
      <c r="AE25" s="81"/>
      <c r="AF25" s="81"/>
      <c r="AG25" s="81"/>
      <c r="AH25" s="81"/>
      <c r="AI25" s="81"/>
      <c r="AJ25" s="81"/>
      <c r="AK25" s="81"/>
      <c r="AL25" s="77">
        <f t="shared" si="0"/>
        <v>3944</v>
      </c>
      <c r="AM25" s="77">
        <f t="shared" si="1"/>
        <v>33</v>
      </c>
      <c r="AN25" s="82">
        <f t="shared" si="2"/>
        <v>119.51515151515152</v>
      </c>
    </row>
    <row r="26" spans="1:40" ht="13.5" customHeight="1" x14ac:dyDescent="0.2">
      <c r="A26" s="84" t="s">
        <v>227</v>
      </c>
      <c r="B26" s="81"/>
      <c r="C26" s="81">
        <f>'2'!E12</f>
        <v>315</v>
      </c>
      <c r="D26" s="81">
        <f>'3'!E33</f>
        <v>341</v>
      </c>
      <c r="E26" s="81"/>
      <c r="F26" s="81"/>
      <c r="G26" s="81">
        <f>'6'!E5</f>
        <v>374</v>
      </c>
      <c r="H26" s="81"/>
      <c r="I26" s="284"/>
      <c r="J26" s="81">
        <f>'9'!E19</f>
        <v>324</v>
      </c>
      <c r="K26" s="81">
        <f>'10'!E48</f>
        <v>387</v>
      </c>
      <c r="L26" s="81"/>
      <c r="M26" s="81"/>
      <c r="N26" s="81"/>
      <c r="O26" s="81">
        <f>'14'!E26</f>
        <v>364</v>
      </c>
      <c r="P26" s="81">
        <f>'15'!E40</f>
        <v>380</v>
      </c>
      <c r="Q26" s="81"/>
      <c r="R26" s="284"/>
      <c r="T26" s="81">
        <f>'18'!E19</f>
        <v>365</v>
      </c>
      <c r="U26" s="356">
        <f>'19'!K12</f>
        <v>363</v>
      </c>
      <c r="V26" s="81"/>
      <c r="W26" s="81">
        <f>'21'!E40</f>
        <v>309</v>
      </c>
      <c r="X26" s="81">
        <f>'22'!E46</f>
        <v>410</v>
      </c>
      <c r="Y26" s="81"/>
      <c r="Z26" s="81">
        <f>'24'!E19</f>
        <v>365</v>
      </c>
      <c r="AA26" s="81"/>
      <c r="AB26" s="81"/>
      <c r="AC26" s="81"/>
      <c r="AD26" s="81"/>
      <c r="AE26" s="81"/>
      <c r="AF26" s="81"/>
      <c r="AG26" s="81"/>
      <c r="AH26" s="81"/>
      <c r="AI26" s="81"/>
      <c r="AJ26" s="81"/>
      <c r="AK26" s="81"/>
      <c r="AL26" s="77">
        <f t="shared" si="0"/>
        <v>4297</v>
      </c>
      <c r="AM26" s="77">
        <f t="shared" si="1"/>
        <v>36</v>
      </c>
      <c r="AN26" s="82">
        <f t="shared" si="2"/>
        <v>119.36111111111111</v>
      </c>
    </row>
    <row r="27" spans="1:40" ht="13.5" customHeight="1" x14ac:dyDescent="0.2">
      <c r="A27" s="153" t="s">
        <v>258</v>
      </c>
      <c r="B27" s="81"/>
      <c r="C27" s="81"/>
      <c r="D27" s="81"/>
      <c r="E27" s="81">
        <f>'4'!E39</f>
        <v>372</v>
      </c>
      <c r="F27" s="81"/>
      <c r="G27" s="81"/>
      <c r="H27" s="81"/>
      <c r="I27" s="284"/>
      <c r="J27" s="81">
        <f>'9'!E39</f>
        <v>386</v>
      </c>
      <c r="K27" s="81"/>
      <c r="L27" s="81">
        <f>'11'!E32</f>
        <v>423</v>
      </c>
      <c r="M27" s="81">
        <f>'12'!E46</f>
        <v>363</v>
      </c>
      <c r="N27" s="81">
        <f>'13'!E4</f>
        <v>300</v>
      </c>
      <c r="O27" s="81"/>
      <c r="P27" s="81">
        <f>'15'!E18</f>
        <v>382</v>
      </c>
      <c r="Q27" s="81">
        <f>'16'!E2</f>
        <v>389</v>
      </c>
      <c r="R27" s="284"/>
      <c r="T27" s="81">
        <f>'18'!E45</f>
        <v>351</v>
      </c>
      <c r="U27" s="81">
        <f>'19'!E46</f>
        <v>327</v>
      </c>
      <c r="V27" s="81"/>
      <c r="W27" s="356">
        <f>'21'!K44</f>
        <v>342</v>
      </c>
      <c r="X27" s="81">
        <f>'22'!E4</f>
        <v>355</v>
      </c>
      <c r="Y27" s="81">
        <f>'23'!E18</f>
        <v>331</v>
      </c>
      <c r="Z27" s="81">
        <f>'24'!E31</f>
        <v>332</v>
      </c>
      <c r="AA27" s="81"/>
      <c r="AB27" s="81"/>
      <c r="AC27" s="81"/>
      <c r="AD27" s="81"/>
      <c r="AE27" s="81"/>
      <c r="AF27" s="81"/>
      <c r="AG27" s="81"/>
      <c r="AH27" s="81"/>
      <c r="AI27" s="81"/>
      <c r="AJ27" s="81"/>
      <c r="AK27" s="81"/>
      <c r="AL27" s="77">
        <f t="shared" si="0"/>
        <v>4653</v>
      </c>
      <c r="AM27" s="77">
        <f t="shared" si="1"/>
        <v>39</v>
      </c>
      <c r="AN27" s="82">
        <f t="shared" si="2"/>
        <v>119.30769230769231</v>
      </c>
    </row>
    <row r="28" spans="1:40" ht="13.5" customHeight="1" x14ac:dyDescent="0.2">
      <c r="A28" s="153" t="s">
        <v>283</v>
      </c>
      <c r="B28" s="81">
        <f>'1'!E39</f>
        <v>363</v>
      </c>
      <c r="C28" s="81">
        <f>'2'!E32</f>
        <v>347</v>
      </c>
      <c r="D28" s="81">
        <f>'3'!E46</f>
        <v>352</v>
      </c>
      <c r="E28" s="81"/>
      <c r="F28" s="81">
        <f>'5'!E18</f>
        <v>403</v>
      </c>
      <c r="G28" s="81">
        <f>'6'!E11</f>
        <v>356</v>
      </c>
      <c r="H28" s="81"/>
      <c r="I28" s="284"/>
      <c r="J28" s="81"/>
      <c r="K28" s="81">
        <f>'10'!E18</f>
        <v>344</v>
      </c>
      <c r="L28" s="81">
        <f>'11'!E40</f>
        <v>312</v>
      </c>
      <c r="M28" s="81">
        <f>'12'!E5</f>
        <v>350</v>
      </c>
      <c r="N28" s="81"/>
      <c r="O28" s="81"/>
      <c r="P28" s="81"/>
      <c r="Q28" s="81">
        <f>'16'!E46</f>
        <v>321</v>
      </c>
      <c r="R28" s="284"/>
      <c r="T28" s="356">
        <f>'18'!K40</f>
        <v>364</v>
      </c>
      <c r="U28" s="81"/>
      <c r="V28" s="81"/>
      <c r="W28" s="81">
        <f>'21'!E25</f>
        <v>379</v>
      </c>
      <c r="X28" s="81"/>
      <c r="Y28" s="81"/>
      <c r="Z28" s="81">
        <f>'24'!E5</f>
        <v>401</v>
      </c>
      <c r="AA28" s="81"/>
      <c r="AB28" s="81"/>
      <c r="AC28" s="81"/>
      <c r="AD28" s="81"/>
      <c r="AE28" s="81"/>
      <c r="AF28" s="81"/>
      <c r="AG28" s="81"/>
      <c r="AH28" s="81"/>
      <c r="AI28" s="81"/>
      <c r="AJ28" s="81"/>
      <c r="AK28" s="81"/>
      <c r="AL28" s="77">
        <f t="shared" si="0"/>
        <v>4292</v>
      </c>
      <c r="AM28" s="77">
        <f t="shared" si="1"/>
        <v>36</v>
      </c>
      <c r="AN28" s="82">
        <f t="shared" si="2"/>
        <v>119.22222222222223</v>
      </c>
    </row>
    <row r="29" spans="1:40" ht="13.5" customHeight="1" x14ac:dyDescent="0.2">
      <c r="A29" s="153" t="s">
        <v>243</v>
      </c>
      <c r="B29" s="81"/>
      <c r="C29" s="81">
        <f>'2'!E17</f>
        <v>370</v>
      </c>
      <c r="D29" s="81">
        <f>'3'!E3</f>
        <v>361</v>
      </c>
      <c r="E29" s="81"/>
      <c r="F29" s="81">
        <f>'5'!E3</f>
        <v>373</v>
      </c>
      <c r="G29" s="81">
        <f>'6'!E24</f>
        <v>370</v>
      </c>
      <c r="H29" s="81">
        <f>'7'!E24</f>
        <v>333</v>
      </c>
      <c r="I29" s="284"/>
      <c r="J29" s="81">
        <f>'9'!E45</f>
        <v>380</v>
      </c>
      <c r="K29" s="81"/>
      <c r="L29" s="81"/>
      <c r="M29" s="81">
        <f>'12'!E31</f>
        <v>356</v>
      </c>
      <c r="N29" s="81">
        <f>'13'!E38</f>
        <v>336</v>
      </c>
      <c r="O29" s="81"/>
      <c r="P29" s="81"/>
      <c r="Q29" s="81"/>
      <c r="R29" s="284"/>
      <c r="T29" s="81">
        <f>'18'!E25</f>
        <v>335</v>
      </c>
      <c r="U29" s="356">
        <f>'19'!K17</f>
        <v>360</v>
      </c>
      <c r="V29" s="81"/>
      <c r="W29" s="81">
        <f>'21'!E17</f>
        <v>353</v>
      </c>
      <c r="X29" s="81"/>
      <c r="Y29" s="81"/>
      <c r="Z29" s="81"/>
      <c r="AA29" s="81"/>
      <c r="AB29" s="81"/>
      <c r="AC29" s="81"/>
      <c r="AD29" s="81"/>
      <c r="AE29" s="81"/>
      <c r="AF29" s="81"/>
      <c r="AG29" s="81"/>
      <c r="AH29" s="81"/>
      <c r="AI29" s="81"/>
      <c r="AJ29" s="81"/>
      <c r="AK29" s="81"/>
      <c r="AL29" s="77">
        <f t="shared" si="0"/>
        <v>3927</v>
      </c>
      <c r="AM29" s="77">
        <f t="shared" si="1"/>
        <v>33</v>
      </c>
      <c r="AN29" s="82">
        <f t="shared" si="2"/>
        <v>119</v>
      </c>
    </row>
    <row r="30" spans="1:40" ht="13.5" customHeight="1" x14ac:dyDescent="0.2">
      <c r="A30" s="154" t="s">
        <v>361</v>
      </c>
      <c r="B30" s="81">
        <f>'1'!E46</f>
        <v>335</v>
      </c>
      <c r="C30" s="81"/>
      <c r="D30" s="81">
        <f>'3'!E18</f>
        <v>385</v>
      </c>
      <c r="E30" s="81">
        <f>'4'!E32</f>
        <v>373</v>
      </c>
      <c r="F30" s="81"/>
      <c r="G30" s="81"/>
      <c r="H30" s="81">
        <f>'7'!E44</f>
        <v>346</v>
      </c>
      <c r="I30" s="284"/>
      <c r="J30" s="81"/>
      <c r="K30" s="81"/>
      <c r="L30" s="81"/>
      <c r="M30" s="81">
        <f>'12'!E9</f>
        <v>315</v>
      </c>
      <c r="N30" s="81">
        <f>'13'!E16</f>
        <v>371</v>
      </c>
      <c r="O30" s="81"/>
      <c r="P30" s="81"/>
      <c r="Q30" s="81"/>
      <c r="R30" s="284"/>
      <c r="T30" s="356">
        <f>'18'!K45</f>
        <v>367</v>
      </c>
      <c r="U30" s="81">
        <f>'19'!E2</f>
        <v>365</v>
      </c>
      <c r="V30" s="81"/>
      <c r="W30" s="81"/>
      <c r="X30" s="81">
        <f>'22'!E30</f>
        <v>392</v>
      </c>
      <c r="Y30" s="81">
        <f>'23'!E44</f>
        <v>312</v>
      </c>
      <c r="Z30" s="81"/>
      <c r="AA30" s="81"/>
      <c r="AB30" s="81"/>
      <c r="AC30" s="81"/>
      <c r="AD30" s="81"/>
      <c r="AE30" s="81"/>
      <c r="AF30" s="81"/>
      <c r="AG30" s="81"/>
      <c r="AH30" s="81"/>
      <c r="AI30" s="81"/>
      <c r="AJ30" s="81"/>
      <c r="AK30" s="81"/>
      <c r="AL30" s="77">
        <f t="shared" si="0"/>
        <v>3561</v>
      </c>
      <c r="AM30" s="77">
        <f t="shared" si="1"/>
        <v>30</v>
      </c>
      <c r="AN30" s="82">
        <f t="shared" si="2"/>
        <v>118.7</v>
      </c>
    </row>
    <row r="31" spans="1:40" ht="13.5" customHeight="1" x14ac:dyDescent="0.2">
      <c r="A31" s="153" t="s">
        <v>354</v>
      </c>
      <c r="B31" s="81"/>
      <c r="C31" s="81"/>
      <c r="D31" s="81"/>
      <c r="E31" s="81">
        <f>'4'!E37</f>
        <v>329</v>
      </c>
      <c r="F31" s="81"/>
      <c r="G31" s="81"/>
      <c r="H31" s="81"/>
      <c r="I31" s="284"/>
      <c r="J31" s="81">
        <f>'9'!E37</f>
        <v>401</v>
      </c>
      <c r="K31" s="81"/>
      <c r="L31" s="81">
        <f>'11'!E30</f>
        <v>353</v>
      </c>
      <c r="M31" s="81">
        <f>'12'!E44</f>
        <v>393</v>
      </c>
      <c r="N31" s="81">
        <f>'13'!E2</f>
        <v>343</v>
      </c>
      <c r="O31" s="81"/>
      <c r="P31" s="81">
        <f>'15'!E16</f>
        <v>303</v>
      </c>
      <c r="Q31" s="81">
        <f>'16'!E4</f>
        <v>335</v>
      </c>
      <c r="R31" s="284"/>
      <c r="T31" s="81">
        <f>'18'!E49</f>
        <v>384</v>
      </c>
      <c r="U31" s="81">
        <f>'19'!E48</f>
        <v>371</v>
      </c>
      <c r="V31" s="81"/>
      <c r="W31" s="356">
        <f>'21'!K48</f>
        <v>348</v>
      </c>
      <c r="X31" s="81">
        <f>'22'!E6</f>
        <v>340</v>
      </c>
      <c r="Y31" s="81">
        <f>'23'!E20</f>
        <v>354</v>
      </c>
      <c r="Z31" s="81">
        <f>'24'!E33</f>
        <v>368</v>
      </c>
      <c r="AA31" s="81"/>
      <c r="AB31" s="81"/>
      <c r="AC31" s="81"/>
      <c r="AD31" s="81"/>
      <c r="AE31" s="81"/>
      <c r="AF31" s="81"/>
      <c r="AG31" s="81"/>
      <c r="AH31" s="81"/>
      <c r="AI31" s="81"/>
      <c r="AJ31" s="81"/>
      <c r="AK31" s="81"/>
      <c r="AL31" s="77">
        <f t="shared" si="0"/>
        <v>4622</v>
      </c>
      <c r="AM31" s="77">
        <f t="shared" si="1"/>
        <v>39</v>
      </c>
      <c r="AN31" s="82">
        <f t="shared" si="2"/>
        <v>118.51282051282051</v>
      </c>
    </row>
    <row r="32" spans="1:40" ht="13.5" customHeight="1" x14ac:dyDescent="0.2">
      <c r="A32" s="153" t="s">
        <v>235</v>
      </c>
      <c r="B32" s="81">
        <f>'1'!E45</f>
        <v>354</v>
      </c>
      <c r="C32" s="81"/>
      <c r="D32" s="81">
        <f>'3'!E17</f>
        <v>388</v>
      </c>
      <c r="E32" s="81">
        <f>'4'!E31</f>
        <v>366</v>
      </c>
      <c r="F32" s="81"/>
      <c r="G32" s="81"/>
      <c r="H32" s="81">
        <f>'7'!E45</f>
        <v>360</v>
      </c>
      <c r="I32" s="284"/>
      <c r="J32" s="81"/>
      <c r="K32" s="81"/>
      <c r="L32" s="81"/>
      <c r="M32" s="81">
        <f>'12'!E10</f>
        <v>342</v>
      </c>
      <c r="N32" s="81">
        <f>'13'!E17</f>
        <v>337</v>
      </c>
      <c r="O32" s="81"/>
      <c r="P32" s="81"/>
      <c r="Q32" s="81"/>
      <c r="R32" s="284"/>
      <c r="T32" s="356">
        <f>'18'!K46</f>
        <v>382</v>
      </c>
      <c r="U32" s="81">
        <f>'19'!E3</f>
        <v>363</v>
      </c>
      <c r="V32" s="81"/>
      <c r="W32" s="81"/>
      <c r="X32" s="81">
        <f>'22'!E31</f>
        <v>333</v>
      </c>
      <c r="Y32" s="81">
        <f>'23'!E45</f>
        <v>324</v>
      </c>
      <c r="Z32" s="81"/>
      <c r="AA32" s="81"/>
      <c r="AB32" s="81"/>
      <c r="AC32" s="81"/>
      <c r="AD32" s="81"/>
      <c r="AE32" s="81"/>
      <c r="AF32" s="81"/>
      <c r="AG32" s="81"/>
      <c r="AH32" s="81"/>
      <c r="AI32" s="81"/>
      <c r="AJ32" s="81"/>
      <c r="AK32" s="81"/>
      <c r="AL32" s="77">
        <f t="shared" si="0"/>
        <v>3549</v>
      </c>
      <c r="AM32" s="77">
        <f t="shared" si="1"/>
        <v>30</v>
      </c>
      <c r="AN32" s="82">
        <f t="shared" si="2"/>
        <v>118.3</v>
      </c>
    </row>
    <row r="33" spans="1:40" ht="13.5" customHeight="1" x14ac:dyDescent="0.2">
      <c r="A33" s="153" t="s">
        <v>216</v>
      </c>
      <c r="B33" s="81">
        <f>'1'!E5</f>
        <v>407</v>
      </c>
      <c r="C33" s="81"/>
      <c r="D33" s="81"/>
      <c r="E33" s="81"/>
      <c r="F33" s="81">
        <f>'5'!E47</f>
        <v>345</v>
      </c>
      <c r="G33" s="81"/>
      <c r="H33" s="81"/>
      <c r="I33" s="284"/>
      <c r="J33" s="81">
        <f>'9'!E26</f>
        <v>338</v>
      </c>
      <c r="K33" s="81">
        <f>'10'!E26</f>
        <v>348</v>
      </c>
      <c r="L33" s="81"/>
      <c r="M33" s="81"/>
      <c r="N33" s="81">
        <f>'13'!E13</f>
        <v>333</v>
      </c>
      <c r="O33" s="81"/>
      <c r="P33" s="81"/>
      <c r="Q33" s="81"/>
      <c r="R33" s="284"/>
      <c r="T33" s="356"/>
      <c r="U33" s="81"/>
      <c r="V33" s="356"/>
      <c r="W33" s="81">
        <f>'21'!E13</f>
        <v>358</v>
      </c>
      <c r="X33" s="81"/>
      <c r="Y33" s="81">
        <f>'23'!E13</f>
        <v>361</v>
      </c>
      <c r="Z33" s="81">
        <f>'24'!E27</f>
        <v>349</v>
      </c>
      <c r="AA33" s="81"/>
      <c r="AB33" s="81"/>
      <c r="AC33" s="81"/>
      <c r="AD33" s="81"/>
      <c r="AE33" s="81"/>
      <c r="AF33" s="81"/>
      <c r="AG33" s="81"/>
      <c r="AH33" s="81"/>
      <c r="AI33" s="81"/>
      <c r="AJ33" s="81"/>
      <c r="AK33" s="81"/>
      <c r="AL33" s="77">
        <f t="shared" si="0"/>
        <v>2839</v>
      </c>
      <c r="AM33" s="77">
        <f t="shared" si="1"/>
        <v>24</v>
      </c>
      <c r="AN33" s="82">
        <f t="shared" si="2"/>
        <v>118.29166666666667</v>
      </c>
    </row>
    <row r="34" spans="1:40" ht="13.5" customHeight="1" x14ac:dyDescent="0.2">
      <c r="A34" s="154" t="s">
        <v>223</v>
      </c>
      <c r="B34" s="81">
        <f>'1'!E33</f>
        <v>378</v>
      </c>
      <c r="C34" s="81">
        <f>'2'!E40</f>
        <v>337</v>
      </c>
      <c r="D34" s="81"/>
      <c r="E34" s="81">
        <f>'4'!E20</f>
        <v>317</v>
      </c>
      <c r="F34" s="81"/>
      <c r="G34" s="81"/>
      <c r="H34" s="81"/>
      <c r="I34" s="284"/>
      <c r="J34" s="81"/>
      <c r="K34" s="81">
        <f>'10'!E33</f>
        <v>365</v>
      </c>
      <c r="L34" s="81"/>
      <c r="M34" s="81">
        <f>'12'!E41</f>
        <v>348</v>
      </c>
      <c r="N34" s="81"/>
      <c r="O34" s="81">
        <f>'14'!E13</f>
        <v>308</v>
      </c>
      <c r="P34" s="81"/>
      <c r="Q34" s="81">
        <f>'16'!E19</f>
        <v>412</v>
      </c>
      <c r="R34" s="284"/>
      <c r="T34" s="356">
        <f>'18'!K35</f>
        <v>334</v>
      </c>
      <c r="U34" s="81"/>
      <c r="V34" s="81">
        <f>'20'!E47</f>
        <v>405</v>
      </c>
      <c r="W34" s="81"/>
      <c r="X34" s="81"/>
      <c r="Y34" s="81">
        <f>'23'!E26</f>
        <v>337</v>
      </c>
      <c r="Z34" s="81"/>
      <c r="AA34" s="81"/>
      <c r="AB34" s="81"/>
      <c r="AC34" s="81"/>
      <c r="AD34" s="81"/>
      <c r="AE34" s="81"/>
      <c r="AF34" s="81"/>
      <c r="AG34" s="81"/>
      <c r="AH34" s="81"/>
      <c r="AI34" s="81"/>
      <c r="AJ34" s="81"/>
      <c r="AK34" s="81"/>
      <c r="AL34" s="77">
        <f t="shared" ref="AL34:AL65" si="3">SUM(B34:AK34)</f>
        <v>3541</v>
      </c>
      <c r="AM34" s="77">
        <f t="shared" ref="AM34:AM65" si="4">COUNTA(B34:AK34)*3</f>
        <v>30</v>
      </c>
      <c r="AN34" s="82">
        <f t="shared" ref="AN34:AN65" si="5">AL34/AM34</f>
        <v>118.03333333333333</v>
      </c>
    </row>
    <row r="35" spans="1:40" ht="13.5" customHeight="1" x14ac:dyDescent="0.2">
      <c r="A35" s="153" t="s">
        <v>237</v>
      </c>
      <c r="B35" s="81">
        <f>'1'!E25</f>
        <v>362</v>
      </c>
      <c r="C35" s="81"/>
      <c r="D35" s="81"/>
      <c r="E35" s="81"/>
      <c r="F35" s="81">
        <f>'5'!E32</f>
        <v>360</v>
      </c>
      <c r="G35" s="81"/>
      <c r="H35" s="81"/>
      <c r="I35" s="284"/>
      <c r="J35" s="81"/>
      <c r="K35" s="81">
        <f>'10'!E39</f>
        <v>369</v>
      </c>
      <c r="L35" s="81">
        <f>'11'!E46</f>
        <v>322</v>
      </c>
      <c r="M35" s="81">
        <f>'12'!E25</f>
        <v>338</v>
      </c>
      <c r="N35" s="81"/>
      <c r="O35" s="81"/>
      <c r="P35" s="81">
        <f>'15'!E4</f>
        <v>380</v>
      </c>
      <c r="Q35" s="81"/>
      <c r="R35" s="284"/>
      <c r="T35" s="356">
        <f>'18'!K26</f>
        <v>346</v>
      </c>
      <c r="U35" s="81">
        <f>'19'!E32</f>
        <v>365</v>
      </c>
      <c r="V35" s="81">
        <f>'20'!E39</f>
        <v>351</v>
      </c>
      <c r="W35" s="81">
        <f>'21'!E46</f>
        <v>356</v>
      </c>
      <c r="X35" s="81"/>
      <c r="Y35" s="81">
        <f>'23'!E4</f>
        <v>344</v>
      </c>
      <c r="Z35" s="81"/>
      <c r="AA35" s="81"/>
      <c r="AB35" s="81"/>
      <c r="AC35" s="81"/>
      <c r="AD35" s="81"/>
      <c r="AE35" s="81"/>
      <c r="AF35" s="81"/>
      <c r="AG35" s="81"/>
      <c r="AH35" s="81"/>
      <c r="AI35" s="81"/>
      <c r="AJ35" s="81"/>
      <c r="AK35" s="81"/>
      <c r="AL35" s="77">
        <f t="shared" si="3"/>
        <v>3893</v>
      </c>
      <c r="AM35" s="77">
        <f t="shared" si="4"/>
        <v>33</v>
      </c>
      <c r="AN35" s="82">
        <f t="shared" si="5"/>
        <v>117.96969696969697</v>
      </c>
    </row>
    <row r="36" spans="1:40" ht="13.5" customHeight="1" x14ac:dyDescent="0.2">
      <c r="A36" s="153" t="s">
        <v>351</v>
      </c>
      <c r="B36" s="81">
        <f>'1'!E23</f>
        <v>349</v>
      </c>
      <c r="C36" s="81"/>
      <c r="D36" s="81"/>
      <c r="E36" s="81"/>
      <c r="F36" s="81">
        <f>'5'!E30</f>
        <v>353</v>
      </c>
      <c r="G36" s="81"/>
      <c r="H36" s="81"/>
      <c r="I36" s="284"/>
      <c r="J36" s="81"/>
      <c r="K36" s="81">
        <f>'10'!E37</f>
        <v>321</v>
      </c>
      <c r="L36" s="81">
        <f>'11'!E44</f>
        <v>309</v>
      </c>
      <c r="M36" s="81">
        <f>'12'!E23</f>
        <v>377</v>
      </c>
      <c r="N36" s="81"/>
      <c r="O36" s="81"/>
      <c r="P36" s="81">
        <f>'15'!E2</f>
        <v>373</v>
      </c>
      <c r="Q36" s="81"/>
      <c r="R36" s="284"/>
      <c r="T36" s="356">
        <f>'18'!K27</f>
        <v>355</v>
      </c>
      <c r="U36" s="81">
        <f>'19'!E33</f>
        <v>374</v>
      </c>
      <c r="V36" s="81">
        <f>'20'!E40</f>
        <v>360</v>
      </c>
      <c r="W36" s="81">
        <f>'21'!E47</f>
        <v>354</v>
      </c>
      <c r="X36" s="81"/>
      <c r="Y36" s="81">
        <f>'23'!E2</f>
        <v>356</v>
      </c>
      <c r="Z36" s="81"/>
      <c r="AA36" s="81"/>
      <c r="AB36" s="81"/>
      <c r="AC36" s="81"/>
      <c r="AD36" s="81"/>
      <c r="AE36" s="81"/>
      <c r="AF36" s="81"/>
      <c r="AG36" s="81"/>
      <c r="AH36" s="81"/>
      <c r="AI36" s="81"/>
      <c r="AJ36" s="81"/>
      <c r="AK36" s="81"/>
      <c r="AL36" s="77">
        <f t="shared" si="3"/>
        <v>3881</v>
      </c>
      <c r="AM36" s="77">
        <f t="shared" si="4"/>
        <v>33</v>
      </c>
      <c r="AN36" s="82">
        <f t="shared" si="5"/>
        <v>117.60606060606061</v>
      </c>
    </row>
    <row r="37" spans="1:40" ht="13.5" customHeight="1" x14ac:dyDescent="0.2">
      <c r="A37" s="154" t="s">
        <v>352</v>
      </c>
      <c r="B37" s="81"/>
      <c r="C37" s="81">
        <f>'2'!E18</f>
        <v>304</v>
      </c>
      <c r="D37" s="81">
        <f>'3'!E4</f>
        <v>318</v>
      </c>
      <c r="E37" s="81"/>
      <c r="F37" s="81">
        <f>'5'!E4</f>
        <v>339</v>
      </c>
      <c r="G37" s="81">
        <f>'6'!E25</f>
        <v>356</v>
      </c>
      <c r="H37" s="81">
        <f>'7'!E25</f>
        <v>384</v>
      </c>
      <c r="I37" s="284"/>
      <c r="J37" s="81">
        <f>'9'!E46</f>
        <v>389</v>
      </c>
      <c r="K37" s="81"/>
      <c r="L37" s="81"/>
      <c r="M37" s="81">
        <f>'12'!E33</f>
        <v>348</v>
      </c>
      <c r="N37" s="81">
        <f>'13'!E39</f>
        <v>379</v>
      </c>
      <c r="O37" s="81"/>
      <c r="P37" s="81"/>
      <c r="Q37" s="81"/>
      <c r="R37" s="284"/>
      <c r="T37" s="81">
        <f>'18'!E26</f>
        <v>371</v>
      </c>
      <c r="U37" s="356">
        <f>'19'!K18</f>
        <v>346</v>
      </c>
      <c r="V37" s="81"/>
      <c r="W37" s="81">
        <f>'21'!E18</f>
        <v>338</v>
      </c>
      <c r="X37" s="81"/>
      <c r="Y37" s="81"/>
      <c r="Z37" s="81"/>
      <c r="AA37" s="81"/>
      <c r="AB37" s="81"/>
      <c r="AC37" s="81"/>
      <c r="AD37" s="81"/>
      <c r="AE37" s="81"/>
      <c r="AF37" s="81"/>
      <c r="AG37" s="81"/>
      <c r="AH37" s="81"/>
      <c r="AI37" s="81"/>
      <c r="AJ37" s="81"/>
      <c r="AK37" s="81"/>
      <c r="AL37" s="77">
        <f t="shared" si="3"/>
        <v>3872</v>
      </c>
      <c r="AM37" s="77">
        <f t="shared" si="4"/>
        <v>33</v>
      </c>
      <c r="AN37" s="82">
        <f t="shared" si="5"/>
        <v>117.33333333333333</v>
      </c>
    </row>
    <row r="38" spans="1:40" ht="13.5" customHeight="1" x14ac:dyDescent="0.2">
      <c r="A38" s="153" t="s">
        <v>211</v>
      </c>
      <c r="B38" s="81">
        <f>'1'!E40</f>
        <v>339</v>
      </c>
      <c r="C38" s="81">
        <f>'2'!E33</f>
        <v>390</v>
      </c>
      <c r="D38" s="81">
        <f>'3'!E47</f>
        <v>380</v>
      </c>
      <c r="E38" s="81"/>
      <c r="F38" s="81">
        <f>'5'!E19</f>
        <v>394</v>
      </c>
      <c r="G38" s="81">
        <f>'6'!E12</f>
        <v>408</v>
      </c>
      <c r="H38" s="81"/>
      <c r="I38" s="284"/>
      <c r="J38" s="81"/>
      <c r="K38" s="81">
        <f>'10'!E19</f>
        <v>309</v>
      </c>
      <c r="L38" s="81">
        <f>'11'!E39</f>
        <v>318</v>
      </c>
      <c r="M38" s="81">
        <f>'12'!E2</f>
        <v>361</v>
      </c>
      <c r="N38" s="81"/>
      <c r="O38" s="81"/>
      <c r="P38" s="81"/>
      <c r="Q38" s="81">
        <f>'16'!E47</f>
        <v>337</v>
      </c>
      <c r="R38" s="284"/>
      <c r="T38" s="356">
        <f>'18'!K41</f>
        <v>345</v>
      </c>
      <c r="U38" s="81"/>
      <c r="V38" s="81"/>
      <c r="W38" s="81">
        <f>'21'!E26</f>
        <v>343</v>
      </c>
      <c r="X38" s="81"/>
      <c r="Y38" s="81"/>
      <c r="Z38" s="81">
        <f>'24'!E4</f>
        <v>296</v>
      </c>
      <c r="AA38" s="81"/>
      <c r="AB38" s="81"/>
      <c r="AC38" s="81"/>
      <c r="AD38" s="81"/>
      <c r="AE38" s="81"/>
      <c r="AF38" s="81"/>
      <c r="AG38" s="81"/>
      <c r="AH38" s="81"/>
      <c r="AI38" s="81"/>
      <c r="AJ38" s="81"/>
      <c r="AK38" s="81"/>
      <c r="AL38" s="77">
        <f t="shared" si="3"/>
        <v>4220</v>
      </c>
      <c r="AM38" s="77">
        <f t="shared" si="4"/>
        <v>36</v>
      </c>
      <c r="AN38" s="82">
        <f t="shared" si="5"/>
        <v>117.22222222222223</v>
      </c>
    </row>
    <row r="39" spans="1:40" ht="13.5" customHeight="1" x14ac:dyDescent="0.2">
      <c r="A39" s="153" t="s">
        <v>215</v>
      </c>
      <c r="B39" s="81">
        <f>'1'!E6</f>
        <v>359</v>
      </c>
      <c r="C39" s="81"/>
      <c r="D39" s="81"/>
      <c r="E39" s="81"/>
      <c r="F39" s="81">
        <f>'5'!E48</f>
        <v>376</v>
      </c>
      <c r="G39" s="81"/>
      <c r="H39" s="81"/>
      <c r="I39" s="284"/>
      <c r="J39" s="81">
        <f>'9'!E27</f>
        <v>325</v>
      </c>
      <c r="K39" s="81">
        <f>'10'!E27</f>
        <v>345</v>
      </c>
      <c r="L39" s="81"/>
      <c r="M39" s="81"/>
      <c r="N39" s="81"/>
      <c r="O39" s="81"/>
      <c r="P39" s="81"/>
      <c r="Q39" s="81"/>
      <c r="R39" s="284"/>
      <c r="T39" s="356"/>
      <c r="U39" s="81"/>
      <c r="V39" s="81"/>
      <c r="W39" s="81"/>
      <c r="X39" s="81"/>
      <c r="Y39" s="81"/>
      <c r="Z39" s="81"/>
      <c r="AA39" s="81"/>
      <c r="AB39" s="81"/>
      <c r="AC39" s="81"/>
      <c r="AD39" s="81"/>
      <c r="AE39" s="81"/>
      <c r="AF39" s="81"/>
      <c r="AG39" s="81"/>
      <c r="AH39" s="81"/>
      <c r="AI39" s="81"/>
      <c r="AJ39" s="81"/>
      <c r="AK39" s="81"/>
      <c r="AL39" s="77">
        <f t="shared" si="3"/>
        <v>1405</v>
      </c>
      <c r="AM39" s="77">
        <f t="shared" si="4"/>
        <v>12</v>
      </c>
      <c r="AN39" s="82">
        <f t="shared" si="5"/>
        <v>117.08333333333333</v>
      </c>
    </row>
    <row r="40" spans="1:40" ht="13.5" customHeight="1" x14ac:dyDescent="0.2">
      <c r="A40" s="154" t="s">
        <v>362</v>
      </c>
      <c r="B40" s="81">
        <f>'1'!E47</f>
        <v>311</v>
      </c>
      <c r="C40" s="81"/>
      <c r="D40" s="81">
        <f>'3'!E19</f>
        <v>350</v>
      </c>
      <c r="E40" s="81">
        <f>'4'!E33</f>
        <v>355</v>
      </c>
      <c r="F40" s="81"/>
      <c r="G40" s="81"/>
      <c r="H40" s="81">
        <f>'7'!E46</f>
        <v>415</v>
      </c>
      <c r="I40" s="284"/>
      <c r="J40" s="81"/>
      <c r="K40" s="81"/>
      <c r="L40" s="81"/>
      <c r="M40" s="81">
        <f>'12'!E11</f>
        <v>338</v>
      </c>
      <c r="N40" s="81">
        <f>'13'!E18</f>
        <v>371</v>
      </c>
      <c r="O40" s="81"/>
      <c r="P40" s="81"/>
      <c r="Q40" s="81"/>
      <c r="R40" s="284"/>
      <c r="T40" s="356">
        <f>'18'!K47</f>
        <v>363</v>
      </c>
      <c r="U40" s="81">
        <f>'19'!E4</f>
        <v>358</v>
      </c>
      <c r="V40" s="81"/>
      <c r="W40" s="81"/>
      <c r="X40" s="81">
        <f>'22'!E32</f>
        <v>303</v>
      </c>
      <c r="Y40" s="81">
        <f>'23'!E46</f>
        <v>334</v>
      </c>
      <c r="Z40" s="81"/>
      <c r="AA40" s="81"/>
      <c r="AB40" s="81"/>
      <c r="AC40" s="81"/>
      <c r="AD40" s="81"/>
      <c r="AE40" s="81"/>
      <c r="AF40" s="81"/>
      <c r="AG40" s="81"/>
      <c r="AH40" s="81"/>
      <c r="AI40" s="81"/>
      <c r="AJ40" s="81"/>
      <c r="AK40" s="81"/>
      <c r="AL40" s="77">
        <f t="shared" si="3"/>
        <v>3498</v>
      </c>
      <c r="AM40" s="77">
        <f t="shared" si="4"/>
        <v>30</v>
      </c>
      <c r="AN40" s="82">
        <f t="shared" si="5"/>
        <v>116.6</v>
      </c>
    </row>
    <row r="41" spans="1:40" ht="13.5" customHeight="1" x14ac:dyDescent="0.2">
      <c r="A41" s="153" t="s">
        <v>493</v>
      </c>
      <c r="B41" s="81">
        <f>'1'!E24</f>
        <v>307</v>
      </c>
      <c r="C41" s="81"/>
      <c r="D41" s="81"/>
      <c r="E41" s="81"/>
      <c r="F41" s="81">
        <f>'5'!E31</f>
        <v>341</v>
      </c>
      <c r="G41" s="81"/>
      <c r="H41" s="81"/>
      <c r="I41" s="284"/>
      <c r="J41" s="81"/>
      <c r="K41" s="81">
        <f>'10'!E38</f>
        <v>359</v>
      </c>
      <c r="L41" s="81">
        <f>'11'!E45</f>
        <v>358</v>
      </c>
      <c r="M41" s="81">
        <f>'12'!E24</f>
        <v>372</v>
      </c>
      <c r="N41" s="81"/>
      <c r="O41" s="81"/>
      <c r="P41" s="81">
        <f>'15'!E3</f>
        <v>360</v>
      </c>
      <c r="Q41" s="81"/>
      <c r="R41" s="284"/>
      <c r="T41" s="356">
        <f>'18'!K25</f>
        <v>368</v>
      </c>
      <c r="U41" s="81">
        <f>'19'!E31</f>
        <v>318</v>
      </c>
      <c r="V41" s="81">
        <f>'20'!E38</f>
        <v>372</v>
      </c>
      <c r="W41" s="81">
        <f>'21'!E44</f>
        <v>346</v>
      </c>
      <c r="X41" s="81"/>
      <c r="Y41" s="81">
        <f>'23'!E3</f>
        <v>340</v>
      </c>
      <c r="Z41" s="81"/>
      <c r="AA41" s="81"/>
      <c r="AB41" s="81"/>
      <c r="AC41" s="81"/>
      <c r="AD41" s="81"/>
      <c r="AE41" s="81"/>
      <c r="AF41" s="81"/>
      <c r="AG41" s="81"/>
      <c r="AH41" s="81"/>
      <c r="AI41" s="81"/>
      <c r="AJ41" s="81"/>
      <c r="AK41" s="81"/>
      <c r="AL41" s="77">
        <f t="shared" si="3"/>
        <v>3841</v>
      </c>
      <c r="AM41" s="77">
        <f t="shared" si="4"/>
        <v>33</v>
      </c>
      <c r="AN41" s="82">
        <f t="shared" si="5"/>
        <v>116.39393939393939</v>
      </c>
    </row>
    <row r="42" spans="1:40" ht="13.5" customHeight="1" x14ac:dyDescent="0.2">
      <c r="A42" s="153" t="s">
        <v>348</v>
      </c>
      <c r="B42" s="81"/>
      <c r="C42" s="81"/>
      <c r="D42" s="81">
        <f>'3'!E27</f>
        <v>359</v>
      </c>
      <c r="E42" s="81"/>
      <c r="F42" s="81">
        <f>'5'!E13</f>
        <v>368</v>
      </c>
      <c r="G42" s="81">
        <f>'6'!E48</f>
        <v>304</v>
      </c>
      <c r="H42" s="81">
        <f>'7'!E6</f>
        <v>373</v>
      </c>
      <c r="I42" s="284"/>
      <c r="J42" s="81"/>
      <c r="K42" s="81">
        <f>'10'!E13</f>
        <v>332</v>
      </c>
      <c r="L42" s="81"/>
      <c r="M42" s="81"/>
      <c r="N42" s="81"/>
      <c r="O42" s="81">
        <f>'14'!E34</f>
        <v>331</v>
      </c>
      <c r="P42" s="81">
        <f>'15'!E27</f>
        <v>345</v>
      </c>
      <c r="Q42" s="81"/>
      <c r="R42" s="284"/>
      <c r="T42" s="81"/>
      <c r="U42" s="81">
        <f>'19'!E12</f>
        <v>353</v>
      </c>
      <c r="V42" s="81"/>
      <c r="W42" s="81">
        <f>'21'!E34</f>
        <v>377</v>
      </c>
      <c r="X42" s="81"/>
      <c r="Y42" s="81"/>
      <c r="Z42" s="81"/>
      <c r="AA42" s="81"/>
      <c r="AB42" s="81"/>
      <c r="AC42" s="81"/>
      <c r="AD42" s="81"/>
      <c r="AE42" s="81"/>
      <c r="AF42" s="81"/>
      <c r="AG42" s="81"/>
      <c r="AH42" s="81"/>
      <c r="AI42" s="81"/>
      <c r="AJ42" s="81"/>
      <c r="AK42" s="81"/>
      <c r="AL42" s="77">
        <f t="shared" si="3"/>
        <v>3142</v>
      </c>
      <c r="AM42" s="77">
        <f t="shared" si="4"/>
        <v>27</v>
      </c>
      <c r="AN42" s="82">
        <f t="shared" si="5"/>
        <v>116.37037037037037</v>
      </c>
    </row>
    <row r="43" spans="1:40" ht="13.5" customHeight="1" x14ac:dyDescent="0.2">
      <c r="A43" s="153" t="s">
        <v>356</v>
      </c>
      <c r="B43" s="81"/>
      <c r="C43" s="81">
        <f>'2'!E2</f>
        <v>372</v>
      </c>
      <c r="D43" s="81"/>
      <c r="E43" s="81"/>
      <c r="F43" s="81"/>
      <c r="G43" s="81"/>
      <c r="H43" s="81">
        <f>'7'!E16</f>
        <v>326</v>
      </c>
      <c r="I43" s="284"/>
      <c r="J43" s="81">
        <f>'9'!E9</f>
        <v>335</v>
      </c>
      <c r="K43" s="81"/>
      <c r="L43" s="81">
        <f>'11'!E2</f>
        <v>359</v>
      </c>
      <c r="M43" s="81"/>
      <c r="N43" s="81"/>
      <c r="O43" s="81"/>
      <c r="P43" s="81">
        <f>'15'!E44</f>
        <v>357</v>
      </c>
      <c r="Q43" s="81">
        <f>'16'!E37</f>
        <v>334</v>
      </c>
      <c r="R43" s="284"/>
      <c r="T43" s="81">
        <f>'18'!E38</f>
        <v>341</v>
      </c>
      <c r="U43" s="356">
        <f>'19'!K2</f>
        <v>365</v>
      </c>
      <c r="V43" s="81">
        <f>'20'!E9</f>
        <v>387</v>
      </c>
      <c r="W43" s="81">
        <f>'21'!E2</f>
        <v>321</v>
      </c>
      <c r="X43" s="81">
        <f>'22'!E37</f>
        <v>312</v>
      </c>
      <c r="Y43" s="81">
        <f>'23'!E30</f>
        <v>372</v>
      </c>
      <c r="Z43" s="81"/>
      <c r="AA43" s="81"/>
      <c r="AB43" s="81"/>
      <c r="AC43" s="81"/>
      <c r="AD43" s="81"/>
      <c r="AE43" s="81"/>
      <c r="AF43" s="81"/>
      <c r="AG43" s="81"/>
      <c r="AH43" s="81"/>
      <c r="AI43" s="81"/>
      <c r="AJ43" s="81"/>
      <c r="AK43" s="81"/>
      <c r="AL43" s="77">
        <f t="shared" si="3"/>
        <v>4181</v>
      </c>
      <c r="AM43" s="77">
        <f t="shared" si="4"/>
        <v>36</v>
      </c>
      <c r="AN43" s="82">
        <f t="shared" si="5"/>
        <v>116.13888888888889</v>
      </c>
    </row>
    <row r="44" spans="1:40" ht="13.5" customHeight="1" x14ac:dyDescent="0.2">
      <c r="A44" s="153" t="s">
        <v>486</v>
      </c>
      <c r="B44" s="81">
        <f>'1'!E41</f>
        <v>365</v>
      </c>
      <c r="C44" s="81">
        <f>'2'!E34</f>
        <v>336</v>
      </c>
      <c r="D44" s="81">
        <f>'3'!E48</f>
        <v>368</v>
      </c>
      <c r="E44" s="81"/>
      <c r="F44" s="81">
        <f>'5'!E20</f>
        <v>359</v>
      </c>
      <c r="G44" s="81">
        <f>'6'!E13</f>
        <v>343</v>
      </c>
      <c r="H44" s="81"/>
      <c r="I44" s="284"/>
      <c r="J44" s="81"/>
      <c r="K44" s="81">
        <f>'10'!E20</f>
        <v>316</v>
      </c>
      <c r="L44" s="81">
        <f>'11'!E41</f>
        <v>377</v>
      </c>
      <c r="M44" s="81">
        <f>'12'!E6</f>
        <v>335</v>
      </c>
      <c r="N44" s="81"/>
      <c r="O44" s="81"/>
      <c r="P44" s="81"/>
      <c r="Q44" s="81">
        <f>'16'!E48</f>
        <v>316</v>
      </c>
      <c r="R44" s="284"/>
      <c r="T44" s="356">
        <f>'18'!K42</f>
        <v>352</v>
      </c>
      <c r="U44" s="81"/>
      <c r="V44" s="81"/>
      <c r="W44" s="81">
        <f>'21'!E27</f>
        <v>378</v>
      </c>
      <c r="X44" s="81"/>
      <c r="Y44" s="81"/>
      <c r="Z44" s="81">
        <f>'24'!E6</f>
        <v>319</v>
      </c>
      <c r="AA44" s="81"/>
      <c r="AB44" s="81"/>
      <c r="AC44" s="81"/>
      <c r="AD44" s="81"/>
      <c r="AE44" s="81"/>
      <c r="AF44" s="81"/>
      <c r="AG44" s="81"/>
      <c r="AH44" s="81"/>
      <c r="AI44" s="81"/>
      <c r="AJ44" s="81"/>
      <c r="AK44" s="81"/>
      <c r="AL44" s="77">
        <f t="shared" si="3"/>
        <v>4164</v>
      </c>
      <c r="AM44" s="77">
        <f t="shared" si="4"/>
        <v>36</v>
      </c>
      <c r="AN44" s="82">
        <f t="shared" si="5"/>
        <v>115.66666666666667</v>
      </c>
    </row>
    <row r="45" spans="1:40" ht="13.5" customHeight="1" x14ac:dyDescent="0.2">
      <c r="A45" s="153" t="s">
        <v>248</v>
      </c>
      <c r="B45" s="81"/>
      <c r="C45" s="81">
        <f>'2'!E6</f>
        <v>312</v>
      </c>
      <c r="D45" s="81"/>
      <c r="E45" s="81"/>
      <c r="F45" s="81"/>
      <c r="G45" s="81"/>
      <c r="H45" s="81">
        <f>'7'!E19</f>
        <v>373</v>
      </c>
      <c r="I45" s="284"/>
      <c r="J45" s="81">
        <f>'9'!E12</f>
        <v>317</v>
      </c>
      <c r="K45" s="81"/>
      <c r="L45" s="81">
        <f>'11'!E5</f>
        <v>297</v>
      </c>
      <c r="M45" s="81"/>
      <c r="N45" s="81">
        <f>'13'!E26</f>
        <v>320</v>
      </c>
      <c r="O45" s="81"/>
      <c r="P45" s="81">
        <f>'15'!E47</f>
        <v>393</v>
      </c>
      <c r="Q45" s="81">
        <f>'16'!E40</f>
        <v>316</v>
      </c>
      <c r="R45" s="284"/>
      <c r="T45" s="81">
        <f>'18'!E41</f>
        <v>346</v>
      </c>
      <c r="U45" s="356">
        <f>'19'!K5</f>
        <v>365</v>
      </c>
      <c r="V45" s="81">
        <f>'20'!E12</f>
        <v>396</v>
      </c>
      <c r="W45" s="81">
        <f>'21'!E5</f>
        <v>367</v>
      </c>
      <c r="X45" s="81">
        <f>'22'!E40</f>
        <v>356</v>
      </c>
      <c r="Y45" s="81">
        <f>'23'!E33</f>
        <v>348</v>
      </c>
      <c r="Z45" s="81"/>
      <c r="AA45" s="81"/>
      <c r="AB45" s="81"/>
      <c r="AC45" s="81"/>
      <c r="AD45" s="81"/>
      <c r="AE45" s="81"/>
      <c r="AF45" s="81"/>
      <c r="AG45" s="81"/>
      <c r="AH45" s="81"/>
      <c r="AI45" s="81"/>
      <c r="AJ45" s="81"/>
      <c r="AK45" s="81"/>
      <c r="AL45" s="77">
        <f t="shared" si="3"/>
        <v>4506</v>
      </c>
      <c r="AM45" s="77">
        <f t="shared" si="4"/>
        <v>39</v>
      </c>
      <c r="AN45" s="82">
        <f t="shared" si="5"/>
        <v>115.53846153846153</v>
      </c>
    </row>
    <row r="46" spans="1:40" ht="13.5" customHeight="1" x14ac:dyDescent="0.2">
      <c r="A46" s="153" t="s">
        <v>406</v>
      </c>
      <c r="B46" s="81"/>
      <c r="C46" s="81">
        <f>'2'!E11</f>
        <v>301</v>
      </c>
      <c r="D46" s="81">
        <f>'3'!E31</f>
        <v>379</v>
      </c>
      <c r="E46" s="81"/>
      <c r="F46" s="81"/>
      <c r="G46" s="81">
        <f>'6'!E3</f>
        <v>339</v>
      </c>
      <c r="H46" s="81"/>
      <c r="I46" s="284"/>
      <c r="J46" s="81">
        <f>'9'!E17</f>
        <v>325</v>
      </c>
      <c r="K46" s="81">
        <f>'10'!E46</f>
        <v>399</v>
      </c>
      <c r="L46" s="81"/>
      <c r="M46" s="81"/>
      <c r="N46" s="81"/>
      <c r="O46" s="81">
        <f>'14'!E24</f>
        <v>342</v>
      </c>
      <c r="P46" s="81">
        <f>'15'!E38</f>
        <v>357</v>
      </c>
      <c r="Q46" s="81"/>
      <c r="R46" s="284"/>
      <c r="T46" s="81">
        <f>'18'!E17</f>
        <v>363</v>
      </c>
      <c r="U46" s="356">
        <f>'19'!K10</f>
        <v>324</v>
      </c>
      <c r="V46" s="81"/>
      <c r="W46" s="81">
        <f>'21'!E39</f>
        <v>343</v>
      </c>
      <c r="X46" s="81"/>
      <c r="Y46" s="81"/>
      <c r="Z46" s="81">
        <f>'24'!E17</f>
        <v>312</v>
      </c>
      <c r="AA46" s="81"/>
      <c r="AB46" s="81"/>
      <c r="AC46" s="81"/>
      <c r="AD46" s="81"/>
      <c r="AE46" s="81"/>
      <c r="AF46" s="81"/>
      <c r="AG46" s="81"/>
      <c r="AH46" s="81"/>
      <c r="AI46" s="81"/>
      <c r="AJ46" s="81"/>
      <c r="AK46" s="81"/>
      <c r="AL46" s="77">
        <f t="shared" si="3"/>
        <v>3784</v>
      </c>
      <c r="AM46" s="77">
        <f t="shared" si="4"/>
        <v>33</v>
      </c>
      <c r="AN46" s="82">
        <f t="shared" si="5"/>
        <v>114.66666666666667</v>
      </c>
    </row>
    <row r="47" spans="1:40" ht="13.5" customHeight="1" x14ac:dyDescent="0.2">
      <c r="A47" s="154" t="s">
        <v>224</v>
      </c>
      <c r="B47" s="81">
        <f>'1'!E30</f>
        <v>335</v>
      </c>
      <c r="C47" s="81">
        <f>'2'!E37</f>
        <v>288</v>
      </c>
      <c r="D47" s="81"/>
      <c r="E47" s="81">
        <f>'4'!E17</f>
        <v>328</v>
      </c>
      <c r="F47" s="81"/>
      <c r="G47" s="81"/>
      <c r="H47" s="81"/>
      <c r="I47" s="284"/>
      <c r="J47" s="81"/>
      <c r="K47" s="81">
        <f>'10'!E32</f>
        <v>351</v>
      </c>
      <c r="L47" s="81"/>
      <c r="M47" s="81">
        <f>'12'!E39</f>
        <v>345</v>
      </c>
      <c r="N47" s="81"/>
      <c r="O47" s="81">
        <f>'14'!E11</f>
        <v>392</v>
      </c>
      <c r="P47" s="81"/>
      <c r="Q47" s="81">
        <f>'16'!E18</f>
        <v>344</v>
      </c>
      <c r="R47" s="284"/>
      <c r="T47" s="356">
        <f>'18'!K32</f>
        <v>343</v>
      </c>
      <c r="U47" s="81"/>
      <c r="V47" s="81">
        <f>'20'!E46</f>
        <v>312</v>
      </c>
      <c r="W47" s="81"/>
      <c r="X47" s="81"/>
      <c r="Y47" s="81">
        <f>'23'!E25</f>
        <v>357</v>
      </c>
      <c r="Z47" s="81">
        <f>'24'!E10</f>
        <v>386</v>
      </c>
      <c r="AA47" s="81"/>
      <c r="AB47" s="81"/>
      <c r="AC47" s="81"/>
      <c r="AD47" s="81"/>
      <c r="AE47" s="81"/>
      <c r="AF47" s="81"/>
      <c r="AG47" s="81"/>
      <c r="AH47" s="81"/>
      <c r="AI47" s="81"/>
      <c r="AJ47" s="81"/>
      <c r="AK47" s="81"/>
      <c r="AL47" s="77">
        <f t="shared" si="3"/>
        <v>3781</v>
      </c>
      <c r="AM47" s="77">
        <f t="shared" si="4"/>
        <v>33</v>
      </c>
      <c r="AN47" s="82">
        <f t="shared" si="5"/>
        <v>114.57575757575758</v>
      </c>
    </row>
    <row r="48" spans="1:40" ht="13.5" customHeight="1" x14ac:dyDescent="0.2">
      <c r="A48" s="153" t="s">
        <v>252</v>
      </c>
      <c r="B48" s="81">
        <f>'1'!E3</f>
        <v>374</v>
      </c>
      <c r="C48" s="81"/>
      <c r="D48" s="81"/>
      <c r="E48" s="81"/>
      <c r="F48" s="81">
        <f>'5'!E45</f>
        <v>333</v>
      </c>
      <c r="G48" s="81"/>
      <c r="H48" s="81"/>
      <c r="I48" s="284"/>
      <c r="J48" s="81"/>
      <c r="K48" s="81">
        <f>'10'!E23</f>
        <v>368</v>
      </c>
      <c r="L48" s="81"/>
      <c r="M48" s="81"/>
      <c r="N48" s="81">
        <f>'13'!E9</f>
        <v>297</v>
      </c>
      <c r="O48" s="81"/>
      <c r="P48" s="81">
        <f>'15'!E9</f>
        <v>347</v>
      </c>
      <c r="Q48" s="81"/>
      <c r="R48" s="284"/>
      <c r="T48" s="356">
        <f>'18'!K6</f>
        <v>365</v>
      </c>
      <c r="U48" s="81"/>
      <c r="V48" s="81"/>
      <c r="W48" s="81">
        <f>'21'!E12</f>
        <v>308</v>
      </c>
      <c r="X48" s="81"/>
      <c r="Y48" s="81">
        <f>'23'!E12</f>
        <v>363</v>
      </c>
      <c r="Z48" s="81">
        <f>'24'!E26</f>
        <v>335</v>
      </c>
      <c r="AA48" s="81"/>
      <c r="AB48" s="81"/>
      <c r="AC48" s="81"/>
      <c r="AD48" s="81"/>
      <c r="AE48" s="81"/>
      <c r="AF48" s="81"/>
      <c r="AG48" s="81"/>
      <c r="AH48" s="81"/>
      <c r="AI48" s="81"/>
      <c r="AJ48" s="81"/>
      <c r="AK48" s="81"/>
      <c r="AL48" s="77">
        <f t="shared" si="3"/>
        <v>3090</v>
      </c>
      <c r="AM48" s="77">
        <f t="shared" si="4"/>
        <v>27</v>
      </c>
      <c r="AN48" s="82">
        <f t="shared" si="5"/>
        <v>114.44444444444444</v>
      </c>
    </row>
    <row r="49" spans="1:40" ht="13.5" customHeight="1" x14ac:dyDescent="0.2">
      <c r="A49" s="153" t="s">
        <v>264</v>
      </c>
      <c r="B49" s="81"/>
      <c r="C49" s="81"/>
      <c r="D49" s="81"/>
      <c r="E49" s="81">
        <f>'4'!E6</f>
        <v>293</v>
      </c>
      <c r="F49" s="81"/>
      <c r="G49" s="81">
        <f>'6'!E20</f>
        <v>321</v>
      </c>
      <c r="H49" s="81"/>
      <c r="I49" s="284"/>
      <c r="J49" s="81"/>
      <c r="K49" s="81"/>
      <c r="L49" s="81">
        <f>'11'!E26</f>
        <v>339</v>
      </c>
      <c r="M49" s="81"/>
      <c r="N49" s="81">
        <f>'13'!E34</f>
        <v>355</v>
      </c>
      <c r="O49" s="81">
        <f>'14'!E47</f>
        <v>406</v>
      </c>
      <c r="P49" s="81"/>
      <c r="Q49" s="81"/>
      <c r="R49" s="284"/>
      <c r="T49" s="81">
        <f>'18'!E6</f>
        <v>303</v>
      </c>
      <c r="U49" s="81">
        <f>'19'!E41</f>
        <v>350</v>
      </c>
      <c r="V49" s="356">
        <f>'20'!K13</f>
        <v>346</v>
      </c>
      <c r="W49" s="81"/>
      <c r="X49" s="81">
        <f>'22'!E27</f>
        <v>367</v>
      </c>
      <c r="Y49" s="81"/>
      <c r="Z49" s="81"/>
      <c r="AA49" s="81"/>
      <c r="AB49" s="81"/>
      <c r="AC49" s="81"/>
      <c r="AD49" s="81"/>
      <c r="AE49" s="81"/>
      <c r="AF49" s="81"/>
      <c r="AG49" s="81"/>
      <c r="AH49" s="81"/>
      <c r="AI49" s="81"/>
      <c r="AJ49" s="81"/>
      <c r="AK49" s="81"/>
      <c r="AL49" s="77">
        <f t="shared" si="3"/>
        <v>3080</v>
      </c>
      <c r="AM49" s="77">
        <f t="shared" si="4"/>
        <v>27</v>
      </c>
      <c r="AN49" s="82">
        <f t="shared" si="5"/>
        <v>114.07407407407408</v>
      </c>
    </row>
    <row r="50" spans="1:40" ht="13.5" customHeight="1" x14ac:dyDescent="0.2">
      <c r="A50" s="153" t="s">
        <v>474</v>
      </c>
      <c r="B50" s="81">
        <f>'1'!E17</f>
        <v>289</v>
      </c>
      <c r="C50" s="81"/>
      <c r="D50" s="81"/>
      <c r="E50" s="81">
        <f>'4'!E44</f>
        <v>338</v>
      </c>
      <c r="F50" s="81">
        <f>'5'!E23</f>
        <v>380</v>
      </c>
      <c r="G50" s="81">
        <f>'6'!E37</f>
        <v>343</v>
      </c>
      <c r="H50" s="81"/>
      <c r="I50" s="284"/>
      <c r="J50" s="81">
        <f>'9'!E2</f>
        <v>322</v>
      </c>
      <c r="K50" s="81"/>
      <c r="L50" s="81"/>
      <c r="M50" s="81">
        <f>'12'!E20</f>
        <v>259</v>
      </c>
      <c r="N50" s="81"/>
      <c r="O50" s="81">
        <f>'14'!E41</f>
        <v>387</v>
      </c>
      <c r="P50" s="81"/>
      <c r="Q50" s="81"/>
      <c r="R50" s="284"/>
      <c r="T50" s="356">
        <f>'18'!K21</f>
        <v>354</v>
      </c>
      <c r="U50" s="81">
        <f>'19'!E27</f>
        <v>374</v>
      </c>
      <c r="V50" s="81">
        <f>'20'!E6</f>
        <v>356</v>
      </c>
      <c r="W50" s="81"/>
      <c r="X50" s="81"/>
      <c r="Y50" s="81"/>
      <c r="Z50" s="81">
        <f>'24'!E48</f>
        <v>361</v>
      </c>
      <c r="AA50" s="81"/>
      <c r="AB50" s="81"/>
      <c r="AC50" s="81"/>
      <c r="AD50" s="81"/>
      <c r="AE50" s="81"/>
      <c r="AF50" s="81"/>
      <c r="AG50" s="81"/>
      <c r="AH50" s="81"/>
      <c r="AI50" s="81"/>
      <c r="AJ50" s="81"/>
      <c r="AK50" s="81"/>
      <c r="AL50" s="77">
        <f t="shared" si="3"/>
        <v>3763</v>
      </c>
      <c r="AM50" s="77">
        <f t="shared" si="4"/>
        <v>33</v>
      </c>
      <c r="AN50" s="82">
        <f t="shared" si="5"/>
        <v>114.03030303030303</v>
      </c>
    </row>
    <row r="51" spans="1:40" ht="13.5" customHeight="1" x14ac:dyDescent="0.2">
      <c r="A51" s="153" t="s">
        <v>287</v>
      </c>
      <c r="B51" s="81">
        <f>'1'!E37</f>
        <v>352</v>
      </c>
      <c r="C51" s="81">
        <f>'2'!E30</f>
        <v>298</v>
      </c>
      <c r="D51" s="81">
        <f>'3'!E44</f>
        <v>356</v>
      </c>
      <c r="E51" s="81"/>
      <c r="F51" s="81">
        <f>'5'!E16</f>
        <v>344</v>
      </c>
      <c r="G51" s="81">
        <f>'6'!E9</f>
        <v>350</v>
      </c>
      <c r="H51" s="81"/>
      <c r="I51" s="284"/>
      <c r="J51" s="81"/>
      <c r="K51" s="81">
        <f>'10'!E16</f>
        <v>336</v>
      </c>
      <c r="L51" s="81">
        <f>'11'!E37</f>
        <v>361</v>
      </c>
      <c r="M51" s="81"/>
      <c r="N51" s="81"/>
      <c r="O51" s="81"/>
      <c r="P51" s="81"/>
      <c r="Q51" s="81">
        <f>'16'!E44</f>
        <v>341</v>
      </c>
      <c r="R51" s="284"/>
      <c r="T51" s="356">
        <f>'18'!K38</f>
        <v>368</v>
      </c>
      <c r="U51" s="81"/>
      <c r="V51" s="81"/>
      <c r="W51" s="81">
        <f>'21'!E23</f>
        <v>327</v>
      </c>
      <c r="X51" s="81"/>
      <c r="Y51" s="81"/>
      <c r="Z51" s="81">
        <f>'24'!E2</f>
        <v>325</v>
      </c>
      <c r="AA51" s="81"/>
      <c r="AB51" s="81"/>
      <c r="AC51" s="81"/>
      <c r="AD51" s="81"/>
      <c r="AE51" s="81"/>
      <c r="AF51" s="81"/>
      <c r="AG51" s="81"/>
      <c r="AH51" s="81"/>
      <c r="AI51" s="81"/>
      <c r="AJ51" s="81"/>
      <c r="AK51" s="81"/>
      <c r="AL51" s="77">
        <f t="shared" si="3"/>
        <v>3758</v>
      </c>
      <c r="AM51" s="77">
        <f t="shared" si="4"/>
        <v>33</v>
      </c>
      <c r="AN51" s="82">
        <f t="shared" si="5"/>
        <v>113.87878787878788</v>
      </c>
    </row>
    <row r="52" spans="1:40" ht="13.5" customHeight="1" x14ac:dyDescent="0.2">
      <c r="A52" s="153" t="s">
        <v>446</v>
      </c>
      <c r="B52" s="81"/>
      <c r="C52" s="81"/>
      <c r="D52" s="81">
        <f>'3'!E23</f>
        <v>378</v>
      </c>
      <c r="E52" s="81"/>
      <c r="F52" s="81"/>
      <c r="G52" s="81">
        <f>'6'!E44</f>
        <v>310</v>
      </c>
      <c r="H52" s="81">
        <f>'7'!E2</f>
        <v>342</v>
      </c>
      <c r="I52" s="284"/>
      <c r="J52" s="81"/>
      <c r="K52" s="81">
        <f>'10'!E9</f>
        <v>335</v>
      </c>
      <c r="L52" s="81"/>
      <c r="M52" s="81"/>
      <c r="N52" s="81"/>
      <c r="O52" s="81">
        <f>'14'!E31</f>
        <v>346</v>
      </c>
      <c r="P52" s="81">
        <f>'15'!E26</f>
        <v>361</v>
      </c>
      <c r="Q52" s="81"/>
      <c r="R52" s="284"/>
      <c r="T52" s="81"/>
      <c r="U52" s="81">
        <f>'19'!E13</f>
        <v>327</v>
      </c>
      <c r="V52" s="81"/>
      <c r="W52" s="81">
        <f>'21'!E33</f>
        <v>331</v>
      </c>
      <c r="X52" s="81"/>
      <c r="Y52" s="81"/>
      <c r="Z52" s="81"/>
      <c r="AA52" s="81"/>
      <c r="AB52" s="81"/>
      <c r="AC52" s="81"/>
      <c r="AD52" s="81"/>
      <c r="AE52" s="81"/>
      <c r="AF52" s="81"/>
      <c r="AG52" s="81"/>
      <c r="AH52" s="81"/>
      <c r="AI52" s="81"/>
      <c r="AJ52" s="81"/>
      <c r="AK52" s="81"/>
      <c r="AL52" s="77">
        <f t="shared" si="3"/>
        <v>2730</v>
      </c>
      <c r="AM52" s="77">
        <f t="shared" si="4"/>
        <v>24</v>
      </c>
      <c r="AN52" s="82">
        <f t="shared" si="5"/>
        <v>113.75</v>
      </c>
    </row>
    <row r="53" spans="1:40" ht="13.5" customHeight="1" x14ac:dyDescent="0.2">
      <c r="A53" s="153" t="s">
        <v>260</v>
      </c>
      <c r="B53" s="81"/>
      <c r="C53" s="81"/>
      <c r="D53" s="81">
        <f>'3'!E13</f>
        <v>346</v>
      </c>
      <c r="E53" s="81">
        <f>'4'!E4</f>
        <v>341</v>
      </c>
      <c r="F53" s="81"/>
      <c r="G53" s="81">
        <f>'6'!E18</f>
        <v>313</v>
      </c>
      <c r="H53" s="81"/>
      <c r="I53" s="284"/>
      <c r="J53" s="81"/>
      <c r="K53" s="81"/>
      <c r="L53" s="81">
        <f>'11'!E25</f>
        <v>358</v>
      </c>
      <c r="M53" s="81"/>
      <c r="N53" s="81">
        <f>'13'!E30</f>
        <v>375</v>
      </c>
      <c r="O53" s="81">
        <f>'14'!E44</f>
        <v>312</v>
      </c>
      <c r="P53" s="81"/>
      <c r="Q53" s="81"/>
      <c r="R53" s="284"/>
      <c r="T53" s="81">
        <f>'18'!E2</f>
        <v>331</v>
      </c>
      <c r="U53" s="81">
        <f>'19'!E37</f>
        <v>340</v>
      </c>
      <c r="V53" s="356">
        <f>'20'!K9</f>
        <v>406</v>
      </c>
      <c r="W53" s="81"/>
      <c r="X53" s="81">
        <f>'22'!E23</f>
        <v>316</v>
      </c>
      <c r="Y53" s="81"/>
      <c r="Z53" s="81">
        <f>'24'!E37</f>
        <v>313</v>
      </c>
      <c r="AA53" s="81"/>
      <c r="AB53" s="81"/>
      <c r="AC53" s="81"/>
      <c r="AD53" s="81"/>
      <c r="AE53" s="81"/>
      <c r="AF53" s="81"/>
      <c r="AG53" s="81"/>
      <c r="AH53" s="81"/>
      <c r="AI53" s="81"/>
      <c r="AJ53" s="81"/>
      <c r="AK53" s="81"/>
      <c r="AL53" s="77">
        <f t="shared" si="3"/>
        <v>3751</v>
      </c>
      <c r="AM53" s="77">
        <f t="shared" si="4"/>
        <v>33</v>
      </c>
      <c r="AN53" s="82">
        <f t="shared" si="5"/>
        <v>113.66666666666667</v>
      </c>
    </row>
    <row r="54" spans="1:40" ht="13.5" customHeight="1" x14ac:dyDescent="0.2">
      <c r="A54" s="154" t="s">
        <v>286</v>
      </c>
      <c r="B54" s="81"/>
      <c r="C54" s="81"/>
      <c r="D54" s="81"/>
      <c r="E54" s="81">
        <f>'4'!E38</f>
        <v>340</v>
      </c>
      <c r="F54" s="81"/>
      <c r="G54" s="81"/>
      <c r="H54" s="81"/>
      <c r="I54" s="284"/>
      <c r="J54" s="81"/>
      <c r="K54" s="81"/>
      <c r="L54" s="81">
        <f>'11'!E31</f>
        <v>343</v>
      </c>
      <c r="M54" s="81">
        <f>'12'!E45</f>
        <v>359</v>
      </c>
      <c r="N54" s="81">
        <f>'13'!E3</f>
        <v>309</v>
      </c>
      <c r="O54" s="81"/>
      <c r="P54" s="81">
        <f>'15'!E17</f>
        <v>341</v>
      </c>
      <c r="Q54" s="81">
        <f>'16'!E3</f>
        <v>339</v>
      </c>
      <c r="R54" s="284"/>
      <c r="T54" s="81">
        <f>'18'!E46</f>
        <v>344</v>
      </c>
      <c r="U54" s="81">
        <f>'19'!E45</f>
        <v>339</v>
      </c>
      <c r="V54" s="81"/>
      <c r="W54" s="356">
        <f>'21'!K45</f>
        <v>327</v>
      </c>
      <c r="X54" s="81">
        <f>'22'!E3</f>
        <v>312</v>
      </c>
      <c r="Y54" s="81">
        <f>'23'!E17</f>
        <v>346</v>
      </c>
      <c r="Z54" s="81">
        <f>'24'!E30</f>
        <v>389</v>
      </c>
      <c r="AA54" s="81"/>
      <c r="AB54" s="81"/>
      <c r="AC54" s="81"/>
      <c r="AD54" s="81"/>
      <c r="AE54" s="81"/>
      <c r="AF54" s="81"/>
      <c r="AG54" s="81"/>
      <c r="AH54" s="81"/>
      <c r="AI54" s="81"/>
      <c r="AJ54" s="81"/>
      <c r="AK54" s="81"/>
      <c r="AL54" s="77">
        <f t="shared" si="3"/>
        <v>4088</v>
      </c>
      <c r="AM54" s="77">
        <f t="shared" si="4"/>
        <v>36</v>
      </c>
      <c r="AN54" s="82">
        <f t="shared" si="5"/>
        <v>113.55555555555556</v>
      </c>
    </row>
    <row r="55" spans="1:40" ht="13.5" customHeight="1" x14ac:dyDescent="0.2">
      <c r="A55" s="153" t="s">
        <v>445</v>
      </c>
      <c r="B55" s="81"/>
      <c r="C55" s="81"/>
      <c r="D55" s="81"/>
      <c r="E55" s="81"/>
      <c r="F55" s="81">
        <f>'5'!E12</f>
        <v>319</v>
      </c>
      <c r="G55" s="81">
        <f>'6'!E47</f>
        <v>346</v>
      </c>
      <c r="H55" s="81">
        <f>'7'!E5</f>
        <v>316</v>
      </c>
      <c r="I55" s="284"/>
      <c r="J55" s="81"/>
      <c r="K55" s="81">
        <f>'10'!E10</f>
        <v>339</v>
      </c>
      <c r="L55" s="81"/>
      <c r="M55" s="81"/>
      <c r="N55" s="81"/>
      <c r="O55" s="81">
        <f>'14'!E32</f>
        <v>347</v>
      </c>
      <c r="P55" s="81">
        <f>'15'!E25</f>
        <v>346</v>
      </c>
      <c r="Q55" s="81"/>
      <c r="R55" s="284"/>
      <c r="T55" s="81"/>
      <c r="U55" s="81">
        <f>'19'!E10</f>
        <v>340</v>
      </c>
      <c r="V55" s="81"/>
      <c r="W55" s="81">
        <f>'21'!E31</f>
        <v>353</v>
      </c>
      <c r="X55" s="81"/>
      <c r="Y55" s="81"/>
      <c r="Z55" s="81"/>
      <c r="AA55" s="81"/>
      <c r="AB55" s="81"/>
      <c r="AC55" s="81"/>
      <c r="AD55" s="81"/>
      <c r="AE55" s="81"/>
      <c r="AF55" s="81"/>
      <c r="AG55" s="81"/>
      <c r="AH55" s="81"/>
      <c r="AI55" s="81"/>
      <c r="AJ55" s="81"/>
      <c r="AK55" s="81"/>
      <c r="AL55" s="77">
        <f t="shared" si="3"/>
        <v>2706</v>
      </c>
      <c r="AM55" s="77">
        <f t="shared" si="4"/>
        <v>24</v>
      </c>
      <c r="AN55" s="82">
        <f t="shared" si="5"/>
        <v>112.75</v>
      </c>
    </row>
    <row r="56" spans="1:40" ht="13.5" customHeight="1" x14ac:dyDescent="0.2">
      <c r="A56" s="154" t="s">
        <v>266</v>
      </c>
      <c r="B56" s="81">
        <f>'1'!E20</f>
        <v>352</v>
      </c>
      <c r="C56" s="81"/>
      <c r="D56" s="81"/>
      <c r="E56" s="81">
        <f>'4'!E47</f>
        <v>359</v>
      </c>
      <c r="F56" s="81">
        <f>'5'!E26</f>
        <v>327</v>
      </c>
      <c r="G56" s="81">
        <f>'6'!E40</f>
        <v>297</v>
      </c>
      <c r="H56" s="81"/>
      <c r="I56" s="284"/>
      <c r="J56" s="81">
        <f>'9'!E5</f>
        <v>307</v>
      </c>
      <c r="K56" s="81"/>
      <c r="L56" s="81"/>
      <c r="M56" s="81">
        <f>'12'!E19</f>
        <v>331</v>
      </c>
      <c r="N56" s="81"/>
      <c r="O56" s="81">
        <f>'14'!E39</f>
        <v>367</v>
      </c>
      <c r="P56" s="81"/>
      <c r="Q56" s="81"/>
      <c r="R56" s="284"/>
      <c r="T56" s="356">
        <f>'18'!K19</f>
        <v>387</v>
      </c>
      <c r="U56" s="81">
        <f>'19'!E25</f>
        <v>340</v>
      </c>
      <c r="V56" s="81"/>
      <c r="W56" s="81"/>
      <c r="X56" s="81"/>
      <c r="Y56" s="81"/>
      <c r="Z56" s="81">
        <f>'24'!E46</f>
        <v>311</v>
      </c>
      <c r="AA56" s="81"/>
      <c r="AB56" s="81"/>
      <c r="AC56" s="81"/>
      <c r="AD56" s="81"/>
      <c r="AE56" s="81"/>
      <c r="AF56" s="81"/>
      <c r="AG56" s="81"/>
      <c r="AH56" s="81"/>
      <c r="AI56" s="81"/>
      <c r="AJ56" s="81"/>
      <c r="AK56" s="81"/>
      <c r="AL56" s="77">
        <f t="shared" si="3"/>
        <v>3378</v>
      </c>
      <c r="AM56" s="77">
        <f t="shared" si="4"/>
        <v>30</v>
      </c>
      <c r="AN56" s="82">
        <f t="shared" si="5"/>
        <v>112.6</v>
      </c>
    </row>
    <row r="57" spans="1:40" ht="13.5" customHeight="1" x14ac:dyDescent="0.2">
      <c r="A57" s="154" t="s">
        <v>494</v>
      </c>
      <c r="B57" s="81"/>
      <c r="C57" s="81"/>
      <c r="D57" s="81"/>
      <c r="E57" s="81">
        <f>'4'!E5</f>
        <v>346</v>
      </c>
      <c r="F57" s="81"/>
      <c r="G57" s="81">
        <f>'6'!E19</f>
        <v>307</v>
      </c>
      <c r="H57" s="81"/>
      <c r="I57" s="284"/>
      <c r="J57" s="81"/>
      <c r="K57" s="81"/>
      <c r="L57" s="81">
        <f>'11'!E27</f>
        <v>378</v>
      </c>
      <c r="M57" s="81"/>
      <c r="N57" s="81">
        <f>'13'!E33</f>
        <v>346</v>
      </c>
      <c r="O57" s="81">
        <f>'14'!E48</f>
        <v>314</v>
      </c>
      <c r="P57" s="81"/>
      <c r="Q57" s="81"/>
      <c r="R57" s="284"/>
      <c r="T57" s="81">
        <f>'18'!E5</f>
        <v>338</v>
      </c>
      <c r="U57" s="81">
        <f>'19'!E40</f>
        <v>393</v>
      </c>
      <c r="V57" s="356">
        <f>'20'!K12</f>
        <v>310</v>
      </c>
      <c r="W57" s="81"/>
      <c r="X57" s="81">
        <f>'22'!E26</f>
        <v>353</v>
      </c>
      <c r="Y57" s="81"/>
      <c r="Z57" s="81">
        <f>'24'!E41</f>
        <v>291</v>
      </c>
      <c r="AA57" s="81"/>
      <c r="AB57" s="81"/>
      <c r="AC57" s="81"/>
      <c r="AD57" s="81"/>
      <c r="AE57" s="81"/>
      <c r="AF57" s="81"/>
      <c r="AG57" s="81"/>
      <c r="AH57" s="81"/>
      <c r="AI57" s="81"/>
      <c r="AJ57" s="81"/>
      <c r="AK57" s="81"/>
      <c r="AL57" s="77">
        <f t="shared" si="3"/>
        <v>3376</v>
      </c>
      <c r="AM57" s="77">
        <f t="shared" si="4"/>
        <v>30</v>
      </c>
      <c r="AN57" s="82">
        <f t="shared" si="5"/>
        <v>112.53333333333333</v>
      </c>
    </row>
    <row r="58" spans="1:40" ht="13.5" customHeight="1" x14ac:dyDescent="0.2">
      <c r="A58" s="153" t="s">
        <v>377</v>
      </c>
      <c r="B58" s="81"/>
      <c r="C58" s="81"/>
      <c r="D58" s="81">
        <f>'3'!E25</f>
        <v>339</v>
      </c>
      <c r="E58" s="81"/>
      <c r="F58" s="81"/>
      <c r="G58" s="81">
        <f>'6'!E46</f>
        <v>321</v>
      </c>
      <c r="H58" s="81">
        <f>'7'!E4</f>
        <v>362</v>
      </c>
      <c r="I58" s="284"/>
      <c r="J58" s="81"/>
      <c r="K58" s="81">
        <f>'10'!E11</f>
        <v>349</v>
      </c>
      <c r="L58" s="81"/>
      <c r="M58" s="81"/>
      <c r="N58" s="81"/>
      <c r="O58" s="81">
        <f>'14'!E33</f>
        <v>335</v>
      </c>
      <c r="P58" s="81"/>
      <c r="Q58" s="81"/>
      <c r="R58" s="284"/>
      <c r="T58" s="81"/>
      <c r="U58" s="81">
        <f>'19'!E11</f>
        <v>319</v>
      </c>
      <c r="V58" s="81"/>
      <c r="W58" s="81"/>
      <c r="X58" s="81"/>
      <c r="Y58" s="81"/>
      <c r="Z58" s="81"/>
      <c r="AA58" s="81"/>
      <c r="AB58" s="81"/>
      <c r="AC58" s="81"/>
      <c r="AD58" s="81"/>
      <c r="AE58" s="81"/>
      <c r="AF58" s="81"/>
      <c r="AG58" s="81"/>
      <c r="AH58" s="81"/>
      <c r="AI58" s="81"/>
      <c r="AJ58" s="81"/>
      <c r="AK58" s="81"/>
      <c r="AL58" s="77">
        <f t="shared" si="3"/>
        <v>2025</v>
      </c>
      <c r="AM58" s="77">
        <f t="shared" si="4"/>
        <v>18</v>
      </c>
      <c r="AN58" s="82">
        <f t="shared" si="5"/>
        <v>112.5</v>
      </c>
    </row>
    <row r="59" spans="1:40" ht="13.5" customHeight="1" x14ac:dyDescent="0.2">
      <c r="A59" s="153" t="s">
        <v>251</v>
      </c>
      <c r="B59" s="81"/>
      <c r="C59" s="81">
        <f>'2'!E3</f>
        <v>288</v>
      </c>
      <c r="D59" s="81"/>
      <c r="E59" s="81"/>
      <c r="F59" s="81"/>
      <c r="G59" s="81"/>
      <c r="H59" s="81">
        <f>'7'!E17</f>
        <v>308</v>
      </c>
      <c r="I59" s="284"/>
      <c r="J59" s="81">
        <f>'9'!E10</f>
        <v>319</v>
      </c>
      <c r="K59" s="81"/>
      <c r="L59" s="81">
        <f>'11'!E3</f>
        <v>339</v>
      </c>
      <c r="M59" s="81"/>
      <c r="N59" s="81">
        <f>'13'!E24</f>
        <v>387</v>
      </c>
      <c r="O59" s="81"/>
      <c r="P59" s="81">
        <f>'15'!E45</f>
        <v>374</v>
      </c>
      <c r="Q59" s="81">
        <f>'16'!E38</f>
        <v>285</v>
      </c>
      <c r="R59" s="284"/>
      <c r="T59" s="81">
        <f>'18'!E39</f>
        <v>375</v>
      </c>
      <c r="U59" s="356">
        <f>'19'!K3</f>
        <v>340</v>
      </c>
      <c r="V59" s="81">
        <f>'20'!E10</f>
        <v>341</v>
      </c>
      <c r="W59" s="81">
        <f>'21'!E3</f>
        <v>321</v>
      </c>
      <c r="X59" s="81">
        <f>'22'!E38</f>
        <v>356</v>
      </c>
      <c r="Y59" s="81">
        <f>'23'!E31</f>
        <v>351</v>
      </c>
      <c r="Z59" s="81"/>
      <c r="AA59" s="81"/>
      <c r="AB59" s="81"/>
      <c r="AC59" s="81"/>
      <c r="AD59" s="81"/>
      <c r="AE59" s="81"/>
      <c r="AF59" s="81"/>
      <c r="AG59" s="81"/>
      <c r="AH59" s="81"/>
      <c r="AI59" s="81"/>
      <c r="AJ59" s="81"/>
      <c r="AK59" s="81"/>
      <c r="AL59" s="77">
        <f t="shared" si="3"/>
        <v>4384</v>
      </c>
      <c r="AM59" s="77">
        <f t="shared" si="4"/>
        <v>39</v>
      </c>
      <c r="AN59" s="82">
        <f t="shared" si="5"/>
        <v>112.41025641025641</v>
      </c>
    </row>
    <row r="60" spans="1:40" ht="13.5" customHeight="1" x14ac:dyDescent="0.2">
      <c r="A60" s="154" t="s">
        <v>269</v>
      </c>
      <c r="B60" s="81"/>
      <c r="C60" s="81">
        <f>'2'!E48</f>
        <v>302</v>
      </c>
      <c r="D60" s="81"/>
      <c r="E60" s="81">
        <f>'4'!E9</f>
        <v>326</v>
      </c>
      <c r="F60" s="81">
        <f>'5'!E41</f>
        <v>410</v>
      </c>
      <c r="G60" s="81"/>
      <c r="H60" s="81">
        <f>'7'!E13</f>
        <v>356</v>
      </c>
      <c r="I60" s="284"/>
      <c r="J60" s="81"/>
      <c r="K60" s="81">
        <f>'10'!E6</f>
        <v>298</v>
      </c>
      <c r="L60" s="81"/>
      <c r="M60" s="81"/>
      <c r="N60" s="81"/>
      <c r="O60" s="81">
        <f>'14'!E20</f>
        <v>352</v>
      </c>
      <c r="P60" s="81"/>
      <c r="Q60" s="81">
        <f>'16'!E27</f>
        <v>365</v>
      </c>
      <c r="R60" s="284"/>
      <c r="T60" s="81">
        <f>'18'!E13</f>
        <v>309</v>
      </c>
      <c r="U60" s="356">
        <f>'19'!K48</f>
        <v>352</v>
      </c>
      <c r="V60" s="81">
        <f>'20'!E27</f>
        <v>301</v>
      </c>
      <c r="W60" s="81"/>
      <c r="X60" s="81"/>
      <c r="Y60" s="81"/>
      <c r="Z60" s="81"/>
      <c r="AA60" s="81"/>
      <c r="AB60" s="81"/>
      <c r="AC60" s="81"/>
      <c r="AD60" s="81"/>
      <c r="AE60" s="81"/>
      <c r="AF60" s="81"/>
      <c r="AG60" s="81"/>
      <c r="AH60" s="81"/>
      <c r="AI60" s="81"/>
      <c r="AJ60" s="81"/>
      <c r="AK60" s="81"/>
      <c r="AL60" s="77">
        <f t="shared" si="3"/>
        <v>3371</v>
      </c>
      <c r="AM60" s="77">
        <f t="shared" si="4"/>
        <v>30</v>
      </c>
      <c r="AN60" s="82">
        <f t="shared" si="5"/>
        <v>112.36666666666666</v>
      </c>
    </row>
    <row r="61" spans="1:40" ht="13.5" customHeight="1" x14ac:dyDescent="0.2">
      <c r="A61" s="154" t="s">
        <v>360</v>
      </c>
      <c r="B61" s="81"/>
      <c r="C61" s="81">
        <f>'2'!E49</f>
        <v>326</v>
      </c>
      <c r="D61" s="81"/>
      <c r="E61" s="81">
        <f>'4'!E13</f>
        <v>355</v>
      </c>
      <c r="F61" s="81">
        <f>'5'!E37</f>
        <v>348</v>
      </c>
      <c r="G61" s="81"/>
      <c r="H61" s="81">
        <f>'7'!E9</f>
        <v>370</v>
      </c>
      <c r="I61" s="284"/>
      <c r="J61" s="81">
        <f>'9'!E34</f>
        <v>315</v>
      </c>
      <c r="K61" s="81">
        <f>'10'!E2</f>
        <v>313</v>
      </c>
      <c r="L61" s="81"/>
      <c r="M61" s="81"/>
      <c r="N61" s="81"/>
      <c r="O61" s="81">
        <f>'14'!E16</f>
        <v>338</v>
      </c>
      <c r="P61" s="81"/>
      <c r="Q61" s="81">
        <f>'16'!E23</f>
        <v>325</v>
      </c>
      <c r="R61" s="284"/>
      <c r="T61" s="81">
        <f>'18'!E9</f>
        <v>340</v>
      </c>
      <c r="U61" s="356">
        <f>'19'!K44</f>
        <v>303</v>
      </c>
      <c r="V61" s="81">
        <f>'20'!E26</f>
        <v>349</v>
      </c>
      <c r="W61" s="81"/>
      <c r="X61" s="81"/>
      <c r="Y61" s="81">
        <f>'23'!E41</f>
        <v>361</v>
      </c>
      <c r="Z61" s="81"/>
      <c r="AA61" s="81"/>
      <c r="AB61" s="81"/>
      <c r="AC61" s="81"/>
      <c r="AD61" s="81"/>
      <c r="AE61" s="81"/>
      <c r="AF61" s="81"/>
      <c r="AG61" s="81"/>
      <c r="AH61" s="81"/>
      <c r="AI61" s="81"/>
      <c r="AJ61" s="81"/>
      <c r="AK61" s="81"/>
      <c r="AL61" s="77">
        <f t="shared" si="3"/>
        <v>4043</v>
      </c>
      <c r="AM61" s="77">
        <f t="shared" si="4"/>
        <v>36</v>
      </c>
      <c r="AN61" s="82">
        <f t="shared" si="5"/>
        <v>112.30555555555556</v>
      </c>
    </row>
    <row r="62" spans="1:40" ht="13.5" customHeight="1" x14ac:dyDescent="0.2">
      <c r="A62" s="153" t="s">
        <v>267</v>
      </c>
      <c r="B62" s="81"/>
      <c r="C62" s="81"/>
      <c r="D62" s="81">
        <f>'3'!E9</f>
        <v>347</v>
      </c>
      <c r="E62" s="81">
        <f>'4'!E2</f>
        <v>367</v>
      </c>
      <c r="F62" s="81"/>
      <c r="G62" s="81">
        <f>'6'!E16</f>
        <v>308</v>
      </c>
      <c r="H62" s="81"/>
      <c r="I62" s="284"/>
      <c r="J62" s="81"/>
      <c r="K62" s="81"/>
      <c r="L62" s="81">
        <f>'11'!E23</f>
        <v>331</v>
      </c>
      <c r="M62" s="81"/>
      <c r="N62" s="81">
        <f>'13'!E32</f>
        <v>338</v>
      </c>
      <c r="O62" s="81">
        <f>'14'!E45</f>
        <v>349</v>
      </c>
      <c r="P62" s="81"/>
      <c r="Q62" s="81"/>
      <c r="R62" s="284"/>
      <c r="T62" s="81">
        <f>'18'!E4</f>
        <v>314</v>
      </c>
      <c r="U62" s="81">
        <f>'19'!E39</f>
        <v>310</v>
      </c>
      <c r="V62" s="81"/>
      <c r="W62" s="81"/>
      <c r="X62" s="81">
        <f>'22'!E25</f>
        <v>324</v>
      </c>
      <c r="Y62" s="81"/>
      <c r="Z62" s="81">
        <f>'24'!E40</f>
        <v>355</v>
      </c>
      <c r="AA62" s="81"/>
      <c r="AB62" s="81"/>
      <c r="AC62" s="81"/>
      <c r="AD62" s="81"/>
      <c r="AE62" s="81"/>
      <c r="AF62" s="81"/>
      <c r="AG62" s="81"/>
      <c r="AH62" s="81"/>
      <c r="AI62" s="81"/>
      <c r="AJ62" s="81"/>
      <c r="AK62" s="81"/>
      <c r="AL62" s="77">
        <f t="shared" si="3"/>
        <v>3343</v>
      </c>
      <c r="AM62" s="77">
        <f t="shared" si="4"/>
        <v>30</v>
      </c>
      <c r="AN62" s="82">
        <f t="shared" si="5"/>
        <v>111.43333333333334</v>
      </c>
    </row>
    <row r="63" spans="1:40" ht="13.5" customHeight="1" x14ac:dyDescent="0.2">
      <c r="A63" s="154" t="s">
        <v>262</v>
      </c>
      <c r="B63" s="81">
        <f>'1'!E38</f>
        <v>338</v>
      </c>
      <c r="C63" s="81">
        <f>'2'!E31</f>
        <v>308</v>
      </c>
      <c r="D63" s="81">
        <f>'3'!E45</f>
        <v>346</v>
      </c>
      <c r="E63" s="81"/>
      <c r="F63" s="81">
        <f>'5'!E17</f>
        <v>336</v>
      </c>
      <c r="G63" s="81">
        <f>'6'!E10</f>
        <v>355</v>
      </c>
      <c r="H63" s="81"/>
      <c r="I63" s="284"/>
      <c r="J63" s="81"/>
      <c r="K63" s="81">
        <f>'10'!E17</f>
        <v>337</v>
      </c>
      <c r="L63" s="81">
        <f>'11'!E38</f>
        <v>318</v>
      </c>
      <c r="M63" s="81">
        <f>'12'!E4</f>
        <v>335</v>
      </c>
      <c r="N63" s="81"/>
      <c r="O63" s="81"/>
      <c r="P63" s="81"/>
      <c r="Q63" s="81">
        <f>'16'!E45</f>
        <v>337</v>
      </c>
      <c r="R63" s="284"/>
      <c r="T63" s="356">
        <f>'18'!K39</f>
        <v>350</v>
      </c>
      <c r="U63" s="81"/>
      <c r="V63" s="81"/>
      <c r="W63" s="81">
        <f>'21'!E24</f>
        <v>338</v>
      </c>
      <c r="X63" s="81"/>
      <c r="Y63" s="81"/>
      <c r="Z63" s="81">
        <f>'24'!E3</f>
        <v>309</v>
      </c>
      <c r="AA63" s="81"/>
      <c r="AB63" s="81"/>
      <c r="AC63" s="81"/>
      <c r="AD63" s="81"/>
      <c r="AE63" s="81"/>
      <c r="AF63" s="81"/>
      <c r="AG63" s="81"/>
      <c r="AH63" s="81"/>
      <c r="AI63" s="81"/>
      <c r="AJ63" s="81"/>
      <c r="AK63" s="81"/>
      <c r="AL63" s="77">
        <f t="shared" si="3"/>
        <v>4007</v>
      </c>
      <c r="AM63" s="77">
        <f t="shared" si="4"/>
        <v>36</v>
      </c>
      <c r="AN63" s="82">
        <f t="shared" si="5"/>
        <v>111.30555555555556</v>
      </c>
    </row>
    <row r="64" spans="1:40" ht="13.5" customHeight="1" x14ac:dyDescent="0.2">
      <c r="A64" s="153" t="s">
        <v>489</v>
      </c>
      <c r="B64" s="81"/>
      <c r="C64" s="81">
        <f>'2'!E4</f>
        <v>317</v>
      </c>
      <c r="D64" s="81"/>
      <c r="E64" s="81"/>
      <c r="F64" s="81"/>
      <c r="G64" s="81"/>
      <c r="H64" s="81">
        <f>'7'!E18</f>
        <v>327</v>
      </c>
      <c r="I64" s="284"/>
      <c r="J64" s="81">
        <f>'9'!E11</f>
        <v>332</v>
      </c>
      <c r="K64" s="81"/>
      <c r="L64" s="81"/>
      <c r="M64" s="81"/>
      <c r="N64" s="81"/>
      <c r="O64" s="81"/>
      <c r="P64" s="81">
        <f>'15'!E46</f>
        <v>355</v>
      </c>
      <c r="Q64" s="81">
        <f>'16'!E39</f>
        <v>321</v>
      </c>
      <c r="R64" s="284"/>
      <c r="T64" s="81">
        <f>'18'!E40</f>
        <v>380</v>
      </c>
      <c r="U64" s="356">
        <f>'19'!K4</f>
        <v>323</v>
      </c>
      <c r="V64" s="81">
        <f>'20'!E11</f>
        <v>356</v>
      </c>
      <c r="W64" s="81">
        <f>'21'!E4</f>
        <v>338</v>
      </c>
      <c r="X64" s="81">
        <f>'22'!E39</f>
        <v>317</v>
      </c>
      <c r="Y64" s="81">
        <f>'23'!E32</f>
        <v>307</v>
      </c>
      <c r="Z64" s="81"/>
      <c r="AA64" s="81"/>
      <c r="AB64" s="81"/>
      <c r="AC64" s="81"/>
      <c r="AD64" s="81"/>
      <c r="AE64" s="81"/>
      <c r="AF64" s="81"/>
      <c r="AG64" s="81"/>
      <c r="AH64" s="81"/>
      <c r="AI64" s="81"/>
      <c r="AJ64" s="81"/>
      <c r="AK64" s="81"/>
      <c r="AL64" s="77">
        <f t="shared" si="3"/>
        <v>3673</v>
      </c>
      <c r="AM64" s="77">
        <f t="shared" si="4"/>
        <v>33</v>
      </c>
      <c r="AN64" s="82">
        <f t="shared" si="5"/>
        <v>111.3030303030303</v>
      </c>
    </row>
    <row r="65" spans="1:40" ht="13.5" customHeight="1" x14ac:dyDescent="0.2">
      <c r="A65" s="154" t="s">
        <v>242</v>
      </c>
      <c r="B65" s="81"/>
      <c r="C65" s="81">
        <f>'2'!E16</f>
        <v>342</v>
      </c>
      <c r="D65" s="81">
        <f>'3'!E2</f>
        <v>320</v>
      </c>
      <c r="E65" s="81"/>
      <c r="F65" s="81">
        <f>'5'!E2</f>
        <v>331</v>
      </c>
      <c r="G65" s="81">
        <f>'6'!E23</f>
        <v>349</v>
      </c>
      <c r="H65" s="81">
        <f>'7'!E23</f>
        <v>313</v>
      </c>
      <c r="I65" s="284"/>
      <c r="J65" s="81"/>
      <c r="K65" s="81"/>
      <c r="L65" s="81"/>
      <c r="M65" s="81">
        <f>'12'!E30</f>
        <v>336</v>
      </c>
      <c r="N65" s="81">
        <f>'13'!E37</f>
        <v>345</v>
      </c>
      <c r="O65" s="81"/>
      <c r="P65" s="81"/>
      <c r="Q65" s="81"/>
      <c r="R65" s="284"/>
      <c r="T65" s="81">
        <f>'18'!E24</f>
        <v>345</v>
      </c>
      <c r="U65" s="356">
        <f>'19'!K16</f>
        <v>327</v>
      </c>
      <c r="V65" s="81"/>
      <c r="W65" s="81">
        <f>'21'!E16</f>
        <v>331</v>
      </c>
      <c r="X65" s="81"/>
      <c r="Y65" s="81"/>
      <c r="Z65" s="81"/>
      <c r="AA65" s="81"/>
      <c r="AB65" s="81"/>
      <c r="AC65" s="81"/>
      <c r="AD65" s="81"/>
      <c r="AE65" s="81"/>
      <c r="AF65" s="81"/>
      <c r="AG65" s="81"/>
      <c r="AH65" s="81"/>
      <c r="AI65" s="81"/>
      <c r="AJ65" s="81"/>
      <c r="AK65" s="81"/>
      <c r="AL65" s="77">
        <f t="shared" si="3"/>
        <v>3339</v>
      </c>
      <c r="AM65" s="77">
        <f t="shared" si="4"/>
        <v>30</v>
      </c>
      <c r="AN65" s="82">
        <f t="shared" si="5"/>
        <v>111.3</v>
      </c>
    </row>
    <row r="66" spans="1:40" ht="13.5" customHeight="1" x14ac:dyDescent="0.2">
      <c r="A66" s="153" t="s">
        <v>255</v>
      </c>
      <c r="B66" s="81">
        <f>'1'!E2</f>
        <v>312</v>
      </c>
      <c r="C66" s="81"/>
      <c r="D66" s="81"/>
      <c r="E66" s="81"/>
      <c r="F66" s="81">
        <f>'5'!E44</f>
        <v>305</v>
      </c>
      <c r="G66" s="81"/>
      <c r="H66" s="81"/>
      <c r="I66" s="284"/>
      <c r="J66" s="81"/>
      <c r="K66" s="81">
        <f>'10'!E24</f>
        <v>329</v>
      </c>
      <c r="L66" s="81"/>
      <c r="M66" s="81"/>
      <c r="N66" s="81">
        <f>'13'!E10</f>
        <v>356</v>
      </c>
      <c r="O66" s="81"/>
      <c r="P66" s="81">
        <f>'15'!E10</f>
        <v>378</v>
      </c>
      <c r="Q66" s="81"/>
      <c r="R66" s="284"/>
      <c r="T66" s="356">
        <f>'18'!K3</f>
        <v>307</v>
      </c>
      <c r="U66" s="81"/>
      <c r="V66" s="81">
        <f>'20'!E18</f>
        <v>365</v>
      </c>
      <c r="W66" s="81"/>
      <c r="X66" s="81"/>
      <c r="Y66" s="81"/>
      <c r="Z66" s="81">
        <f>'24'!E24</f>
        <v>319</v>
      </c>
      <c r="AA66" s="81"/>
      <c r="AB66" s="81"/>
      <c r="AC66" s="81"/>
      <c r="AD66" s="81"/>
      <c r="AE66" s="81"/>
      <c r="AF66" s="81"/>
      <c r="AG66" s="81"/>
      <c r="AH66" s="81"/>
      <c r="AI66" s="81"/>
      <c r="AJ66" s="81"/>
      <c r="AK66" s="81"/>
      <c r="AL66" s="77">
        <f t="shared" ref="AL66:AL97" si="6">SUM(B66:AK66)</f>
        <v>2671</v>
      </c>
      <c r="AM66" s="77">
        <f t="shared" ref="AM66:AM74" si="7">COUNTA(B66:AK66)*3</f>
        <v>24</v>
      </c>
      <c r="AN66" s="82">
        <f t="shared" ref="AN66:AN97" si="8">AL66/AM66</f>
        <v>111.29166666666667</v>
      </c>
    </row>
    <row r="67" spans="1:40" ht="13.5" customHeight="1" x14ac:dyDescent="0.2">
      <c r="A67" s="153" t="s">
        <v>440</v>
      </c>
      <c r="B67" s="81"/>
      <c r="C67" s="81"/>
      <c r="D67" s="81">
        <f>'3'!E11</f>
        <v>323</v>
      </c>
      <c r="E67" s="81">
        <f>'4'!E3</f>
        <v>345</v>
      </c>
      <c r="F67" s="81"/>
      <c r="G67" s="81">
        <f>'6'!E17</f>
        <v>346</v>
      </c>
      <c r="H67" s="81"/>
      <c r="I67" s="284"/>
      <c r="J67" s="81"/>
      <c r="K67" s="81"/>
      <c r="L67" s="81">
        <f>'11'!E24</f>
        <v>290</v>
      </c>
      <c r="M67" s="81"/>
      <c r="N67" s="81">
        <f>'13'!E31</f>
        <v>319</v>
      </c>
      <c r="O67" s="81"/>
      <c r="P67" s="81"/>
      <c r="Q67" s="81"/>
      <c r="R67" s="284"/>
      <c r="T67" s="81">
        <f>'18'!E3</f>
        <v>337</v>
      </c>
      <c r="U67" s="81">
        <f>'19'!E38</f>
        <v>330</v>
      </c>
      <c r="V67" s="356">
        <f>'20'!K10</f>
        <v>323</v>
      </c>
      <c r="W67" s="81"/>
      <c r="X67" s="81">
        <f>'22'!E24</f>
        <v>370</v>
      </c>
      <c r="Y67" s="81"/>
      <c r="Z67" s="81">
        <f>'24'!E39</f>
        <v>327</v>
      </c>
      <c r="AA67" s="81"/>
      <c r="AB67" s="81"/>
      <c r="AC67" s="81"/>
      <c r="AD67" s="81"/>
      <c r="AE67" s="81"/>
      <c r="AF67" s="81"/>
      <c r="AG67" s="81"/>
      <c r="AH67" s="81"/>
      <c r="AI67" s="81"/>
      <c r="AJ67" s="81"/>
      <c r="AK67" s="81"/>
      <c r="AL67" s="77">
        <f t="shared" si="6"/>
        <v>3310</v>
      </c>
      <c r="AM67" s="77">
        <f t="shared" si="7"/>
        <v>30</v>
      </c>
      <c r="AN67" s="82">
        <f t="shared" si="8"/>
        <v>110.33333333333333</v>
      </c>
    </row>
    <row r="68" spans="1:40" ht="13.5" customHeight="1" x14ac:dyDescent="0.2">
      <c r="A68" s="153" t="s">
        <v>271</v>
      </c>
      <c r="B68" s="81"/>
      <c r="C68" s="81">
        <f>'2'!E47</f>
        <v>314</v>
      </c>
      <c r="D68" s="81"/>
      <c r="E68" s="81">
        <f>'4'!E11</f>
        <v>347</v>
      </c>
      <c r="F68" s="81">
        <f>'5'!E39</f>
        <v>346</v>
      </c>
      <c r="G68" s="81"/>
      <c r="H68" s="81">
        <f>'7'!E11</f>
        <v>338</v>
      </c>
      <c r="I68" s="284"/>
      <c r="J68" s="81">
        <f>'9'!E32</f>
        <v>326</v>
      </c>
      <c r="K68" s="81">
        <f>'10'!E4</f>
        <v>336</v>
      </c>
      <c r="L68" s="81"/>
      <c r="M68" s="81"/>
      <c r="N68" s="81"/>
      <c r="O68" s="81">
        <f>'14'!E18</f>
        <v>354</v>
      </c>
      <c r="P68" s="81"/>
      <c r="Q68" s="81">
        <f>'16'!E26</f>
        <v>373</v>
      </c>
      <c r="R68" s="284"/>
      <c r="T68" s="81">
        <f>'18'!E11</f>
        <v>338</v>
      </c>
      <c r="U68" s="356">
        <f>'19'!K46</f>
        <v>299</v>
      </c>
      <c r="V68" s="81">
        <f>'20'!E24</f>
        <v>314</v>
      </c>
      <c r="W68" s="81"/>
      <c r="X68" s="81"/>
      <c r="Y68" s="81">
        <f>'23'!E37</f>
        <v>281</v>
      </c>
      <c r="Z68" s="81"/>
      <c r="AA68" s="81"/>
      <c r="AB68" s="81"/>
      <c r="AC68" s="81"/>
      <c r="AD68" s="81"/>
      <c r="AE68" s="81"/>
      <c r="AF68" s="81"/>
      <c r="AG68" s="81"/>
      <c r="AH68" s="81"/>
      <c r="AI68" s="81"/>
      <c r="AJ68" s="81"/>
      <c r="AK68" s="81"/>
      <c r="AL68" s="77">
        <f t="shared" si="6"/>
        <v>3966</v>
      </c>
      <c r="AM68" s="77">
        <f t="shared" si="7"/>
        <v>36</v>
      </c>
      <c r="AN68" s="82">
        <f t="shared" si="8"/>
        <v>110.16666666666667</v>
      </c>
    </row>
    <row r="69" spans="1:40" ht="13.5" customHeight="1" x14ac:dyDescent="0.2">
      <c r="A69" s="154" t="s">
        <v>222</v>
      </c>
      <c r="B69" s="81">
        <f>'1'!E32</f>
        <v>324</v>
      </c>
      <c r="C69" s="81">
        <f>'2'!E39</f>
        <v>346</v>
      </c>
      <c r="D69" s="81"/>
      <c r="E69" s="81">
        <f>'4'!E16</f>
        <v>286</v>
      </c>
      <c r="F69" s="81"/>
      <c r="G69" s="81"/>
      <c r="H69" s="81"/>
      <c r="I69" s="284"/>
      <c r="J69" s="81"/>
      <c r="K69" s="81">
        <f>'10'!E30</f>
        <v>306</v>
      </c>
      <c r="L69" s="81"/>
      <c r="M69" s="81">
        <f>'12'!E38</f>
        <v>355</v>
      </c>
      <c r="N69" s="81"/>
      <c r="O69" s="81">
        <f>'14'!E9</f>
        <v>320</v>
      </c>
      <c r="P69" s="81"/>
      <c r="Q69" s="81">
        <f>'16'!E16</f>
        <v>350</v>
      </c>
      <c r="R69" s="284"/>
      <c r="T69" s="356">
        <f>'18'!K33</f>
        <v>311</v>
      </c>
      <c r="U69" s="81"/>
      <c r="V69" s="81">
        <f>'20'!E44</f>
        <v>340</v>
      </c>
      <c r="W69" s="81"/>
      <c r="X69" s="81"/>
      <c r="Y69" s="81">
        <f>'23'!E24</f>
        <v>346</v>
      </c>
      <c r="Z69" s="81">
        <f>'24'!E9</f>
        <v>340</v>
      </c>
      <c r="AA69" s="81"/>
      <c r="AB69" s="81"/>
      <c r="AC69" s="81"/>
      <c r="AD69" s="81"/>
      <c r="AE69" s="81"/>
      <c r="AF69" s="81"/>
      <c r="AG69" s="81"/>
      <c r="AH69" s="81"/>
      <c r="AI69" s="81"/>
      <c r="AJ69" s="81"/>
      <c r="AK69" s="81"/>
      <c r="AL69" s="77">
        <f t="shared" si="6"/>
        <v>3624</v>
      </c>
      <c r="AM69" s="77">
        <f t="shared" si="7"/>
        <v>33</v>
      </c>
      <c r="AN69" s="82">
        <f t="shared" si="8"/>
        <v>109.81818181818181</v>
      </c>
    </row>
    <row r="70" spans="1:40" ht="13.5" customHeight="1" x14ac:dyDescent="0.2">
      <c r="A70" s="154" t="s">
        <v>249</v>
      </c>
      <c r="B70" s="81">
        <f>'1'!E18</f>
        <v>291</v>
      </c>
      <c r="C70" s="81"/>
      <c r="D70" s="81"/>
      <c r="E70" s="81">
        <f>'4'!E46</f>
        <v>364</v>
      </c>
      <c r="F70" s="81">
        <f>'5'!E25</f>
        <v>318</v>
      </c>
      <c r="G70" s="81">
        <f>'6'!E39</f>
        <v>350</v>
      </c>
      <c r="H70" s="81"/>
      <c r="I70" s="284"/>
      <c r="J70" s="81">
        <f>'9'!E4</f>
        <v>343</v>
      </c>
      <c r="K70" s="81"/>
      <c r="L70" s="81"/>
      <c r="M70" s="81">
        <f>'12'!E18</f>
        <v>326</v>
      </c>
      <c r="N70" s="81"/>
      <c r="O70" s="81">
        <f>'14'!E40</f>
        <v>312</v>
      </c>
      <c r="P70" s="81"/>
      <c r="Q70" s="81"/>
      <c r="R70" s="284"/>
      <c r="T70" s="356">
        <f>'18'!K20</f>
        <v>331</v>
      </c>
      <c r="U70" s="81">
        <f>'19'!E26</f>
        <v>338</v>
      </c>
      <c r="V70" s="81">
        <f>'20'!E5</f>
        <v>310</v>
      </c>
      <c r="W70" s="81"/>
      <c r="X70" s="81"/>
      <c r="Y70" s="81"/>
      <c r="Z70" s="81">
        <f>'24'!E47</f>
        <v>328</v>
      </c>
      <c r="AA70" s="81"/>
      <c r="AB70" s="81"/>
      <c r="AC70" s="81"/>
      <c r="AD70" s="81"/>
      <c r="AE70" s="81"/>
      <c r="AF70" s="81"/>
      <c r="AG70" s="81"/>
      <c r="AH70" s="81"/>
      <c r="AI70" s="81"/>
      <c r="AJ70" s="81"/>
      <c r="AK70" s="81"/>
      <c r="AL70" s="77">
        <f t="shared" si="6"/>
        <v>3611</v>
      </c>
      <c r="AM70" s="77">
        <f t="shared" si="7"/>
        <v>33</v>
      </c>
      <c r="AN70" s="82">
        <f t="shared" si="8"/>
        <v>109.42424242424242</v>
      </c>
    </row>
    <row r="71" spans="1:40" ht="13.5" customHeight="1" x14ac:dyDescent="0.2">
      <c r="A71" s="153" t="s">
        <v>272</v>
      </c>
      <c r="B71" s="81"/>
      <c r="C71" s="81">
        <f>'2'!E46</f>
        <v>351</v>
      </c>
      <c r="D71" s="81"/>
      <c r="E71" s="81">
        <f>'4'!E12</f>
        <v>308</v>
      </c>
      <c r="F71" s="81">
        <f>'5'!E38</f>
        <v>354</v>
      </c>
      <c r="G71" s="81"/>
      <c r="H71" s="81">
        <f>'7'!E10</f>
        <v>299</v>
      </c>
      <c r="I71" s="284"/>
      <c r="J71" s="81">
        <f>'9'!E31</f>
        <v>327</v>
      </c>
      <c r="K71" s="81">
        <f>'10'!E3</f>
        <v>318</v>
      </c>
      <c r="L71" s="81"/>
      <c r="M71" s="81"/>
      <c r="N71" s="81"/>
      <c r="O71" s="81">
        <f>'14'!E17</f>
        <v>300</v>
      </c>
      <c r="P71" s="81"/>
      <c r="Q71" s="81">
        <f>'16'!E24</f>
        <v>325</v>
      </c>
      <c r="R71" s="284"/>
      <c r="T71" s="81">
        <f>'18'!E10</f>
        <v>355</v>
      </c>
      <c r="U71" s="356">
        <f>'19'!K45</f>
        <v>321</v>
      </c>
      <c r="V71" s="81"/>
      <c r="W71" s="81"/>
      <c r="X71" s="81"/>
      <c r="Y71" s="81">
        <f>'23'!E39</f>
        <v>342</v>
      </c>
      <c r="Z71" s="81"/>
      <c r="AA71" s="81"/>
      <c r="AB71" s="81"/>
      <c r="AC71" s="81"/>
      <c r="AD71" s="81"/>
      <c r="AE71" s="81"/>
      <c r="AF71" s="81"/>
      <c r="AG71" s="81"/>
      <c r="AH71" s="81"/>
      <c r="AI71" s="81"/>
      <c r="AJ71" s="81"/>
      <c r="AK71" s="81"/>
      <c r="AL71" s="77">
        <f t="shared" si="6"/>
        <v>3600</v>
      </c>
      <c r="AM71" s="77">
        <f t="shared" si="7"/>
        <v>33</v>
      </c>
      <c r="AN71" s="82">
        <f t="shared" si="8"/>
        <v>109.09090909090909</v>
      </c>
    </row>
    <row r="72" spans="1:40" ht="13.5" customHeight="1" x14ac:dyDescent="0.2">
      <c r="A72" s="154" t="s">
        <v>358</v>
      </c>
      <c r="B72" s="81">
        <f>'1'!E19</f>
        <v>328</v>
      </c>
      <c r="C72" s="81"/>
      <c r="D72" s="81"/>
      <c r="E72" s="81">
        <f>'4'!E48</f>
        <v>398</v>
      </c>
      <c r="F72" s="81">
        <f>'5'!E27</f>
        <v>331</v>
      </c>
      <c r="G72" s="81">
        <f>'6'!E41</f>
        <v>296</v>
      </c>
      <c r="H72" s="81"/>
      <c r="I72" s="284"/>
      <c r="J72" s="81">
        <f>'9'!E6</f>
        <v>315</v>
      </c>
      <c r="K72" s="81"/>
      <c r="L72" s="81"/>
      <c r="M72" s="81">
        <f>'12'!E16</f>
        <v>316</v>
      </c>
      <c r="N72" s="81"/>
      <c r="O72" s="81">
        <f>'14'!E37</f>
        <v>329</v>
      </c>
      <c r="P72" s="81"/>
      <c r="Q72" s="81"/>
      <c r="R72" s="284"/>
      <c r="T72" s="356">
        <f>'18'!K16</f>
        <v>340</v>
      </c>
      <c r="U72" s="81">
        <f>'19'!E23</f>
        <v>329</v>
      </c>
      <c r="V72" s="81">
        <f>'20'!E2</f>
        <v>263</v>
      </c>
      <c r="W72" s="81"/>
      <c r="X72" s="81"/>
      <c r="Y72" s="81"/>
      <c r="Z72" s="81"/>
      <c r="AA72" s="81"/>
      <c r="AB72" s="81"/>
      <c r="AC72" s="81"/>
      <c r="AD72" s="81"/>
      <c r="AE72" s="81"/>
      <c r="AF72" s="81"/>
      <c r="AG72" s="81"/>
      <c r="AH72" s="81"/>
      <c r="AI72" s="81"/>
      <c r="AJ72" s="81"/>
      <c r="AK72" s="81"/>
      <c r="AL72" s="77">
        <f t="shared" si="6"/>
        <v>3245</v>
      </c>
      <c r="AM72" s="77">
        <f t="shared" si="7"/>
        <v>30</v>
      </c>
      <c r="AN72" s="82">
        <f t="shared" si="8"/>
        <v>108.16666666666667</v>
      </c>
    </row>
    <row r="73" spans="1:40" ht="13.5" customHeight="1" x14ac:dyDescent="0.2">
      <c r="A73" s="153" t="s">
        <v>355</v>
      </c>
      <c r="B73" s="81">
        <f>'1'!E34</f>
        <v>364</v>
      </c>
      <c r="C73" s="81">
        <f>'2'!E41</f>
        <v>270</v>
      </c>
      <c r="D73" s="81"/>
      <c r="E73" s="81"/>
      <c r="F73" s="81"/>
      <c r="G73" s="81"/>
      <c r="H73" s="81"/>
      <c r="I73" s="284"/>
      <c r="J73" s="81"/>
      <c r="K73" s="81">
        <f>'10'!E34</f>
        <v>306</v>
      </c>
      <c r="L73" s="81"/>
      <c r="M73" s="81"/>
      <c r="N73" s="81"/>
      <c r="O73" s="81">
        <f>'14'!E12</f>
        <v>316</v>
      </c>
      <c r="P73" s="81"/>
      <c r="Q73" s="81">
        <f>'16'!E20</f>
        <v>313</v>
      </c>
      <c r="R73" s="284"/>
      <c r="T73" s="356">
        <f>'18'!K34</f>
        <v>313</v>
      </c>
      <c r="U73" s="81"/>
      <c r="V73" s="81">
        <f>'20'!E48</f>
        <v>317</v>
      </c>
      <c r="W73" s="81"/>
      <c r="X73" s="81"/>
      <c r="Y73" s="81">
        <f>'23'!E27</f>
        <v>319</v>
      </c>
      <c r="Z73" s="81">
        <f>'24'!E13</f>
        <v>348</v>
      </c>
      <c r="AA73" s="81"/>
      <c r="AB73" s="81"/>
      <c r="AC73" s="81"/>
      <c r="AD73" s="81"/>
      <c r="AE73" s="81"/>
      <c r="AF73" s="81"/>
      <c r="AG73" s="81"/>
      <c r="AH73" s="81"/>
      <c r="AI73" s="81"/>
      <c r="AJ73" s="81"/>
      <c r="AK73" s="81"/>
      <c r="AL73" s="77">
        <f t="shared" si="6"/>
        <v>2866</v>
      </c>
      <c r="AM73" s="77">
        <f t="shared" si="7"/>
        <v>27</v>
      </c>
      <c r="AN73" s="82">
        <f t="shared" si="8"/>
        <v>106.14814814814815</v>
      </c>
    </row>
    <row r="74" spans="1:40" ht="13.5" customHeight="1" x14ac:dyDescent="0.2">
      <c r="A74" s="153" t="s">
        <v>270</v>
      </c>
      <c r="B74" s="81"/>
      <c r="C74" s="81">
        <f>'2'!E45</f>
        <v>321</v>
      </c>
      <c r="D74" s="81"/>
      <c r="E74" s="81">
        <f>'4'!E10</f>
        <v>309</v>
      </c>
      <c r="F74" s="81">
        <f>'5'!E40</f>
        <v>332</v>
      </c>
      <c r="G74" s="81"/>
      <c r="H74" s="81">
        <f>'7'!E12</f>
        <v>348</v>
      </c>
      <c r="I74" s="284"/>
      <c r="J74" s="81">
        <f>'9'!E33</f>
        <v>332</v>
      </c>
      <c r="K74" s="81">
        <f>'10'!E5</f>
        <v>276</v>
      </c>
      <c r="L74" s="81"/>
      <c r="M74" s="81"/>
      <c r="N74" s="81"/>
      <c r="O74" s="81">
        <f>'14'!E19</f>
        <v>302</v>
      </c>
      <c r="P74" s="81"/>
      <c r="Q74" s="81"/>
      <c r="R74" s="284"/>
      <c r="T74" s="81">
        <f>'18'!E12</f>
        <v>279</v>
      </c>
      <c r="U74" s="356">
        <f>'19'!K47</f>
        <v>330</v>
      </c>
      <c r="V74" s="81">
        <f>'20'!E23</f>
        <v>285</v>
      </c>
      <c r="W74" s="81"/>
      <c r="X74" s="81"/>
      <c r="Y74" s="81">
        <f>'23'!E38</f>
        <v>347</v>
      </c>
      <c r="Z74" s="81"/>
      <c r="AA74" s="81"/>
      <c r="AB74" s="81"/>
      <c r="AC74" s="81"/>
      <c r="AD74" s="81"/>
      <c r="AE74" s="81"/>
      <c r="AF74" s="81"/>
      <c r="AG74" s="81"/>
      <c r="AH74" s="81"/>
      <c r="AI74" s="81"/>
      <c r="AJ74" s="81"/>
      <c r="AK74" s="81"/>
      <c r="AL74" s="77">
        <f t="shared" si="6"/>
        <v>3461</v>
      </c>
      <c r="AM74" s="77">
        <f t="shared" si="7"/>
        <v>33</v>
      </c>
      <c r="AN74" s="82">
        <f t="shared" si="8"/>
        <v>104.87878787878788</v>
      </c>
    </row>
    <row r="75" spans="1:40" ht="13.5" customHeight="1" x14ac:dyDescent="0.2">
      <c r="A75" s="154" t="s">
        <v>359</v>
      </c>
      <c r="B75" s="81">
        <f>'1'!E16</f>
        <v>275</v>
      </c>
      <c r="C75" s="81"/>
      <c r="D75" s="81"/>
      <c r="E75" s="81">
        <f>'4'!E45</f>
        <v>328</v>
      </c>
      <c r="F75" s="81">
        <f>'5'!E24</f>
        <v>354</v>
      </c>
      <c r="G75" s="81">
        <f>'6'!E38</f>
        <v>322</v>
      </c>
      <c r="H75" s="81"/>
      <c r="I75" s="284"/>
      <c r="J75" s="81">
        <f>'9'!E3</f>
        <v>292</v>
      </c>
      <c r="K75" s="81"/>
      <c r="L75" s="81"/>
      <c r="M75" s="81">
        <f>'12'!E17</f>
        <v>285</v>
      </c>
      <c r="N75" s="81"/>
      <c r="O75" s="81">
        <f>'14'!E38</f>
        <v>320</v>
      </c>
      <c r="P75" s="81"/>
      <c r="Q75" s="81"/>
      <c r="R75" s="284"/>
      <c r="T75" s="356">
        <f>'18'!K17</f>
        <v>93</v>
      </c>
      <c r="U75" s="81"/>
      <c r="V75" s="81">
        <f>'20'!E3</f>
        <v>251</v>
      </c>
      <c r="W75" s="81"/>
      <c r="X75" s="81"/>
      <c r="Y75" s="81"/>
      <c r="Z75" s="81">
        <f>'24'!E45</f>
        <v>306</v>
      </c>
      <c r="AA75" s="81"/>
      <c r="AB75" s="81"/>
      <c r="AC75" s="81"/>
      <c r="AD75" s="81"/>
      <c r="AE75" s="81"/>
      <c r="AF75" s="81"/>
      <c r="AG75" s="81"/>
      <c r="AH75" s="81"/>
      <c r="AI75" s="81"/>
      <c r="AJ75" s="81"/>
      <c r="AK75" s="81"/>
      <c r="AL75" s="77">
        <f t="shared" si="6"/>
        <v>2826</v>
      </c>
      <c r="AM75" s="77">
        <f>COUNTA(B75:AK75)*3-2</f>
        <v>28</v>
      </c>
      <c r="AN75" s="82">
        <f t="shared" si="8"/>
        <v>100.92857142857143</v>
      </c>
    </row>
  </sheetData>
  <sortState ref="A1:AN75">
    <sortCondition descending="1" ref="AN1"/>
  </sortState>
  <phoneticPr fontId="20" type="noConversion"/>
  <conditionalFormatting sqref="S7">
    <cfRule type="cellIs" dxfId="863" priority="37" stopIfTrue="1" operator="equal">
      <formula>#REF!</formula>
    </cfRule>
  </conditionalFormatting>
  <conditionalFormatting sqref="AE7:AJ7 AC7">
    <cfRule type="cellIs" dxfId="862" priority="33" stopIfTrue="1" operator="equal">
      <formula>#REF!</formula>
    </cfRule>
  </conditionalFormatting>
  <conditionalFormatting sqref="B2:H74 J2:Q74 T2:AJ74">
    <cfRule type="containsBlanks" dxfId="861" priority="38">
      <formula>LEN(TRIM(B2))=0</formula>
    </cfRule>
  </conditionalFormatting>
  <conditionalFormatting sqref="AD7 B7:H7 T7:AB7 J7:Q7">
    <cfRule type="cellIs" dxfId="860" priority="11" stopIfTrue="1" operator="equal">
      <formula>#REF!</formula>
    </cfRule>
  </conditionalFormatting>
  <conditionalFormatting sqref="B75:H75 T75:AJ75 J75:Q75">
    <cfRule type="containsBlanks" dxfId="859" priority="1">
      <formula>LEN(TRIM(B75))=0</formula>
    </cfRule>
  </conditionalFormatting>
  <printOptions horizontalCentered="1"/>
  <pageMargins left="0.45" right="0.45" top="1.25" bottom="0.75" header="0.3" footer="0.3"/>
  <pageSetup scale="91" fitToHeight="2" orientation="landscape" r:id="rId1"/>
  <headerFooter>
    <oddHeader>&amp;C&amp;"Euphemia,Bold"&amp;20Away Averages&amp;12
2014 - 2015</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H70"/>
  <sheetViews>
    <sheetView showGridLines="0" topLeftCell="A13" workbookViewId="0">
      <selection activeCell="F28" sqref="F28"/>
    </sheetView>
  </sheetViews>
  <sheetFormatPr defaultColWidth="21" defaultRowHeight="18" x14ac:dyDescent="0.35"/>
  <cols>
    <col min="1" max="1" width="21.42578125" style="60" customWidth="1"/>
    <col min="2" max="2" width="21.28515625" style="60" bestFit="1" customWidth="1"/>
    <col min="3" max="3" width="22.140625" style="60" bestFit="1" customWidth="1"/>
    <col min="4" max="4" width="22" style="60" bestFit="1" customWidth="1"/>
    <col min="5" max="5" width="20.140625" style="60" bestFit="1" customWidth="1"/>
    <col min="6" max="6" width="21.7109375" style="60" bestFit="1" customWidth="1"/>
    <col min="7" max="7" width="22" style="60" bestFit="1" customWidth="1"/>
    <col min="8" max="8" width="20.7109375" style="60" bestFit="1" customWidth="1"/>
    <col min="9" max="9" width="19" style="60" bestFit="1" customWidth="1"/>
    <col min="10" max="10" width="17.5703125" style="60" bestFit="1" customWidth="1"/>
    <col min="11" max="11" width="19" style="60" bestFit="1" customWidth="1"/>
    <col min="12" max="12" width="17.5703125" style="60" bestFit="1" customWidth="1"/>
    <col min="13" max="13" width="19.42578125" style="60" bestFit="1" customWidth="1"/>
    <col min="14" max="16384" width="21" style="60"/>
  </cols>
  <sheetData>
    <row r="2" spans="1:8" s="106" customFormat="1" ht="19.5" customHeight="1" x14ac:dyDescent="0.2">
      <c r="A2" s="106" t="s">
        <v>188</v>
      </c>
      <c r="B2" s="106" t="s">
        <v>189</v>
      </c>
      <c r="C2" s="106" t="s">
        <v>191</v>
      </c>
      <c r="D2" s="106" t="s">
        <v>192</v>
      </c>
      <c r="E2" s="106" t="s">
        <v>193</v>
      </c>
      <c r="F2" s="106" t="s">
        <v>194</v>
      </c>
      <c r="G2" s="106" t="s">
        <v>195</v>
      </c>
      <c r="H2" s="106" t="s">
        <v>196</v>
      </c>
    </row>
    <row r="3" spans="1:8" s="108" customFormat="1" ht="22.5" x14ac:dyDescent="0.2">
      <c r="A3" s="107" t="s">
        <v>75</v>
      </c>
      <c r="B3" s="107" t="s">
        <v>398</v>
      </c>
      <c r="C3" s="107" t="s">
        <v>204</v>
      </c>
      <c r="D3" s="107" t="s">
        <v>401</v>
      </c>
      <c r="E3" s="107" t="s">
        <v>404</v>
      </c>
      <c r="F3" s="173" t="s">
        <v>203</v>
      </c>
      <c r="G3" s="107" t="s">
        <v>74</v>
      </c>
      <c r="H3" s="107" t="s">
        <v>79</v>
      </c>
    </row>
    <row r="4" spans="1:8" s="59" customFormat="1" x14ac:dyDescent="0.2">
      <c r="A4" s="109" t="s">
        <v>213</v>
      </c>
      <c r="B4" s="109" t="s">
        <v>439</v>
      </c>
      <c r="C4" s="109" t="s">
        <v>602</v>
      </c>
      <c r="D4" s="109" t="s">
        <v>268</v>
      </c>
      <c r="E4" s="109" t="s">
        <v>263</v>
      </c>
      <c r="F4" s="109" t="s">
        <v>226</v>
      </c>
      <c r="G4" s="109" t="s">
        <v>209</v>
      </c>
      <c r="H4" s="109" t="s">
        <v>239</v>
      </c>
    </row>
    <row r="5" spans="1:8" s="59" customFormat="1" x14ac:dyDescent="0.2">
      <c r="A5" s="109" t="s">
        <v>215</v>
      </c>
      <c r="B5" s="109" t="s">
        <v>267</v>
      </c>
      <c r="C5" s="109" t="s">
        <v>279</v>
      </c>
      <c r="D5" s="109" t="s">
        <v>269</v>
      </c>
      <c r="E5" s="109" t="s">
        <v>266</v>
      </c>
      <c r="F5" s="109" t="s">
        <v>231</v>
      </c>
      <c r="G5" s="109" t="s">
        <v>237</v>
      </c>
      <c r="H5" s="109" t="s">
        <v>242</v>
      </c>
    </row>
    <row r="6" spans="1:8" s="59" customFormat="1" x14ac:dyDescent="0.2">
      <c r="A6" s="109" t="s">
        <v>216</v>
      </c>
      <c r="B6" s="109" t="s">
        <v>440</v>
      </c>
      <c r="C6" s="109" t="s">
        <v>278</v>
      </c>
      <c r="D6" s="109" t="s">
        <v>272</v>
      </c>
      <c r="E6" s="109" t="s">
        <v>358</v>
      </c>
      <c r="F6" s="109" t="s">
        <v>228</v>
      </c>
      <c r="G6" s="109" t="s">
        <v>257</v>
      </c>
      <c r="H6" s="109" t="s">
        <v>243</v>
      </c>
    </row>
    <row r="7" spans="1:8" s="59" customFormat="1" x14ac:dyDescent="0.2">
      <c r="A7" s="109" t="s">
        <v>217</v>
      </c>
      <c r="B7" s="109" t="s">
        <v>368</v>
      </c>
      <c r="C7" s="109" t="s">
        <v>277</v>
      </c>
      <c r="D7" s="109" t="s">
        <v>270</v>
      </c>
      <c r="E7" s="109" t="s">
        <v>474</v>
      </c>
      <c r="F7" s="109" t="s">
        <v>227</v>
      </c>
      <c r="G7" s="109" t="s">
        <v>281</v>
      </c>
      <c r="H7" s="109" t="s">
        <v>240</v>
      </c>
    </row>
    <row r="8" spans="1:8" s="59" customFormat="1" ht="18.75" thickBot="1" x14ac:dyDescent="0.25">
      <c r="A8" s="110" t="s">
        <v>255</v>
      </c>
      <c r="B8" s="110" t="s">
        <v>260</v>
      </c>
      <c r="C8" s="110" t="s">
        <v>214</v>
      </c>
      <c r="D8" s="110" t="s">
        <v>271</v>
      </c>
      <c r="E8" s="110" t="s">
        <v>249</v>
      </c>
      <c r="F8" s="110" t="s">
        <v>229</v>
      </c>
      <c r="G8" s="110" t="s">
        <v>351</v>
      </c>
      <c r="H8" s="110" t="s">
        <v>241</v>
      </c>
    </row>
    <row r="9" spans="1:8" s="59" customFormat="1" x14ac:dyDescent="0.2">
      <c r="A9" s="111" t="s">
        <v>252</v>
      </c>
      <c r="B9" s="112" t="s">
        <v>375</v>
      </c>
      <c r="C9" s="112" t="s">
        <v>363</v>
      </c>
      <c r="D9" s="112" t="s">
        <v>273</v>
      </c>
      <c r="E9" s="112" t="s">
        <v>460</v>
      </c>
      <c r="F9" s="112" t="s">
        <v>230</v>
      </c>
      <c r="G9" s="112" t="s">
        <v>212</v>
      </c>
      <c r="H9" s="112" t="s">
        <v>244</v>
      </c>
    </row>
    <row r="10" spans="1:8" s="59" customFormat="1" x14ac:dyDescent="0.2">
      <c r="A10" s="111" t="s">
        <v>219</v>
      </c>
      <c r="B10" s="112" t="s">
        <v>441</v>
      </c>
      <c r="C10" s="112" t="s">
        <v>218</v>
      </c>
      <c r="D10" s="112" t="s">
        <v>274</v>
      </c>
      <c r="E10" s="112"/>
      <c r="F10" s="112" t="s">
        <v>232</v>
      </c>
      <c r="G10" s="112" t="s">
        <v>259</v>
      </c>
      <c r="H10" s="112" t="s">
        <v>291</v>
      </c>
    </row>
    <row r="11" spans="1:8" s="59" customFormat="1" x14ac:dyDescent="0.2">
      <c r="A11" s="111" t="s">
        <v>220</v>
      </c>
      <c r="B11" s="112" t="s">
        <v>442</v>
      </c>
      <c r="C11" s="112" t="s">
        <v>342</v>
      </c>
      <c r="D11" s="112" t="s">
        <v>349</v>
      </c>
      <c r="E11" s="112"/>
      <c r="F11" s="112" t="s">
        <v>435</v>
      </c>
      <c r="G11" s="112" t="s">
        <v>367</v>
      </c>
      <c r="H11" s="112" t="s">
        <v>245</v>
      </c>
    </row>
    <row r="12" spans="1:8" s="59" customFormat="1" x14ac:dyDescent="0.2">
      <c r="A12" s="111" t="s">
        <v>586</v>
      </c>
      <c r="B12" s="112" t="s">
        <v>265</v>
      </c>
      <c r="C12" s="112"/>
      <c r="D12" s="112" t="s">
        <v>275</v>
      </c>
      <c r="E12" s="112"/>
      <c r="F12" s="112" t="s">
        <v>436</v>
      </c>
      <c r="G12" s="112"/>
      <c r="H12" s="112"/>
    </row>
    <row r="13" spans="1:8" s="59" customFormat="1" x14ac:dyDescent="0.2">
      <c r="A13" s="111" t="s">
        <v>473</v>
      </c>
      <c r="B13" s="112" t="s">
        <v>522</v>
      </c>
      <c r="C13" s="112"/>
      <c r="D13" s="112" t="s">
        <v>364</v>
      </c>
      <c r="E13" s="112"/>
      <c r="F13" s="112"/>
      <c r="G13" s="112"/>
      <c r="H13" s="112"/>
    </row>
    <row r="14" spans="1:8" ht="6.75" customHeight="1" x14ac:dyDescent="0.35">
      <c r="A14" s="113"/>
    </row>
    <row r="15" spans="1:8" s="114" customFormat="1" ht="19.5" customHeight="1" x14ac:dyDescent="0.2">
      <c r="A15" s="106" t="s">
        <v>197</v>
      </c>
      <c r="B15" s="106" t="s">
        <v>198</v>
      </c>
      <c r="C15" s="106" t="s">
        <v>199</v>
      </c>
      <c r="D15" s="106" t="s">
        <v>200</v>
      </c>
      <c r="E15" s="106" t="s">
        <v>201</v>
      </c>
      <c r="F15" s="106" t="s">
        <v>202</v>
      </c>
      <c r="G15" s="106" t="s">
        <v>443</v>
      </c>
      <c r="H15" s="106" t="s">
        <v>434</v>
      </c>
    </row>
    <row r="16" spans="1:8" ht="22.5" x14ac:dyDescent="0.35">
      <c r="A16" s="107" t="s">
        <v>205</v>
      </c>
      <c r="B16" s="115" t="s">
        <v>455</v>
      </c>
      <c r="C16" s="107" t="s">
        <v>190</v>
      </c>
      <c r="D16" s="107" t="s">
        <v>419</v>
      </c>
      <c r="E16" s="107" t="s">
        <v>422</v>
      </c>
      <c r="F16" s="107" t="s">
        <v>425</v>
      </c>
      <c r="G16" s="115" t="s">
        <v>428</v>
      </c>
      <c r="H16" s="115" t="s">
        <v>432</v>
      </c>
    </row>
    <row r="17" spans="1:8" x14ac:dyDescent="0.35">
      <c r="A17" s="109" t="s">
        <v>221</v>
      </c>
      <c r="B17" s="116" t="s">
        <v>207</v>
      </c>
      <c r="C17" s="109" t="s">
        <v>437</v>
      </c>
      <c r="D17" s="109" t="s">
        <v>246</v>
      </c>
      <c r="E17" s="109" t="s">
        <v>233</v>
      </c>
      <c r="F17" s="109" t="s">
        <v>256</v>
      </c>
      <c r="G17" s="116" t="s">
        <v>444</v>
      </c>
      <c r="H17" s="116"/>
    </row>
    <row r="18" spans="1:8" x14ac:dyDescent="0.35">
      <c r="A18" s="109" t="s">
        <v>223</v>
      </c>
      <c r="B18" s="116" t="s">
        <v>280</v>
      </c>
      <c r="C18" s="109" t="s">
        <v>262</v>
      </c>
      <c r="D18" s="109" t="s">
        <v>251</v>
      </c>
      <c r="E18" s="109" t="s">
        <v>234</v>
      </c>
      <c r="F18" s="109" t="s">
        <v>210</v>
      </c>
      <c r="G18" s="116" t="s">
        <v>521</v>
      </c>
      <c r="H18" s="116"/>
    </row>
    <row r="19" spans="1:8" x14ac:dyDescent="0.35">
      <c r="A19" s="109" t="s">
        <v>222</v>
      </c>
      <c r="B19" s="116" t="s">
        <v>40</v>
      </c>
      <c r="C19" s="109" t="s">
        <v>287</v>
      </c>
      <c r="D19" s="109" t="s">
        <v>248</v>
      </c>
      <c r="E19" s="109" t="s">
        <v>235</v>
      </c>
      <c r="F19" s="109" t="s">
        <v>371</v>
      </c>
      <c r="G19" s="116" t="s">
        <v>445</v>
      </c>
      <c r="H19" s="116"/>
    </row>
    <row r="20" spans="1:8" x14ac:dyDescent="0.35">
      <c r="A20" s="109" t="s">
        <v>224</v>
      </c>
      <c r="B20" s="116" t="s">
        <v>41</v>
      </c>
      <c r="C20" s="109" t="s">
        <v>211</v>
      </c>
      <c r="D20" s="109" t="s">
        <v>247</v>
      </c>
      <c r="E20" s="109" t="s">
        <v>362</v>
      </c>
      <c r="F20" s="109" t="s">
        <v>286</v>
      </c>
      <c r="G20" s="116" t="s">
        <v>446</v>
      </c>
      <c r="H20" s="116"/>
    </row>
    <row r="21" spans="1:8" ht="18.75" thickBot="1" x14ac:dyDescent="0.4">
      <c r="A21" s="110" t="s">
        <v>225</v>
      </c>
      <c r="B21" s="117" t="s">
        <v>335</v>
      </c>
      <c r="C21" s="110" t="s">
        <v>283</v>
      </c>
      <c r="D21" s="110" t="s">
        <v>449</v>
      </c>
      <c r="E21" s="110" t="s">
        <v>334</v>
      </c>
      <c r="F21" s="110" t="s">
        <v>258</v>
      </c>
      <c r="G21" s="117" t="s">
        <v>377</v>
      </c>
      <c r="H21" s="117"/>
    </row>
    <row r="22" spans="1:8" x14ac:dyDescent="0.35">
      <c r="A22" s="112" t="s">
        <v>253</v>
      </c>
      <c r="B22" s="112" t="s">
        <v>208</v>
      </c>
      <c r="C22" s="112" t="s">
        <v>261</v>
      </c>
      <c r="D22" s="112" t="s">
        <v>254</v>
      </c>
      <c r="E22" s="112" t="s">
        <v>236</v>
      </c>
      <c r="F22" s="112" t="s">
        <v>381</v>
      </c>
      <c r="G22" s="112" t="s">
        <v>812</v>
      </c>
      <c r="H22" s="112"/>
    </row>
    <row r="23" spans="1:8" x14ac:dyDescent="0.35">
      <c r="A23" s="112" t="s">
        <v>541</v>
      </c>
      <c r="B23" s="112" t="s">
        <v>336</v>
      </c>
      <c r="C23" s="112" t="s">
        <v>285</v>
      </c>
      <c r="D23" s="112" t="s">
        <v>250</v>
      </c>
      <c r="E23" s="112" t="s">
        <v>238</v>
      </c>
      <c r="F23" s="112" t="s">
        <v>346</v>
      </c>
      <c r="G23" s="112" t="s">
        <v>448</v>
      </c>
      <c r="H23" s="112"/>
    </row>
    <row r="24" spans="1:8" x14ac:dyDescent="0.35">
      <c r="A24" s="112" t="s">
        <v>551</v>
      </c>
      <c r="B24" s="112" t="s">
        <v>476</v>
      </c>
      <c r="C24" s="112" t="s">
        <v>693</v>
      </c>
      <c r="D24" s="112" t="s">
        <v>343</v>
      </c>
      <c r="E24" s="112" t="s">
        <v>459</v>
      </c>
      <c r="F24" s="112" t="s">
        <v>374</v>
      </c>
      <c r="G24" s="112" t="s">
        <v>566</v>
      </c>
      <c r="H24" s="112"/>
    </row>
    <row r="25" spans="1:8" x14ac:dyDescent="0.35">
      <c r="A25" s="112" t="s">
        <v>552</v>
      </c>
      <c r="B25" s="112" t="s">
        <v>477</v>
      </c>
      <c r="C25" s="112" t="s">
        <v>438</v>
      </c>
      <c r="D25" s="112" t="s">
        <v>372</v>
      </c>
      <c r="E25" s="112" t="s">
        <v>577</v>
      </c>
      <c r="F25" s="112" t="s">
        <v>647</v>
      </c>
      <c r="G25" s="112" t="s">
        <v>809</v>
      </c>
      <c r="H25" s="112"/>
    </row>
    <row r="26" spans="1:8" x14ac:dyDescent="0.35">
      <c r="A26" s="112"/>
      <c r="B26" s="112"/>
      <c r="C26" s="112" t="s">
        <v>373</v>
      </c>
      <c r="D26" s="112" t="s">
        <v>739</v>
      </c>
      <c r="E26" s="112" t="s">
        <v>731</v>
      </c>
      <c r="F26" s="112"/>
      <c r="G26" s="112"/>
      <c r="H26" s="112"/>
    </row>
    <row r="28" spans="1:8" x14ac:dyDescent="0.35">
      <c r="A28" s="123" t="s">
        <v>333</v>
      </c>
    </row>
    <row r="29" spans="1:8" x14ac:dyDescent="0.35">
      <c r="A29" s="122" t="s">
        <v>475</v>
      </c>
    </row>
    <row r="30" spans="1:8" x14ac:dyDescent="0.35">
      <c r="A30" s="122" t="s">
        <v>478</v>
      </c>
    </row>
    <row r="31" spans="1:8" x14ac:dyDescent="0.35">
      <c r="A31" s="122" t="s">
        <v>534</v>
      </c>
    </row>
    <row r="32" spans="1:8" x14ac:dyDescent="0.35">
      <c r="A32" s="122" t="s">
        <v>537</v>
      </c>
    </row>
    <row r="33" spans="1:1" x14ac:dyDescent="0.35">
      <c r="A33" s="122" t="s">
        <v>538</v>
      </c>
    </row>
    <row r="34" spans="1:1" x14ac:dyDescent="0.35">
      <c r="A34" s="122" t="s">
        <v>553</v>
      </c>
    </row>
    <row r="35" spans="1:1" x14ac:dyDescent="0.35">
      <c r="A35" s="122" t="s">
        <v>560</v>
      </c>
    </row>
    <row r="36" spans="1:1" x14ac:dyDescent="0.35">
      <c r="A36" s="122" t="s">
        <v>565</v>
      </c>
    </row>
    <row r="37" spans="1:1" x14ac:dyDescent="0.35">
      <c r="A37" s="122" t="s">
        <v>595</v>
      </c>
    </row>
    <row r="38" spans="1:1" x14ac:dyDescent="0.35">
      <c r="A38" s="122" t="s">
        <v>596</v>
      </c>
    </row>
    <row r="39" spans="1:1" x14ac:dyDescent="0.35">
      <c r="A39" s="122" t="s">
        <v>807</v>
      </c>
    </row>
    <row r="40" spans="1:1" x14ac:dyDescent="0.35">
      <c r="A40" s="122" t="s">
        <v>605</v>
      </c>
    </row>
    <row r="41" spans="1:1" x14ac:dyDescent="0.35">
      <c r="A41" s="122" t="s">
        <v>616</v>
      </c>
    </row>
    <row r="42" spans="1:1" x14ac:dyDescent="0.35">
      <c r="A42" s="122" t="s">
        <v>808</v>
      </c>
    </row>
    <row r="43" spans="1:1" x14ac:dyDescent="0.35">
      <c r="A43" s="122" t="s">
        <v>653</v>
      </c>
    </row>
    <row r="44" spans="1:1" x14ac:dyDescent="0.35">
      <c r="A44" s="122" t="s">
        <v>673</v>
      </c>
    </row>
    <row r="45" spans="1:1" x14ac:dyDescent="0.35">
      <c r="A45" s="122" t="s">
        <v>674</v>
      </c>
    </row>
    <row r="46" spans="1:1" x14ac:dyDescent="0.35">
      <c r="A46" s="122" t="s">
        <v>697</v>
      </c>
    </row>
    <row r="47" spans="1:1" x14ac:dyDescent="0.35">
      <c r="A47" s="122" t="s">
        <v>737</v>
      </c>
    </row>
    <row r="48" spans="1:1" x14ac:dyDescent="0.35">
      <c r="A48" s="122" t="s">
        <v>750</v>
      </c>
    </row>
    <row r="49" spans="1:1" x14ac:dyDescent="0.35">
      <c r="A49" s="122" t="s">
        <v>811</v>
      </c>
    </row>
    <row r="50" spans="1:1" x14ac:dyDescent="0.35">
      <c r="A50" s="122"/>
    </row>
    <row r="51" spans="1:1" x14ac:dyDescent="0.35">
      <c r="A51" s="122"/>
    </row>
    <row r="52" spans="1:1" x14ac:dyDescent="0.35">
      <c r="A52" s="122"/>
    </row>
    <row r="53" spans="1:1" x14ac:dyDescent="0.35">
      <c r="A53" s="122"/>
    </row>
    <row r="54" spans="1:1" x14ac:dyDescent="0.35">
      <c r="A54" s="122"/>
    </row>
    <row r="55" spans="1:1" x14ac:dyDescent="0.35">
      <c r="A55" s="122"/>
    </row>
    <row r="56" spans="1:1" x14ac:dyDescent="0.35">
      <c r="A56" s="122"/>
    </row>
    <row r="57" spans="1:1" x14ac:dyDescent="0.35">
      <c r="A57" s="122"/>
    </row>
    <row r="58" spans="1:1" x14ac:dyDescent="0.35">
      <c r="A58" s="122"/>
    </row>
    <row r="59" spans="1:1" x14ac:dyDescent="0.35">
      <c r="A59" s="122"/>
    </row>
    <row r="60" spans="1:1" x14ac:dyDescent="0.35">
      <c r="A60" s="122"/>
    </row>
    <row r="61" spans="1:1" x14ac:dyDescent="0.35">
      <c r="A61" s="122"/>
    </row>
    <row r="62" spans="1:1" x14ac:dyDescent="0.35">
      <c r="A62" s="122"/>
    </row>
    <row r="63" spans="1:1" x14ac:dyDescent="0.35">
      <c r="A63" s="122"/>
    </row>
    <row r="64" spans="1:1" x14ac:dyDescent="0.35">
      <c r="A64" s="122"/>
    </row>
    <row r="65" spans="1:1" x14ac:dyDescent="0.35">
      <c r="A65" s="122"/>
    </row>
    <row r="66" spans="1:1" x14ac:dyDescent="0.35">
      <c r="A66" s="122"/>
    </row>
    <row r="67" spans="1:1" x14ac:dyDescent="0.35">
      <c r="A67" s="122"/>
    </row>
    <row r="68" spans="1:1" x14ac:dyDescent="0.35">
      <c r="A68" s="122"/>
    </row>
    <row r="69" spans="1:1" x14ac:dyDescent="0.35">
      <c r="A69" s="162"/>
    </row>
    <row r="70" spans="1:1" x14ac:dyDescent="0.35">
      <c r="A70" s="162"/>
    </row>
  </sheetData>
  <phoneticPr fontId="20" type="noConversion"/>
  <printOptions horizontalCentered="1"/>
  <pageMargins left="0.7" right="0.7" top="0.75" bottom="0.5" header="0.3" footer="0.3"/>
  <pageSetup scale="62" orientation="landscape" r:id="rId1"/>
  <headerFooter>
    <oddHeader xml:space="preserve">&amp;C&amp;"Euphemia,Bold"&amp;20&amp;K09-024Rosters&amp;14
 2014-2015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2"/>
  <sheetViews>
    <sheetView showGridLines="0" workbookViewId="0">
      <selection activeCell="F28" sqref="F2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91" t="s">
        <v>80</v>
      </c>
      <c r="B1" s="392"/>
      <c r="C1" s="392"/>
      <c r="D1" s="392"/>
      <c r="E1" s="392"/>
      <c r="F1" s="392"/>
      <c r="G1" s="392"/>
      <c r="H1" s="392"/>
      <c r="I1" s="393"/>
      <c r="J1" s="8"/>
      <c r="K1" s="391" t="s">
        <v>42</v>
      </c>
      <c r="L1" s="392"/>
      <c r="M1" s="392"/>
      <c r="N1" s="392"/>
      <c r="O1" s="392"/>
      <c r="P1" s="392"/>
      <c r="Q1" s="392"/>
      <c r="R1" s="392"/>
      <c r="S1" s="392"/>
      <c r="T1" s="392"/>
      <c r="U1" s="392"/>
      <c r="V1" s="392"/>
      <c r="W1" s="392"/>
      <c r="X1" s="392"/>
      <c r="Y1" s="393"/>
    </row>
    <row r="2" spans="1:25" ht="15" x14ac:dyDescent="0.2">
      <c r="A2" s="394"/>
      <c r="B2" s="395"/>
      <c r="C2" s="395"/>
      <c r="D2" s="395"/>
      <c r="E2" s="395"/>
      <c r="F2" s="395"/>
      <c r="G2" s="395"/>
      <c r="H2" s="395"/>
      <c r="I2" s="396"/>
      <c r="J2" s="9"/>
      <c r="K2" s="397" t="s">
        <v>46</v>
      </c>
      <c r="L2" s="398"/>
      <c r="M2" s="398"/>
      <c r="N2" s="9"/>
      <c r="O2" s="398" t="s">
        <v>2</v>
      </c>
      <c r="P2" s="398"/>
      <c r="Q2" s="398"/>
      <c r="R2" s="9"/>
      <c r="S2" s="398" t="s">
        <v>44</v>
      </c>
      <c r="T2" s="398"/>
      <c r="U2" s="398"/>
      <c r="V2" s="9"/>
      <c r="W2" s="398" t="s">
        <v>45</v>
      </c>
      <c r="X2" s="398"/>
      <c r="Y2" s="399"/>
    </row>
    <row r="3" spans="1:25" ht="15" x14ac:dyDescent="0.25">
      <c r="A3" s="10"/>
      <c r="B3" s="11" t="s">
        <v>49</v>
      </c>
      <c r="C3" s="8"/>
      <c r="D3" s="8"/>
      <c r="E3" s="8"/>
      <c r="F3" s="8"/>
      <c r="G3" s="8"/>
      <c r="H3" s="12"/>
      <c r="I3" s="13"/>
      <c r="J3" s="14"/>
      <c r="K3" s="15"/>
      <c r="L3" s="16" t="s">
        <v>0</v>
      </c>
      <c r="M3" s="16" t="s">
        <v>1</v>
      </c>
      <c r="N3" s="14"/>
      <c r="O3" s="16"/>
      <c r="P3" s="16" t="s">
        <v>0</v>
      </c>
      <c r="Q3" s="16" t="s">
        <v>1</v>
      </c>
      <c r="R3" s="14"/>
      <c r="S3" s="16"/>
      <c r="T3" s="16" t="s">
        <v>0</v>
      </c>
      <c r="U3" s="16" t="s">
        <v>1</v>
      </c>
      <c r="V3" s="14"/>
      <c r="W3" s="16"/>
      <c r="X3" s="16" t="s">
        <v>0</v>
      </c>
      <c r="Y3" s="17" t="s">
        <v>1</v>
      </c>
    </row>
    <row r="4" spans="1:25" ht="15" x14ac:dyDescent="0.25">
      <c r="A4" s="10"/>
      <c r="B4" s="18" t="s">
        <v>62</v>
      </c>
      <c r="C4" s="8"/>
      <c r="D4" s="8"/>
      <c r="E4" s="8"/>
      <c r="F4" s="8"/>
      <c r="G4" s="8"/>
      <c r="H4" s="19">
        <v>79725</v>
      </c>
      <c r="I4" s="13"/>
      <c r="J4" s="8"/>
      <c r="K4" s="20">
        <v>1</v>
      </c>
      <c r="L4" s="21">
        <v>7000</v>
      </c>
      <c r="M4" s="234">
        <f>L4/5</f>
        <v>1400</v>
      </c>
      <c r="N4" s="8"/>
      <c r="O4" s="22">
        <v>1</v>
      </c>
      <c r="P4" s="21">
        <v>2500</v>
      </c>
      <c r="Q4" s="21">
        <f>P4/5</f>
        <v>500</v>
      </c>
      <c r="R4" s="8"/>
      <c r="S4" s="22">
        <v>1</v>
      </c>
      <c r="T4" s="21">
        <v>675</v>
      </c>
      <c r="U4" s="234">
        <f>T4/5</f>
        <v>135</v>
      </c>
      <c r="V4" s="8"/>
      <c r="W4" s="22">
        <v>1</v>
      </c>
      <c r="X4" s="21">
        <v>425</v>
      </c>
      <c r="Y4" s="235">
        <f>X4/5</f>
        <v>85</v>
      </c>
    </row>
    <row r="5" spans="1:25" ht="15" x14ac:dyDescent="0.25">
      <c r="A5" s="10"/>
      <c r="B5" s="18" t="s">
        <v>3</v>
      </c>
      <c r="C5" s="8"/>
      <c r="D5" s="8"/>
      <c r="E5" s="8"/>
      <c r="F5" s="8"/>
      <c r="G5" s="8"/>
      <c r="H5" s="19">
        <v>3000</v>
      </c>
      <c r="I5" s="13"/>
      <c r="J5" s="8"/>
      <c r="K5" s="20">
        <v>2</v>
      </c>
      <c r="L5" s="21">
        <v>6250</v>
      </c>
      <c r="M5" s="234">
        <f t="shared" ref="M5:M18" si="0">L5/5</f>
        <v>1250</v>
      </c>
      <c r="N5" s="8"/>
      <c r="O5" s="22">
        <v>2</v>
      </c>
      <c r="P5" s="21">
        <v>2000</v>
      </c>
      <c r="Q5" s="21">
        <f t="shared" ref="Q5:Q11" si="1">P5/5</f>
        <v>400</v>
      </c>
      <c r="R5" s="8"/>
      <c r="S5" s="22">
        <v>2</v>
      </c>
      <c r="T5" s="21">
        <v>550</v>
      </c>
      <c r="U5" s="234">
        <f>T5/5</f>
        <v>110</v>
      </c>
      <c r="V5" s="8"/>
      <c r="W5" s="22">
        <v>2</v>
      </c>
      <c r="X5" s="21">
        <v>375</v>
      </c>
      <c r="Y5" s="235">
        <f>X5/5</f>
        <v>75</v>
      </c>
    </row>
    <row r="6" spans="1:25" ht="15" x14ac:dyDescent="0.25">
      <c r="A6" s="10"/>
      <c r="B6" s="24" t="s">
        <v>60</v>
      </c>
      <c r="C6" s="8"/>
      <c r="D6" s="8"/>
      <c r="E6" s="8"/>
      <c r="F6" s="8"/>
      <c r="G6" s="8"/>
      <c r="H6" s="25">
        <f>SUM(H4:H5)</f>
        <v>82725</v>
      </c>
      <c r="I6" s="13"/>
      <c r="J6" s="8"/>
      <c r="K6" s="20">
        <v>3</v>
      </c>
      <c r="L6" s="21">
        <v>5500</v>
      </c>
      <c r="M6" s="234">
        <f t="shared" si="0"/>
        <v>1100</v>
      </c>
      <c r="N6" s="8"/>
      <c r="O6" s="22">
        <v>3</v>
      </c>
      <c r="P6" s="21">
        <v>1500</v>
      </c>
      <c r="Q6" s="21">
        <f t="shared" si="1"/>
        <v>300</v>
      </c>
      <c r="R6" s="8"/>
      <c r="S6" s="22">
        <v>3</v>
      </c>
      <c r="T6" s="21">
        <v>500</v>
      </c>
      <c r="U6" s="234">
        <f>T6/5</f>
        <v>100</v>
      </c>
      <c r="V6" s="8"/>
      <c r="W6" s="22">
        <v>3</v>
      </c>
      <c r="X6" s="21">
        <v>325</v>
      </c>
      <c r="Y6" s="235">
        <f>X6/5</f>
        <v>65</v>
      </c>
    </row>
    <row r="7" spans="1:25" ht="15" x14ac:dyDescent="0.25">
      <c r="A7" s="10"/>
      <c r="B7" s="8"/>
      <c r="C7" s="8"/>
      <c r="D7" s="8"/>
      <c r="E7" s="8"/>
      <c r="F7" s="8"/>
      <c r="G7" s="8"/>
      <c r="H7" s="19"/>
      <c r="I7" s="13"/>
      <c r="J7" s="8"/>
      <c r="K7" s="20">
        <v>4</v>
      </c>
      <c r="L7" s="21">
        <v>5000</v>
      </c>
      <c r="M7" s="234">
        <f t="shared" si="0"/>
        <v>1000</v>
      </c>
      <c r="N7" s="8"/>
      <c r="O7" s="22">
        <v>4</v>
      </c>
      <c r="P7" s="21">
        <v>1500</v>
      </c>
      <c r="Q7" s="21">
        <f t="shared" si="1"/>
        <v>300</v>
      </c>
      <c r="R7" s="8"/>
      <c r="S7" s="26">
        <v>4</v>
      </c>
      <c r="T7" s="21">
        <v>450</v>
      </c>
      <c r="U7" s="234">
        <f>T7/5</f>
        <v>90</v>
      </c>
      <c r="V7" s="8"/>
      <c r="W7" s="26">
        <v>4</v>
      </c>
      <c r="X7" s="21">
        <v>275</v>
      </c>
      <c r="Y7" s="235">
        <f>X7/5</f>
        <v>55</v>
      </c>
    </row>
    <row r="8" spans="1:25" ht="15" x14ac:dyDescent="0.25">
      <c r="A8" s="10"/>
      <c r="B8" s="11" t="s">
        <v>50</v>
      </c>
      <c r="C8" s="8"/>
      <c r="D8" s="8"/>
      <c r="E8" s="8"/>
      <c r="F8" s="8"/>
      <c r="G8" s="8"/>
      <c r="H8" s="19"/>
      <c r="I8" s="13"/>
      <c r="J8" s="8"/>
      <c r="K8" s="20">
        <v>5</v>
      </c>
      <c r="L8" s="21">
        <v>4500</v>
      </c>
      <c r="M8" s="234">
        <f t="shared" si="0"/>
        <v>900</v>
      </c>
      <c r="N8" s="8"/>
      <c r="O8" s="22">
        <v>5</v>
      </c>
      <c r="P8" s="21">
        <v>1000</v>
      </c>
      <c r="Q8" s="21">
        <f t="shared" si="1"/>
        <v>200</v>
      </c>
      <c r="R8" s="8"/>
      <c r="S8" s="26"/>
      <c r="T8" s="21"/>
      <c r="U8" s="21"/>
      <c r="V8" s="8"/>
      <c r="W8" s="26"/>
      <c r="X8" s="21"/>
      <c r="Y8" s="23"/>
    </row>
    <row r="9" spans="1:25" ht="15" x14ac:dyDescent="0.25">
      <c r="A9" s="10"/>
      <c r="B9" s="18" t="s">
        <v>59</v>
      </c>
      <c r="C9" s="8"/>
      <c r="D9" s="8"/>
      <c r="E9" s="8"/>
      <c r="F9" s="8"/>
      <c r="G9" s="8"/>
      <c r="H9" s="27">
        <v>-600</v>
      </c>
      <c r="I9" s="13"/>
      <c r="J9" s="28"/>
      <c r="K9" s="20">
        <v>6</v>
      </c>
      <c r="L9" s="21">
        <v>4000</v>
      </c>
      <c r="M9" s="234">
        <f t="shared" si="0"/>
        <v>800</v>
      </c>
      <c r="N9" s="8"/>
      <c r="O9" s="22">
        <v>6</v>
      </c>
      <c r="P9" s="21">
        <v>1000</v>
      </c>
      <c r="Q9" s="21">
        <f t="shared" si="1"/>
        <v>200</v>
      </c>
      <c r="R9" s="8"/>
      <c r="S9" s="26"/>
      <c r="T9" s="21"/>
      <c r="U9" s="21"/>
      <c r="V9" s="8"/>
      <c r="W9" s="26"/>
      <c r="X9" s="21"/>
      <c r="Y9" s="23"/>
    </row>
    <row r="10" spans="1:25" ht="15" x14ac:dyDescent="0.25">
      <c r="A10" s="10"/>
      <c r="B10" s="18" t="s">
        <v>58</v>
      </c>
      <c r="C10" s="8"/>
      <c r="D10" s="8"/>
      <c r="E10" s="8"/>
      <c r="F10" s="8"/>
      <c r="G10" s="8"/>
      <c r="H10" s="27">
        <v>-500</v>
      </c>
      <c r="I10" s="13"/>
      <c r="J10" s="8"/>
      <c r="K10" s="20">
        <v>7</v>
      </c>
      <c r="L10" s="21">
        <v>3750</v>
      </c>
      <c r="M10" s="234">
        <f t="shared" si="0"/>
        <v>750</v>
      </c>
      <c r="N10" s="8"/>
      <c r="O10" s="22">
        <v>7</v>
      </c>
      <c r="P10" s="21">
        <v>1000</v>
      </c>
      <c r="Q10" s="21">
        <f t="shared" si="1"/>
        <v>200</v>
      </c>
      <c r="R10" s="8"/>
      <c r="S10" s="26"/>
      <c r="T10" s="21"/>
      <c r="U10" s="21"/>
      <c r="V10" s="8"/>
      <c r="W10" s="26"/>
      <c r="X10" s="21"/>
      <c r="Y10" s="23"/>
    </row>
    <row r="11" spans="1:25" ht="15" x14ac:dyDescent="0.25">
      <c r="A11" s="10"/>
      <c r="B11" s="18" t="s">
        <v>57</v>
      </c>
      <c r="C11" s="8"/>
      <c r="D11" s="8"/>
      <c r="E11" s="8"/>
      <c r="F11" s="8"/>
      <c r="G11" s="8"/>
      <c r="H11" s="27">
        <v>-130</v>
      </c>
      <c r="I11" s="13"/>
      <c r="J11" s="8"/>
      <c r="K11" s="20">
        <v>8</v>
      </c>
      <c r="L11" s="21">
        <v>3625</v>
      </c>
      <c r="M11" s="234">
        <f t="shared" si="0"/>
        <v>725</v>
      </c>
      <c r="N11" s="8"/>
      <c r="O11" s="22">
        <v>8</v>
      </c>
      <c r="P11" s="21">
        <v>1000</v>
      </c>
      <c r="Q11" s="21">
        <f t="shared" si="1"/>
        <v>200</v>
      </c>
      <c r="R11" s="8"/>
      <c r="S11" s="26"/>
      <c r="T11" s="21"/>
      <c r="U11" s="21"/>
      <c r="V11" s="8"/>
      <c r="W11" s="26"/>
      <c r="X11" s="21"/>
      <c r="Y11" s="23"/>
    </row>
    <row r="12" spans="1:25" ht="15" x14ac:dyDescent="0.25">
      <c r="A12" s="10"/>
      <c r="B12" s="18" t="s">
        <v>51</v>
      </c>
      <c r="C12" s="8"/>
      <c r="D12" s="8"/>
      <c r="E12" s="8"/>
      <c r="F12" s="8"/>
      <c r="G12" s="8"/>
      <c r="H12" s="27">
        <v>-215</v>
      </c>
      <c r="I12" s="13"/>
      <c r="J12" s="8"/>
      <c r="K12" s="20">
        <v>9</v>
      </c>
      <c r="L12" s="21">
        <v>3500</v>
      </c>
      <c r="M12" s="234">
        <f t="shared" si="0"/>
        <v>700</v>
      </c>
      <c r="N12" s="8"/>
      <c r="O12" s="22">
        <v>9</v>
      </c>
      <c r="P12" s="21">
        <v>500</v>
      </c>
      <c r="Q12" s="234">
        <f t="shared" ref="Q12:Q15" si="2">P12/5</f>
        <v>100</v>
      </c>
      <c r="R12" s="8"/>
      <c r="S12" s="8"/>
      <c r="T12" s="8"/>
      <c r="U12" s="8"/>
      <c r="V12" s="8"/>
      <c r="W12" s="8"/>
      <c r="X12" s="8"/>
      <c r="Y12" s="13"/>
    </row>
    <row r="13" spans="1:25" ht="15" x14ac:dyDescent="0.25">
      <c r="A13" s="10"/>
      <c r="B13" s="18" t="s">
        <v>56</v>
      </c>
      <c r="C13" s="8"/>
      <c r="D13" s="8"/>
      <c r="E13" s="8"/>
      <c r="F13" s="8"/>
      <c r="G13" s="8"/>
      <c r="H13" s="27">
        <v>-855</v>
      </c>
      <c r="I13" s="13"/>
      <c r="J13" s="8"/>
      <c r="K13" s="20">
        <v>10</v>
      </c>
      <c r="L13" s="21">
        <v>3375</v>
      </c>
      <c r="M13" s="234">
        <f t="shared" si="0"/>
        <v>675</v>
      </c>
      <c r="N13" s="8"/>
      <c r="O13" s="22">
        <v>10</v>
      </c>
      <c r="P13" s="21">
        <v>500</v>
      </c>
      <c r="Q13" s="234">
        <f t="shared" si="2"/>
        <v>100</v>
      </c>
      <c r="R13" s="8"/>
      <c r="S13" s="8"/>
      <c r="T13" s="8"/>
      <c r="U13" s="8"/>
      <c r="V13" s="8"/>
      <c r="W13" s="8"/>
      <c r="X13" s="8"/>
      <c r="Y13" s="13"/>
    </row>
    <row r="14" spans="1:25" ht="15" x14ac:dyDescent="0.25">
      <c r="A14" s="10"/>
      <c r="B14" s="24" t="s">
        <v>61</v>
      </c>
      <c r="C14" s="8"/>
      <c r="D14" s="8"/>
      <c r="E14" s="8"/>
      <c r="F14" s="8"/>
      <c r="G14" s="8"/>
      <c r="H14" s="30">
        <f>SUM(H9:H13)</f>
        <v>-2300</v>
      </c>
      <c r="I14" s="13"/>
      <c r="J14" s="8"/>
      <c r="K14" s="20">
        <v>11</v>
      </c>
      <c r="L14" s="21">
        <v>3250</v>
      </c>
      <c r="M14" s="234">
        <f t="shared" si="0"/>
        <v>650</v>
      </c>
      <c r="N14" s="8"/>
      <c r="O14" s="22">
        <v>11</v>
      </c>
      <c r="P14" s="21">
        <v>500</v>
      </c>
      <c r="Q14" s="234">
        <f t="shared" si="2"/>
        <v>100</v>
      </c>
      <c r="R14" s="8"/>
      <c r="S14" s="8"/>
      <c r="T14" s="8"/>
      <c r="U14" s="8"/>
      <c r="V14" s="8"/>
      <c r="W14" s="8"/>
      <c r="X14" s="8"/>
      <c r="Y14" s="13"/>
    </row>
    <row r="15" spans="1:25" ht="15" x14ac:dyDescent="0.25">
      <c r="A15" s="10"/>
      <c r="B15" s="8"/>
      <c r="C15" s="8"/>
      <c r="D15" s="8"/>
      <c r="E15" s="8"/>
      <c r="F15" s="8"/>
      <c r="G15" s="8"/>
      <c r="H15" s="30"/>
      <c r="I15" s="13"/>
      <c r="J15" s="8"/>
      <c r="K15" s="20">
        <v>12</v>
      </c>
      <c r="L15" s="21">
        <v>3125</v>
      </c>
      <c r="M15" s="234">
        <f t="shared" si="0"/>
        <v>625</v>
      </c>
      <c r="N15" s="8"/>
      <c r="O15" s="22">
        <v>12</v>
      </c>
      <c r="P15" s="21">
        <v>500</v>
      </c>
      <c r="Q15" s="234">
        <f t="shared" si="2"/>
        <v>100</v>
      </c>
      <c r="R15" s="8"/>
      <c r="S15" s="8"/>
      <c r="T15" s="8"/>
      <c r="U15" s="8"/>
      <c r="V15" s="8"/>
      <c r="W15" s="8"/>
      <c r="X15" s="8"/>
      <c r="Y15" s="13"/>
    </row>
    <row r="16" spans="1:25" ht="15.75" thickBot="1" x14ac:dyDescent="0.3">
      <c r="A16" s="10"/>
      <c r="B16" s="31" t="s">
        <v>52</v>
      </c>
      <c r="C16" s="8"/>
      <c r="D16" s="8"/>
      <c r="E16" s="8"/>
      <c r="F16" s="8"/>
      <c r="G16" s="8"/>
      <c r="H16" s="32">
        <f>SUM(H6,H14)</f>
        <v>80425</v>
      </c>
      <c r="I16" s="13"/>
      <c r="J16" s="8"/>
      <c r="K16" s="20">
        <v>13</v>
      </c>
      <c r="L16" s="21">
        <v>3000</v>
      </c>
      <c r="M16" s="234">
        <f t="shared" si="0"/>
        <v>600</v>
      </c>
      <c r="N16" s="8"/>
      <c r="O16" s="26"/>
      <c r="P16" s="29"/>
      <c r="Q16" s="21"/>
      <c r="R16" s="8"/>
      <c r="S16" s="8"/>
      <c r="T16" s="8"/>
      <c r="U16" s="8"/>
      <c r="V16" s="8"/>
      <c r="W16" s="8"/>
      <c r="X16" s="8"/>
      <c r="Y16" s="13"/>
    </row>
    <row r="17" spans="1:25" ht="15.75" thickTop="1" x14ac:dyDescent="0.25">
      <c r="A17" s="10"/>
      <c r="B17" s="8"/>
      <c r="C17" s="8"/>
      <c r="D17" s="8"/>
      <c r="E17" s="8"/>
      <c r="F17" s="8"/>
      <c r="G17" s="8"/>
      <c r="H17" s="30"/>
      <c r="I17" s="13"/>
      <c r="J17" s="8"/>
      <c r="K17" s="20">
        <v>14</v>
      </c>
      <c r="L17" s="21">
        <v>2875</v>
      </c>
      <c r="M17" s="234">
        <f t="shared" si="0"/>
        <v>575</v>
      </c>
      <c r="N17" s="8"/>
      <c r="O17" s="26"/>
      <c r="P17" s="29"/>
      <c r="Q17" s="21"/>
      <c r="R17" s="8"/>
      <c r="S17" s="8"/>
      <c r="T17" s="8"/>
      <c r="U17" s="8"/>
      <c r="V17" s="8"/>
      <c r="W17" s="8"/>
      <c r="X17" s="8"/>
      <c r="Y17" s="13"/>
    </row>
    <row r="18" spans="1:25" ht="15" x14ac:dyDescent="0.25">
      <c r="A18" s="10"/>
      <c r="I18" s="13"/>
      <c r="J18" s="8"/>
      <c r="K18" s="20">
        <v>15</v>
      </c>
      <c r="L18" s="21">
        <v>2750</v>
      </c>
      <c r="M18" s="234">
        <f t="shared" si="0"/>
        <v>550</v>
      </c>
      <c r="N18" s="8"/>
      <c r="O18" s="26"/>
      <c r="P18" s="29"/>
      <c r="Q18" s="21"/>
      <c r="R18" s="8"/>
      <c r="S18" s="8"/>
      <c r="T18" s="8"/>
      <c r="U18" s="8"/>
      <c r="V18" s="8"/>
      <c r="W18" s="8"/>
      <c r="X18" s="8"/>
      <c r="Y18" s="13"/>
    </row>
    <row r="19" spans="1:25" ht="15" x14ac:dyDescent="0.25">
      <c r="A19" s="10"/>
      <c r="B19" s="31"/>
      <c r="C19" s="8"/>
      <c r="D19" s="8"/>
      <c r="E19" s="8"/>
      <c r="F19" s="8"/>
      <c r="G19" s="8"/>
      <c r="H19" s="30"/>
      <c r="I19" s="13"/>
      <c r="J19" s="8"/>
      <c r="K19" s="33"/>
      <c r="L19" s="34"/>
      <c r="M19" s="35"/>
      <c r="N19" s="36"/>
      <c r="O19" s="37"/>
      <c r="P19" s="34"/>
      <c r="Q19" s="35"/>
      <c r="R19" s="36"/>
      <c r="S19" s="36"/>
      <c r="T19" s="36"/>
      <c r="U19" s="36"/>
      <c r="V19" s="36"/>
      <c r="W19" s="36"/>
      <c r="X19" s="36"/>
      <c r="Y19" s="38"/>
    </row>
    <row r="20" spans="1:25" ht="15" x14ac:dyDescent="0.25">
      <c r="A20" s="10"/>
      <c r="B20" s="31" t="s">
        <v>63</v>
      </c>
      <c r="C20" s="8"/>
      <c r="D20" s="8"/>
      <c r="E20" s="8"/>
      <c r="F20" s="8"/>
      <c r="G20" s="8"/>
      <c r="H20" s="30"/>
      <c r="I20" s="13"/>
      <c r="J20" s="8"/>
      <c r="K20" s="39"/>
      <c r="L20" s="40"/>
      <c r="M20" s="41"/>
      <c r="N20" s="28"/>
      <c r="O20" s="39"/>
      <c r="P20" s="41"/>
      <c r="Q20" s="41"/>
      <c r="R20" s="28"/>
      <c r="S20" s="28"/>
      <c r="T20" s="28"/>
      <c r="U20" s="28"/>
      <c r="V20" s="28"/>
      <c r="W20" s="28"/>
      <c r="X20" s="28"/>
      <c r="Y20" s="28"/>
    </row>
    <row r="21" spans="1:25" ht="21" x14ac:dyDescent="0.35">
      <c r="A21" s="10"/>
      <c r="B21" s="18" t="s">
        <v>46</v>
      </c>
      <c r="C21" s="8"/>
      <c r="D21" s="8"/>
      <c r="E21" s="8"/>
      <c r="F21" s="8"/>
      <c r="G21" s="8"/>
      <c r="H21" s="30">
        <f>-SUM(L4:L18)</f>
        <v>-61500</v>
      </c>
      <c r="I21" s="13"/>
      <c r="J21" s="8"/>
      <c r="K21" s="403" t="s">
        <v>43</v>
      </c>
      <c r="L21" s="404"/>
      <c r="M21" s="404"/>
      <c r="N21" s="404"/>
      <c r="O21" s="404"/>
      <c r="P21" s="404"/>
      <c r="Q21" s="404"/>
      <c r="R21" s="404"/>
      <c r="S21" s="404"/>
      <c r="T21" s="405"/>
      <c r="U21" s="28"/>
      <c r="V21" s="28"/>
      <c r="W21" s="28"/>
      <c r="X21" s="29"/>
      <c r="Y21" s="21"/>
    </row>
    <row r="22" spans="1:25" ht="15" x14ac:dyDescent="0.25">
      <c r="A22" s="10"/>
      <c r="B22" s="18" t="s">
        <v>2</v>
      </c>
      <c r="C22" s="8"/>
      <c r="D22" s="8"/>
      <c r="E22" s="8"/>
      <c r="F22" s="8"/>
      <c r="G22" s="8"/>
      <c r="H22" s="30">
        <f>-SUM(P4:P15)</f>
        <v>-13500</v>
      </c>
      <c r="I22" s="13"/>
      <c r="J22" s="8"/>
      <c r="K22" s="397" t="s">
        <v>47</v>
      </c>
      <c r="L22" s="398"/>
      <c r="M22" s="9"/>
      <c r="N22" s="398" t="s">
        <v>44</v>
      </c>
      <c r="O22" s="398"/>
      <c r="P22" s="398"/>
      <c r="Q22" s="398"/>
      <c r="R22" s="398"/>
      <c r="S22" s="398" t="s">
        <v>48</v>
      </c>
      <c r="T22" s="399"/>
      <c r="U22" s="28"/>
      <c r="V22" s="28"/>
      <c r="W22" s="28"/>
      <c r="X22" s="29"/>
      <c r="Y22" s="21"/>
    </row>
    <row r="23" spans="1:25" ht="15" x14ac:dyDescent="0.25">
      <c r="A23" s="10"/>
      <c r="B23" s="18" t="s">
        <v>53</v>
      </c>
      <c r="C23" s="8"/>
      <c r="D23" s="8"/>
      <c r="E23" s="8"/>
      <c r="F23" s="8"/>
      <c r="G23" s="8"/>
      <c r="H23" s="30">
        <f>-SUM(T4:T7)</f>
        <v>-2175</v>
      </c>
      <c r="I23" s="13"/>
      <c r="J23" s="8"/>
      <c r="K23" s="20">
        <v>1</v>
      </c>
      <c r="L23" s="233">
        <v>225</v>
      </c>
      <c r="M23" s="8"/>
      <c r="N23" s="8"/>
      <c r="O23" s="22">
        <v>1</v>
      </c>
      <c r="P23" s="26">
        <v>130</v>
      </c>
      <c r="Q23" s="22"/>
      <c r="R23" s="26"/>
      <c r="S23" s="22">
        <v>1</v>
      </c>
      <c r="T23" s="42">
        <v>100</v>
      </c>
      <c r="U23" s="28"/>
      <c r="V23" s="28"/>
      <c r="W23" s="28"/>
      <c r="X23" s="29"/>
      <c r="Y23" s="21"/>
    </row>
    <row r="24" spans="1:25" ht="15" x14ac:dyDescent="0.25">
      <c r="A24" s="10"/>
      <c r="B24" s="18" t="s">
        <v>54</v>
      </c>
      <c r="C24" s="8"/>
      <c r="D24" s="8"/>
      <c r="E24" s="8"/>
      <c r="F24" s="8"/>
      <c r="G24" s="8"/>
      <c r="H24" s="30">
        <f>-SUM(X4:X7)</f>
        <v>-1400</v>
      </c>
      <c r="I24" s="13"/>
      <c r="J24" s="8"/>
      <c r="K24" s="20">
        <v>2</v>
      </c>
      <c r="L24" s="233">
        <v>180</v>
      </c>
      <c r="M24" s="8"/>
      <c r="N24" s="8"/>
      <c r="O24" s="22">
        <v>2</v>
      </c>
      <c r="P24" s="26">
        <v>125</v>
      </c>
      <c r="Q24" s="22"/>
      <c r="R24" s="26"/>
      <c r="S24" s="22">
        <v>2</v>
      </c>
      <c r="T24" s="42">
        <v>90</v>
      </c>
      <c r="U24" s="28"/>
      <c r="V24" s="28"/>
      <c r="W24" s="28"/>
      <c r="X24" s="29"/>
      <c r="Y24" s="21"/>
    </row>
    <row r="25" spans="1:25" ht="15" x14ac:dyDescent="0.25">
      <c r="A25" s="10"/>
      <c r="B25" s="18" t="s">
        <v>55</v>
      </c>
      <c r="C25" s="8"/>
      <c r="D25" s="8"/>
      <c r="E25" s="8"/>
      <c r="F25" s="8"/>
      <c r="G25" s="8"/>
      <c r="H25" s="30">
        <f>-SUM(L23:L27)</f>
        <v>-850</v>
      </c>
      <c r="I25" s="13"/>
      <c r="J25" s="8"/>
      <c r="K25" s="20">
        <v>3</v>
      </c>
      <c r="L25" s="233">
        <v>160</v>
      </c>
      <c r="M25" s="8"/>
      <c r="N25" s="8"/>
      <c r="O25" s="22">
        <v>3</v>
      </c>
      <c r="P25" s="26">
        <v>120</v>
      </c>
      <c r="Q25" s="22"/>
      <c r="R25" s="26"/>
      <c r="S25" s="22">
        <v>3</v>
      </c>
      <c r="T25" s="42">
        <v>80</v>
      </c>
      <c r="U25" s="28"/>
      <c r="V25" s="28"/>
      <c r="W25" s="28"/>
      <c r="X25" s="29"/>
      <c r="Y25" s="21"/>
    </row>
    <row r="26" spans="1:25" ht="15" x14ac:dyDescent="0.25">
      <c r="A26" s="10"/>
      <c r="B26" s="18" t="s">
        <v>64</v>
      </c>
      <c r="C26" s="8"/>
      <c r="D26" s="8"/>
      <c r="E26" s="8"/>
      <c r="F26" s="8"/>
      <c r="G26" s="8"/>
      <c r="H26" s="30">
        <f>-SUM(P23:P27)</f>
        <v>-600</v>
      </c>
      <c r="I26" s="13"/>
      <c r="J26" s="8"/>
      <c r="K26" s="20">
        <v>4</v>
      </c>
      <c r="L26" s="233">
        <v>150</v>
      </c>
      <c r="M26" s="8"/>
      <c r="N26" s="8"/>
      <c r="O26" s="22">
        <v>4</v>
      </c>
      <c r="P26" s="26">
        <v>115</v>
      </c>
      <c r="Q26" s="22"/>
      <c r="R26" s="26"/>
      <c r="S26" s="22">
        <v>4</v>
      </c>
      <c r="T26" s="42">
        <v>70</v>
      </c>
      <c r="U26" s="28"/>
      <c r="V26" s="28"/>
      <c r="W26" s="28"/>
      <c r="X26" s="29"/>
      <c r="Y26" s="21"/>
    </row>
    <row r="27" spans="1:25" ht="15" x14ac:dyDescent="0.25">
      <c r="A27" s="10"/>
      <c r="B27" s="18" t="s">
        <v>65</v>
      </c>
      <c r="C27" s="8"/>
      <c r="D27" s="8"/>
      <c r="E27" s="8"/>
      <c r="F27" s="8"/>
      <c r="G27" s="8"/>
      <c r="H27" s="30">
        <f>-SUM(T23:T27)</f>
        <v>-400</v>
      </c>
      <c r="I27" s="13"/>
      <c r="J27" s="8"/>
      <c r="K27" s="33">
        <v>5</v>
      </c>
      <c r="L27" s="37">
        <v>135</v>
      </c>
      <c r="M27" s="36"/>
      <c r="N27" s="36"/>
      <c r="O27" s="43">
        <v>5</v>
      </c>
      <c r="P27" s="37">
        <v>110</v>
      </c>
      <c r="Q27" s="43"/>
      <c r="R27" s="37"/>
      <c r="S27" s="43">
        <v>5</v>
      </c>
      <c r="T27" s="44">
        <v>60</v>
      </c>
      <c r="U27" s="28"/>
      <c r="V27" s="28"/>
      <c r="W27" s="28"/>
      <c r="X27" s="29"/>
      <c r="Y27" s="21"/>
    </row>
    <row r="28" spans="1:25" ht="15" x14ac:dyDescent="0.25">
      <c r="A28" s="10"/>
      <c r="B28" s="18"/>
      <c r="C28" s="8"/>
      <c r="D28" s="8"/>
      <c r="E28" s="8"/>
      <c r="F28" s="8"/>
      <c r="G28" s="8"/>
      <c r="H28" s="30"/>
      <c r="I28" s="13"/>
      <c r="J28" s="8"/>
      <c r="K28" s="39"/>
      <c r="L28" s="40"/>
      <c r="M28" s="41"/>
      <c r="N28" s="28"/>
      <c r="O28" s="39"/>
      <c r="P28" s="41"/>
      <c r="Q28" s="41"/>
      <c r="R28" s="28"/>
      <c r="S28" s="28"/>
      <c r="T28" s="28"/>
      <c r="U28" s="28"/>
      <c r="V28" s="28"/>
      <c r="W28" s="28"/>
      <c r="X28" s="29"/>
      <c r="Y28" s="21"/>
    </row>
    <row r="29" spans="1:25" ht="15.75" thickBot="1" x14ac:dyDescent="0.3">
      <c r="A29" s="10"/>
      <c r="B29" s="24" t="s">
        <v>66</v>
      </c>
      <c r="C29" s="8"/>
      <c r="D29" s="8"/>
      <c r="E29" s="8"/>
      <c r="F29" s="8"/>
      <c r="G29" s="8"/>
      <c r="H29" s="32">
        <f>SUM(H21:H27)</f>
        <v>-80425</v>
      </c>
      <c r="I29" s="13"/>
      <c r="J29" s="8"/>
      <c r="K29" s="402" t="s">
        <v>517</v>
      </c>
      <c r="L29" s="402"/>
      <c r="M29" s="402"/>
      <c r="N29" s="402"/>
      <c r="O29" s="402"/>
      <c r="P29" s="402"/>
      <c r="Q29" s="402"/>
      <c r="R29" s="402"/>
      <c r="S29" s="402"/>
      <c r="T29" s="402"/>
      <c r="U29" s="46"/>
      <c r="V29" s="46"/>
      <c r="W29" s="46"/>
      <c r="X29" s="47"/>
      <c r="Y29" s="48"/>
    </row>
    <row r="30" spans="1:25" ht="15.75" thickTop="1" x14ac:dyDescent="0.25">
      <c r="A30" s="45"/>
      <c r="B30" s="36"/>
      <c r="C30" s="36"/>
      <c r="D30" s="36"/>
      <c r="E30" s="36"/>
      <c r="F30" s="36"/>
      <c r="G30" s="36"/>
      <c r="H30" s="36"/>
      <c r="I30" s="38"/>
      <c r="J30" s="8"/>
      <c r="K30" s="401"/>
      <c r="L30" s="401"/>
      <c r="M30" s="401"/>
      <c r="N30" s="401"/>
      <c r="O30" s="401"/>
      <c r="P30" s="401"/>
      <c r="Q30" s="401"/>
      <c r="R30" s="401"/>
      <c r="S30" s="401"/>
      <c r="T30" s="401"/>
      <c r="U30" s="46"/>
      <c r="V30" s="46"/>
      <c r="W30" s="46"/>
      <c r="X30" s="47"/>
      <c r="Y30" s="48"/>
    </row>
    <row r="31" spans="1:25" ht="15" x14ac:dyDescent="0.25">
      <c r="K31" s="401"/>
      <c r="L31" s="401"/>
      <c r="M31" s="401"/>
      <c r="N31" s="401"/>
      <c r="O31" s="401"/>
      <c r="P31" s="401"/>
      <c r="Q31" s="401"/>
      <c r="R31" s="401"/>
      <c r="S31" s="401"/>
      <c r="T31" s="401"/>
      <c r="U31" s="401"/>
      <c r="V31" s="401"/>
      <c r="W31" s="401"/>
      <c r="X31" s="401"/>
      <c r="Y31" s="401"/>
    </row>
    <row r="32" spans="1:25" ht="15" x14ac:dyDescent="0.25">
      <c r="K32" s="400"/>
      <c r="L32" s="400"/>
      <c r="M32" s="400"/>
      <c r="N32" s="400"/>
      <c r="O32" s="400"/>
      <c r="P32" s="400"/>
      <c r="Q32" s="400"/>
      <c r="R32" s="400"/>
      <c r="S32" s="400"/>
      <c r="T32" s="400"/>
      <c r="U32" s="49"/>
      <c r="V32" s="49"/>
      <c r="W32" s="49"/>
      <c r="X32" s="49"/>
      <c r="Y32" s="49"/>
    </row>
  </sheetData>
  <mergeCells count="15">
    <mergeCell ref="K32:T32"/>
    <mergeCell ref="K30:T30"/>
    <mergeCell ref="K29:T29"/>
    <mergeCell ref="K21:T21"/>
    <mergeCell ref="K22:L22"/>
    <mergeCell ref="N22:P22"/>
    <mergeCell ref="Q22:R22"/>
    <mergeCell ref="S22:T22"/>
    <mergeCell ref="K31:Y31"/>
    <mergeCell ref="A1:I2"/>
    <mergeCell ref="K1:Y1"/>
    <mergeCell ref="K2:M2"/>
    <mergeCell ref="O2:Q2"/>
    <mergeCell ref="S2:U2"/>
    <mergeCell ref="W2:Y2"/>
  </mergeCells>
  <phoneticPr fontId="20" type="noConversion"/>
  <pageMargins left="0.7" right="0.7" top="1.25" bottom="0.75" header="0.55000000000000004" footer="0.3"/>
  <pageSetup scale="78" orientation="portrait" r:id="rId1"/>
  <headerFooter>
    <oddHeader>&amp;C&amp;"Euphemia,Bold"&amp;20Financials&amp;12
&amp;14 2014 - 2015</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112"/>
  <sheetViews>
    <sheetView topLeftCell="A64" zoomScale="85" zoomScaleNormal="85" workbookViewId="0">
      <selection activeCell="A81" sqref="A81:C88"/>
    </sheetView>
  </sheetViews>
  <sheetFormatPr defaultRowHeight="18" x14ac:dyDescent="0.35"/>
  <cols>
    <col min="1" max="1" width="19.42578125" style="176" bestFit="1" customWidth="1"/>
    <col min="2" max="2" width="3.85546875" style="174" bestFit="1" customWidth="1"/>
    <col min="3" max="3" width="20.85546875" style="176" customWidth="1"/>
    <col min="4" max="4" width="19.42578125" style="174" bestFit="1" customWidth="1"/>
    <col min="5" max="5" width="3.7109375" style="174" bestFit="1" customWidth="1"/>
    <col min="6" max="7" width="19.42578125" style="174" bestFit="1" customWidth="1"/>
    <col min="8" max="8" width="3.7109375" style="174" bestFit="1" customWidth="1"/>
    <col min="9" max="10" width="19.42578125" style="174" bestFit="1" customWidth="1"/>
    <col min="11" max="11" width="3.7109375" style="174" bestFit="1" customWidth="1"/>
    <col min="12" max="12" width="19.42578125" style="174" bestFit="1" customWidth="1"/>
    <col min="13" max="13" width="3.42578125" style="174" customWidth="1"/>
    <col min="14" max="14" width="14.7109375" style="174" customWidth="1"/>
    <col min="15" max="15" width="2.5703125" style="175" bestFit="1" customWidth="1"/>
    <col min="16" max="16" width="11.5703125" style="174" customWidth="1"/>
    <col min="17" max="26" width="9.42578125" style="174" customWidth="1"/>
    <col min="27" max="27" width="9.42578125" style="176" customWidth="1"/>
    <col min="28" max="37" width="9.42578125" style="174" customWidth="1"/>
    <col min="38" max="16384" width="9.140625" style="174"/>
  </cols>
  <sheetData>
    <row r="1" spans="1:27" x14ac:dyDescent="0.35">
      <c r="A1" s="433" t="s">
        <v>284</v>
      </c>
      <c r="B1" s="433"/>
      <c r="C1" s="433"/>
      <c r="D1" s="433"/>
      <c r="E1" s="433"/>
      <c r="F1" s="433"/>
      <c r="G1" s="433"/>
      <c r="H1" s="433"/>
      <c r="I1" s="433"/>
      <c r="J1" s="433"/>
      <c r="K1" s="433"/>
      <c r="L1" s="433"/>
    </row>
    <row r="2" spans="1:27" x14ac:dyDescent="0.35">
      <c r="A2" s="433"/>
      <c r="B2" s="433"/>
      <c r="C2" s="433"/>
      <c r="D2" s="433"/>
      <c r="E2" s="433"/>
      <c r="F2" s="433"/>
      <c r="G2" s="433"/>
      <c r="H2" s="433"/>
      <c r="I2" s="433"/>
      <c r="J2" s="433"/>
      <c r="K2" s="433"/>
      <c r="L2" s="433"/>
    </row>
    <row r="3" spans="1:27" x14ac:dyDescent="0.35">
      <c r="A3" s="434" t="s">
        <v>454</v>
      </c>
      <c r="B3" s="434"/>
      <c r="C3" s="434"/>
      <c r="D3" s="434"/>
      <c r="E3" s="434"/>
      <c r="F3" s="434"/>
      <c r="G3" s="434"/>
      <c r="H3" s="434"/>
      <c r="I3" s="434"/>
      <c r="J3" s="434"/>
      <c r="K3" s="434"/>
      <c r="L3" s="434"/>
    </row>
    <row r="4" spans="1:27" ht="5.25" customHeight="1" x14ac:dyDescent="0.35">
      <c r="A4" s="434"/>
      <c r="B4" s="434"/>
      <c r="C4" s="434"/>
      <c r="D4" s="434"/>
      <c r="E4" s="434"/>
      <c r="F4" s="434"/>
      <c r="G4" s="434"/>
      <c r="H4" s="434"/>
      <c r="I4" s="434"/>
      <c r="J4" s="434"/>
      <c r="K4" s="434"/>
      <c r="L4" s="434"/>
    </row>
    <row r="5" spans="1:27" ht="40.5" customHeight="1" thickBot="1" x14ac:dyDescent="0.4"/>
    <row r="6" spans="1:27" x14ac:dyDescent="0.35">
      <c r="A6" s="427" t="s">
        <v>5</v>
      </c>
      <c r="B6" s="428"/>
      <c r="C6" s="429"/>
      <c r="D6" s="427" t="s">
        <v>7</v>
      </c>
      <c r="E6" s="428"/>
      <c r="F6" s="429"/>
      <c r="G6" s="427" t="s">
        <v>8</v>
      </c>
      <c r="H6" s="428"/>
      <c r="I6" s="429"/>
      <c r="J6" s="427" t="s">
        <v>9</v>
      </c>
      <c r="K6" s="428"/>
      <c r="L6" s="429"/>
      <c r="N6" s="418" t="s">
        <v>76</v>
      </c>
      <c r="O6" s="419"/>
      <c r="P6" s="420"/>
    </row>
    <row r="7" spans="1:27" ht="18.75" thickBot="1" x14ac:dyDescent="0.4">
      <c r="A7" s="424">
        <v>41887</v>
      </c>
      <c r="B7" s="425"/>
      <c r="C7" s="426"/>
      <c r="D7" s="424">
        <f>A7+7</f>
        <v>41894</v>
      </c>
      <c r="E7" s="425"/>
      <c r="F7" s="426"/>
      <c r="G7" s="424">
        <f>D7+7</f>
        <v>41901</v>
      </c>
      <c r="H7" s="425"/>
      <c r="I7" s="426"/>
      <c r="J7" s="424">
        <f>G7+7</f>
        <v>41908</v>
      </c>
      <c r="K7" s="425"/>
      <c r="L7" s="426"/>
      <c r="N7" s="421"/>
      <c r="O7" s="422"/>
      <c r="P7" s="423"/>
      <c r="Q7" s="177"/>
      <c r="R7" s="177"/>
      <c r="S7" s="177"/>
      <c r="T7" s="177"/>
      <c r="U7" s="177"/>
      <c r="V7" s="177"/>
      <c r="W7" s="177"/>
      <c r="X7" s="177"/>
      <c r="Y7" s="177"/>
      <c r="Z7" s="177"/>
      <c r="AA7" s="177"/>
    </row>
    <row r="8" spans="1:27" x14ac:dyDescent="0.35">
      <c r="A8" s="220" t="s">
        <v>75</v>
      </c>
      <c r="B8" s="221" t="s">
        <v>6</v>
      </c>
      <c r="C8" s="222" t="s">
        <v>398</v>
      </c>
      <c r="D8" s="220" t="s">
        <v>419</v>
      </c>
      <c r="E8" s="221" t="s">
        <v>6</v>
      </c>
      <c r="F8" s="222" t="s">
        <v>206</v>
      </c>
      <c r="G8" s="220" t="s">
        <v>79</v>
      </c>
      <c r="H8" s="221" t="s">
        <v>6</v>
      </c>
      <c r="I8" s="222" t="s">
        <v>404</v>
      </c>
      <c r="J8" s="220" t="s">
        <v>398</v>
      </c>
      <c r="K8" s="221" t="s">
        <v>6</v>
      </c>
      <c r="L8" s="222" t="s">
        <v>203</v>
      </c>
      <c r="N8" s="181"/>
      <c r="Q8" s="176"/>
      <c r="R8" s="176"/>
      <c r="S8" s="176"/>
      <c r="T8" s="176"/>
      <c r="U8" s="176"/>
      <c r="V8" s="176"/>
      <c r="W8" s="176"/>
      <c r="X8" s="176"/>
      <c r="Y8" s="176"/>
      <c r="Z8" s="176"/>
      <c r="AA8" s="177"/>
    </row>
    <row r="9" spans="1:27" x14ac:dyDescent="0.35">
      <c r="A9" s="220" t="s">
        <v>204</v>
      </c>
      <c r="B9" s="221" t="s">
        <v>6</v>
      </c>
      <c r="C9" s="222" t="s">
        <v>401</v>
      </c>
      <c r="D9" s="220" t="s">
        <v>203</v>
      </c>
      <c r="E9" s="221" t="s">
        <v>6</v>
      </c>
      <c r="F9" s="222" t="s">
        <v>428</v>
      </c>
      <c r="G9" s="220" t="s">
        <v>398</v>
      </c>
      <c r="H9" s="221" t="s">
        <v>6</v>
      </c>
      <c r="I9" s="222" t="s">
        <v>419</v>
      </c>
      <c r="J9" s="220" t="s">
        <v>401</v>
      </c>
      <c r="K9" s="221" t="s">
        <v>6</v>
      </c>
      <c r="L9" s="222" t="s">
        <v>190</v>
      </c>
      <c r="N9" s="182"/>
      <c r="Q9" s="176"/>
      <c r="R9" s="176"/>
      <c r="S9" s="176"/>
      <c r="T9" s="176"/>
      <c r="U9" s="176"/>
      <c r="V9" s="176"/>
      <c r="W9" s="176"/>
      <c r="X9" s="176"/>
      <c r="Y9" s="176"/>
      <c r="Z9" s="176"/>
      <c r="AA9" s="177"/>
    </row>
    <row r="10" spans="1:27" x14ac:dyDescent="0.35">
      <c r="A10" s="220" t="s">
        <v>404</v>
      </c>
      <c r="B10" s="221" t="s">
        <v>6</v>
      </c>
      <c r="C10" s="222" t="s">
        <v>203</v>
      </c>
      <c r="D10" s="220" t="s">
        <v>79</v>
      </c>
      <c r="E10" s="221" t="s">
        <v>6</v>
      </c>
      <c r="F10" s="222" t="s">
        <v>204</v>
      </c>
      <c r="G10" s="220" t="s">
        <v>206</v>
      </c>
      <c r="H10" s="221" t="s">
        <v>6</v>
      </c>
      <c r="I10" s="222" t="s">
        <v>75</v>
      </c>
      <c r="J10" s="220" t="s">
        <v>205</v>
      </c>
      <c r="K10" s="221" t="s">
        <v>6</v>
      </c>
      <c r="L10" s="222" t="s">
        <v>428</v>
      </c>
      <c r="N10" s="182"/>
      <c r="Q10" s="176"/>
      <c r="R10" s="176"/>
      <c r="S10" s="176"/>
      <c r="T10" s="176"/>
      <c r="U10" s="176"/>
      <c r="V10" s="176"/>
      <c r="W10" s="176"/>
      <c r="X10" s="176"/>
      <c r="Y10" s="176"/>
      <c r="Z10" s="176"/>
      <c r="AA10" s="177"/>
    </row>
    <row r="11" spans="1:27" x14ac:dyDescent="0.35">
      <c r="A11" s="220" t="s">
        <v>74</v>
      </c>
      <c r="B11" s="221" t="s">
        <v>6</v>
      </c>
      <c r="C11" s="222" t="s">
        <v>79</v>
      </c>
      <c r="D11" s="220" t="s">
        <v>455</v>
      </c>
      <c r="E11" s="221" t="s">
        <v>6</v>
      </c>
      <c r="F11" s="222" t="s">
        <v>404</v>
      </c>
      <c r="G11" s="220" t="s">
        <v>425</v>
      </c>
      <c r="H11" s="221" t="s">
        <v>6</v>
      </c>
      <c r="I11" s="222" t="s">
        <v>432</v>
      </c>
      <c r="J11" s="220" t="s">
        <v>204</v>
      </c>
      <c r="K11" s="221" t="s">
        <v>6</v>
      </c>
      <c r="L11" s="222" t="s">
        <v>419</v>
      </c>
      <c r="N11" s="182"/>
      <c r="Q11" s="176"/>
      <c r="R11" s="176"/>
      <c r="S11" s="176"/>
      <c r="T11" s="176"/>
      <c r="U11" s="176"/>
      <c r="V11" s="176"/>
      <c r="W11" s="176"/>
      <c r="X11" s="176"/>
      <c r="Y11" s="176"/>
      <c r="Z11" s="176"/>
      <c r="AA11" s="177"/>
    </row>
    <row r="12" spans="1:27" x14ac:dyDescent="0.35">
      <c r="A12" s="220" t="s">
        <v>205</v>
      </c>
      <c r="B12" s="221" t="s">
        <v>6</v>
      </c>
      <c r="C12" s="222" t="s">
        <v>455</v>
      </c>
      <c r="D12" s="220" t="s">
        <v>190</v>
      </c>
      <c r="E12" s="221" t="s">
        <v>6</v>
      </c>
      <c r="F12" s="222" t="s">
        <v>74</v>
      </c>
      <c r="G12" s="220" t="s">
        <v>428</v>
      </c>
      <c r="H12" s="221" t="s">
        <v>6</v>
      </c>
      <c r="I12" s="222" t="s">
        <v>401</v>
      </c>
      <c r="J12" s="220" t="s">
        <v>206</v>
      </c>
      <c r="K12" s="221" t="s">
        <v>6</v>
      </c>
      <c r="L12" s="222" t="s">
        <v>79</v>
      </c>
      <c r="N12" s="182"/>
      <c r="Q12" s="176"/>
      <c r="R12" s="176"/>
      <c r="S12" s="176"/>
      <c r="T12" s="176"/>
      <c r="U12" s="176"/>
      <c r="V12" s="176"/>
      <c r="W12" s="176"/>
      <c r="X12" s="176"/>
      <c r="Y12" s="176"/>
      <c r="Z12" s="176"/>
      <c r="AA12" s="177"/>
    </row>
    <row r="13" spans="1:27" x14ac:dyDescent="0.35">
      <c r="A13" s="220" t="s">
        <v>190</v>
      </c>
      <c r="B13" s="221" t="s">
        <v>6</v>
      </c>
      <c r="C13" s="222" t="s">
        <v>419</v>
      </c>
      <c r="D13" s="220" t="s">
        <v>205</v>
      </c>
      <c r="E13" s="221" t="s">
        <v>6</v>
      </c>
      <c r="F13" s="222" t="s">
        <v>398</v>
      </c>
      <c r="G13" s="220" t="s">
        <v>203</v>
      </c>
      <c r="H13" s="221" t="s">
        <v>6</v>
      </c>
      <c r="I13" s="222" t="s">
        <v>204</v>
      </c>
      <c r="J13" s="220" t="s">
        <v>425</v>
      </c>
      <c r="K13" s="221" t="s">
        <v>6</v>
      </c>
      <c r="L13" s="222" t="s">
        <v>74</v>
      </c>
      <c r="N13" s="182"/>
      <c r="Q13" s="176"/>
      <c r="R13" s="176"/>
      <c r="S13" s="176"/>
      <c r="T13" s="176"/>
      <c r="U13" s="176"/>
      <c r="V13" s="176"/>
      <c r="W13" s="176"/>
      <c r="X13" s="176"/>
      <c r="Y13" s="176"/>
      <c r="Z13" s="176"/>
      <c r="AA13" s="177"/>
    </row>
    <row r="14" spans="1:27" x14ac:dyDescent="0.35">
      <c r="A14" s="220" t="s">
        <v>206</v>
      </c>
      <c r="B14" s="221" t="s">
        <v>6</v>
      </c>
      <c r="C14" s="222" t="s">
        <v>425</v>
      </c>
      <c r="D14" s="220" t="s">
        <v>75</v>
      </c>
      <c r="E14" s="221" t="s">
        <v>6</v>
      </c>
      <c r="F14" s="222" t="s">
        <v>432</v>
      </c>
      <c r="G14" s="220" t="s">
        <v>455</v>
      </c>
      <c r="H14" s="221" t="s">
        <v>6</v>
      </c>
      <c r="I14" s="222" t="s">
        <v>74</v>
      </c>
      <c r="J14" s="220" t="s">
        <v>432</v>
      </c>
      <c r="K14" s="221" t="s">
        <v>6</v>
      </c>
      <c r="L14" s="222" t="s">
        <v>455</v>
      </c>
      <c r="N14" s="182"/>
      <c r="Q14" s="176"/>
      <c r="R14" s="176"/>
      <c r="S14" s="176"/>
      <c r="T14" s="176"/>
      <c r="U14" s="176"/>
      <c r="V14" s="176"/>
      <c r="W14" s="176"/>
      <c r="X14" s="176"/>
      <c r="Y14" s="176"/>
      <c r="Z14" s="176"/>
      <c r="AA14" s="177"/>
    </row>
    <row r="15" spans="1:27" x14ac:dyDescent="0.35">
      <c r="A15" s="220" t="s">
        <v>428</v>
      </c>
      <c r="B15" s="221" t="s">
        <v>6</v>
      </c>
      <c r="C15" s="222" t="s">
        <v>432</v>
      </c>
      <c r="D15" s="220" t="s">
        <v>401</v>
      </c>
      <c r="E15" s="221" t="s">
        <v>6</v>
      </c>
      <c r="F15" s="222" t="s">
        <v>425</v>
      </c>
      <c r="G15" s="220" t="s">
        <v>190</v>
      </c>
      <c r="H15" s="221" t="s">
        <v>6</v>
      </c>
      <c r="I15" s="222" t="s">
        <v>205</v>
      </c>
      <c r="J15" s="220" t="s">
        <v>404</v>
      </c>
      <c r="K15" s="221" t="s">
        <v>6</v>
      </c>
      <c r="L15" s="222" t="s">
        <v>75</v>
      </c>
      <c r="N15" s="182"/>
      <c r="Q15" s="176"/>
      <c r="R15" s="176"/>
      <c r="S15" s="176"/>
      <c r="T15" s="176"/>
      <c r="U15" s="176"/>
      <c r="V15" s="176"/>
      <c r="W15" s="176"/>
      <c r="X15" s="176"/>
      <c r="Y15" s="176"/>
      <c r="Z15" s="176"/>
      <c r="AA15" s="177"/>
    </row>
    <row r="16" spans="1:27" x14ac:dyDescent="0.35">
      <c r="A16" s="427" t="s">
        <v>10</v>
      </c>
      <c r="B16" s="428"/>
      <c r="C16" s="429"/>
      <c r="D16" s="427" t="s">
        <v>11</v>
      </c>
      <c r="E16" s="428"/>
      <c r="F16" s="429"/>
      <c r="G16" s="427" t="s">
        <v>12</v>
      </c>
      <c r="H16" s="428"/>
      <c r="I16" s="429"/>
      <c r="J16" s="427" t="s">
        <v>456</v>
      </c>
      <c r="K16" s="428"/>
      <c r="L16" s="429"/>
      <c r="N16" s="181"/>
      <c r="O16" s="176"/>
      <c r="P16" s="176"/>
      <c r="Q16" s="176"/>
      <c r="R16" s="176"/>
      <c r="S16" s="176"/>
      <c r="T16" s="176"/>
      <c r="U16" s="176"/>
      <c r="V16" s="177"/>
      <c r="AA16" s="174"/>
    </row>
    <row r="17" spans="1:27" x14ac:dyDescent="0.35">
      <c r="A17" s="424">
        <f>J7+7</f>
        <v>41915</v>
      </c>
      <c r="B17" s="425"/>
      <c r="C17" s="426"/>
      <c r="D17" s="424">
        <f>A17+7</f>
        <v>41922</v>
      </c>
      <c r="E17" s="425"/>
      <c r="F17" s="426"/>
      <c r="G17" s="424">
        <f>D17+7</f>
        <v>41929</v>
      </c>
      <c r="H17" s="425"/>
      <c r="I17" s="426"/>
      <c r="J17" s="424">
        <f>G17+7</f>
        <v>41936</v>
      </c>
      <c r="K17" s="425"/>
      <c r="L17" s="426"/>
      <c r="N17" s="182"/>
      <c r="O17" s="176"/>
      <c r="P17" s="176"/>
      <c r="Q17" s="176"/>
      <c r="R17" s="176"/>
      <c r="S17" s="176"/>
      <c r="T17" s="176"/>
      <c r="U17" s="176"/>
      <c r="V17" s="177"/>
      <c r="AA17" s="174"/>
    </row>
    <row r="18" spans="1:27" s="190" customFormat="1" x14ac:dyDescent="0.35">
      <c r="A18" s="220" t="s">
        <v>205</v>
      </c>
      <c r="B18" s="221" t="s">
        <v>6</v>
      </c>
      <c r="C18" s="222" t="s">
        <v>432</v>
      </c>
      <c r="D18" s="220" t="s">
        <v>203</v>
      </c>
      <c r="E18" s="221" t="s">
        <v>6</v>
      </c>
      <c r="F18" s="222" t="s">
        <v>74</v>
      </c>
      <c r="G18" s="220" t="s">
        <v>428</v>
      </c>
      <c r="H18" s="221" t="s">
        <v>6</v>
      </c>
      <c r="I18" s="222" t="s">
        <v>190</v>
      </c>
      <c r="J18" s="220"/>
      <c r="K18" s="275"/>
      <c r="L18" s="222"/>
      <c r="N18" s="191"/>
      <c r="O18" s="193"/>
      <c r="P18" s="193"/>
      <c r="Q18" s="193"/>
      <c r="R18" s="193"/>
      <c r="S18" s="193"/>
      <c r="T18" s="193"/>
      <c r="U18" s="193"/>
      <c r="V18" s="194"/>
    </row>
    <row r="19" spans="1:27" s="190" customFormat="1" x14ac:dyDescent="0.35">
      <c r="A19" s="220" t="s">
        <v>79</v>
      </c>
      <c r="B19" s="221" t="s">
        <v>6</v>
      </c>
      <c r="C19" s="222" t="s">
        <v>425</v>
      </c>
      <c r="D19" s="220" t="s">
        <v>190</v>
      </c>
      <c r="E19" s="221" t="s">
        <v>6</v>
      </c>
      <c r="F19" s="222" t="s">
        <v>75</v>
      </c>
      <c r="G19" s="220" t="s">
        <v>74</v>
      </c>
      <c r="H19" s="221" t="s">
        <v>6</v>
      </c>
      <c r="I19" s="222" t="s">
        <v>432</v>
      </c>
      <c r="J19" s="276" t="s">
        <v>452</v>
      </c>
      <c r="K19" s="275" t="s">
        <v>6</v>
      </c>
      <c r="L19" s="277" t="s">
        <v>451</v>
      </c>
      <c r="N19" s="191"/>
      <c r="O19" s="193"/>
      <c r="P19" s="193"/>
      <c r="Q19" s="193"/>
      <c r="R19" s="193"/>
      <c r="S19" s="193"/>
      <c r="T19" s="193"/>
      <c r="U19" s="193"/>
      <c r="V19" s="194"/>
    </row>
    <row r="20" spans="1:27" s="190" customFormat="1" x14ac:dyDescent="0.35">
      <c r="A20" s="220" t="s">
        <v>428</v>
      </c>
      <c r="B20" s="221" t="s">
        <v>6</v>
      </c>
      <c r="C20" s="222" t="s">
        <v>455</v>
      </c>
      <c r="D20" s="220" t="s">
        <v>398</v>
      </c>
      <c r="E20" s="221" t="s">
        <v>6</v>
      </c>
      <c r="F20" s="222" t="s">
        <v>425</v>
      </c>
      <c r="G20" s="220" t="s">
        <v>401</v>
      </c>
      <c r="H20" s="221" t="s">
        <v>6</v>
      </c>
      <c r="I20" s="222" t="s">
        <v>205</v>
      </c>
      <c r="J20" s="430" t="s">
        <v>472</v>
      </c>
      <c r="K20" s="431"/>
      <c r="L20" s="432"/>
      <c r="N20" s="191"/>
      <c r="O20" s="193"/>
      <c r="P20" s="193"/>
      <c r="Q20" s="193"/>
      <c r="R20" s="193"/>
      <c r="S20" s="193"/>
      <c r="T20" s="193"/>
      <c r="U20" s="193"/>
      <c r="V20" s="194"/>
    </row>
    <row r="21" spans="1:27" s="190" customFormat="1" x14ac:dyDescent="0.35">
      <c r="A21" s="220" t="s">
        <v>190</v>
      </c>
      <c r="B21" s="221" t="s">
        <v>6</v>
      </c>
      <c r="C21" s="222" t="s">
        <v>204</v>
      </c>
      <c r="D21" s="220" t="s">
        <v>79</v>
      </c>
      <c r="E21" s="221" t="s">
        <v>6</v>
      </c>
      <c r="F21" s="222" t="s">
        <v>205</v>
      </c>
      <c r="G21" s="220" t="s">
        <v>419</v>
      </c>
      <c r="H21" s="221" t="s">
        <v>6</v>
      </c>
      <c r="I21" s="222" t="s">
        <v>203</v>
      </c>
      <c r="J21" s="430"/>
      <c r="K21" s="431"/>
      <c r="L21" s="432"/>
      <c r="N21" s="191"/>
      <c r="O21" s="193"/>
      <c r="P21" s="193"/>
      <c r="Q21" s="193"/>
      <c r="R21" s="193"/>
      <c r="S21" s="193"/>
      <c r="T21" s="193"/>
      <c r="U21" s="193"/>
      <c r="V21" s="194"/>
    </row>
    <row r="22" spans="1:27" s="190" customFormat="1" x14ac:dyDescent="0.35">
      <c r="A22" s="220" t="s">
        <v>404</v>
      </c>
      <c r="B22" s="221" t="s">
        <v>6</v>
      </c>
      <c r="C22" s="222" t="s">
        <v>398</v>
      </c>
      <c r="D22" s="220" t="s">
        <v>455</v>
      </c>
      <c r="E22" s="221" t="s">
        <v>6</v>
      </c>
      <c r="F22" s="222" t="s">
        <v>419</v>
      </c>
      <c r="G22" s="220" t="s">
        <v>79</v>
      </c>
      <c r="H22" s="221" t="s">
        <v>6</v>
      </c>
      <c r="I22" s="222" t="s">
        <v>75</v>
      </c>
      <c r="J22" s="430" t="s">
        <v>453</v>
      </c>
      <c r="K22" s="431"/>
      <c r="L22" s="432"/>
      <c r="N22" s="195"/>
      <c r="O22" s="193"/>
      <c r="P22" s="193"/>
      <c r="Q22" s="193"/>
      <c r="R22" s="193"/>
      <c r="S22" s="193"/>
      <c r="T22" s="193"/>
      <c r="U22" s="193"/>
      <c r="V22" s="194"/>
    </row>
    <row r="23" spans="1:27" s="190" customFormat="1" x14ac:dyDescent="0.35">
      <c r="A23" s="220" t="s">
        <v>74</v>
      </c>
      <c r="B23" s="221" t="s">
        <v>6</v>
      </c>
      <c r="C23" s="222" t="s">
        <v>206</v>
      </c>
      <c r="D23" s="220" t="s">
        <v>404</v>
      </c>
      <c r="E23" s="221" t="s">
        <v>6</v>
      </c>
      <c r="F23" s="222" t="s">
        <v>401</v>
      </c>
      <c r="G23" s="220" t="s">
        <v>455</v>
      </c>
      <c r="H23" s="221" t="s">
        <v>6</v>
      </c>
      <c r="I23" s="222" t="s">
        <v>425</v>
      </c>
      <c r="J23" s="278"/>
      <c r="K23" s="275"/>
      <c r="L23" s="279"/>
      <c r="N23" s="195"/>
      <c r="V23" s="193"/>
    </row>
    <row r="24" spans="1:27" s="190" customFormat="1" x14ac:dyDescent="0.35">
      <c r="A24" s="220" t="s">
        <v>401</v>
      </c>
      <c r="B24" s="221" t="s">
        <v>6</v>
      </c>
      <c r="C24" s="222" t="s">
        <v>419</v>
      </c>
      <c r="D24" s="220" t="s">
        <v>428</v>
      </c>
      <c r="E24" s="221" t="s">
        <v>6</v>
      </c>
      <c r="F24" s="222" t="s">
        <v>206</v>
      </c>
      <c r="G24" s="220" t="s">
        <v>204</v>
      </c>
      <c r="H24" s="221" t="s">
        <v>6</v>
      </c>
      <c r="I24" s="222" t="s">
        <v>398</v>
      </c>
      <c r="J24" s="278"/>
      <c r="K24" s="275"/>
      <c r="L24" s="279"/>
      <c r="V24" s="193"/>
    </row>
    <row r="25" spans="1:27" s="190" customFormat="1" x14ac:dyDescent="0.35">
      <c r="A25" s="220" t="s">
        <v>75</v>
      </c>
      <c r="B25" s="221" t="s">
        <v>6</v>
      </c>
      <c r="C25" s="222" t="s">
        <v>203</v>
      </c>
      <c r="D25" s="220" t="s">
        <v>432</v>
      </c>
      <c r="E25" s="221" t="s">
        <v>6</v>
      </c>
      <c r="F25" s="222" t="s">
        <v>204</v>
      </c>
      <c r="G25" s="220" t="s">
        <v>206</v>
      </c>
      <c r="H25" s="221" t="s">
        <v>6</v>
      </c>
      <c r="I25" s="222" t="s">
        <v>404</v>
      </c>
      <c r="J25" s="278"/>
      <c r="K25" s="275"/>
      <c r="L25" s="279"/>
      <c r="V25" s="193"/>
    </row>
    <row r="26" spans="1:27" x14ac:dyDescent="0.35">
      <c r="A26" s="427" t="s">
        <v>13</v>
      </c>
      <c r="B26" s="428"/>
      <c r="C26" s="429"/>
      <c r="D26" s="427" t="s">
        <v>14</v>
      </c>
      <c r="E26" s="428"/>
      <c r="F26" s="429"/>
      <c r="G26" s="427" t="s">
        <v>15</v>
      </c>
      <c r="H26" s="428"/>
      <c r="I26" s="429"/>
      <c r="J26" s="427" t="s">
        <v>16</v>
      </c>
      <c r="K26" s="428"/>
      <c r="L26" s="429"/>
      <c r="O26" s="174"/>
      <c r="V26" s="176"/>
      <c r="AA26" s="174"/>
    </row>
    <row r="27" spans="1:27" x14ac:dyDescent="0.35">
      <c r="A27" s="424">
        <f>J17+7</f>
        <v>41943</v>
      </c>
      <c r="B27" s="425"/>
      <c r="C27" s="426"/>
      <c r="D27" s="424">
        <f>A27+7</f>
        <v>41950</v>
      </c>
      <c r="E27" s="425"/>
      <c r="F27" s="426"/>
      <c r="G27" s="424">
        <f>D27+14</f>
        <v>41964</v>
      </c>
      <c r="H27" s="425"/>
      <c r="I27" s="426"/>
      <c r="J27" s="424">
        <f>G27+7</f>
        <v>41971</v>
      </c>
      <c r="K27" s="425"/>
      <c r="L27" s="426"/>
    </row>
    <row r="28" spans="1:27" s="190" customFormat="1" x14ac:dyDescent="0.35">
      <c r="A28" s="220" t="s">
        <v>404</v>
      </c>
      <c r="B28" s="221" t="s">
        <v>6</v>
      </c>
      <c r="C28" s="222" t="s">
        <v>205</v>
      </c>
      <c r="D28" s="220" t="s">
        <v>401</v>
      </c>
      <c r="E28" s="221" t="s">
        <v>6</v>
      </c>
      <c r="F28" s="222" t="s">
        <v>206</v>
      </c>
      <c r="G28" s="220" t="s">
        <v>419</v>
      </c>
      <c r="H28" s="221" t="s">
        <v>6</v>
      </c>
      <c r="I28" s="222" t="s">
        <v>75</v>
      </c>
      <c r="J28" s="220" t="s">
        <v>190</v>
      </c>
      <c r="K28" s="221" t="s">
        <v>6</v>
      </c>
      <c r="L28" s="222" t="s">
        <v>455</v>
      </c>
      <c r="O28" s="192"/>
      <c r="AA28" s="193"/>
    </row>
    <row r="29" spans="1:27" s="190" customFormat="1" x14ac:dyDescent="0.35">
      <c r="A29" s="220" t="s">
        <v>419</v>
      </c>
      <c r="B29" s="221" t="s">
        <v>6</v>
      </c>
      <c r="C29" s="222" t="s">
        <v>74</v>
      </c>
      <c r="D29" s="220" t="s">
        <v>428</v>
      </c>
      <c r="E29" s="221" t="s">
        <v>6</v>
      </c>
      <c r="F29" s="222" t="s">
        <v>204</v>
      </c>
      <c r="G29" s="220" t="s">
        <v>455</v>
      </c>
      <c r="H29" s="221" t="s">
        <v>6</v>
      </c>
      <c r="I29" s="222" t="s">
        <v>79</v>
      </c>
      <c r="J29" s="220" t="s">
        <v>206</v>
      </c>
      <c r="K29" s="221" t="s">
        <v>6</v>
      </c>
      <c r="L29" s="222" t="s">
        <v>398</v>
      </c>
      <c r="O29" s="192"/>
      <c r="W29" s="193"/>
    </row>
    <row r="30" spans="1:27" s="190" customFormat="1" x14ac:dyDescent="0.35">
      <c r="A30" s="220" t="s">
        <v>203</v>
      </c>
      <c r="B30" s="221" t="s">
        <v>6</v>
      </c>
      <c r="C30" s="222" t="s">
        <v>206</v>
      </c>
      <c r="D30" s="220" t="s">
        <v>190</v>
      </c>
      <c r="E30" s="221" t="s">
        <v>6</v>
      </c>
      <c r="F30" s="222" t="s">
        <v>79</v>
      </c>
      <c r="G30" s="220" t="s">
        <v>204</v>
      </c>
      <c r="H30" s="221" t="s">
        <v>6</v>
      </c>
      <c r="I30" s="222" t="s">
        <v>404</v>
      </c>
      <c r="J30" s="220" t="s">
        <v>432</v>
      </c>
      <c r="K30" s="221" t="s">
        <v>6</v>
      </c>
      <c r="L30" s="222" t="s">
        <v>401</v>
      </c>
      <c r="O30" s="192"/>
      <c r="W30" s="193"/>
    </row>
    <row r="31" spans="1:27" s="190" customFormat="1" x14ac:dyDescent="0.35">
      <c r="A31" s="220" t="s">
        <v>432</v>
      </c>
      <c r="B31" s="221" t="s">
        <v>6</v>
      </c>
      <c r="C31" s="222" t="s">
        <v>190</v>
      </c>
      <c r="D31" s="220" t="s">
        <v>75</v>
      </c>
      <c r="E31" s="221" t="s">
        <v>6</v>
      </c>
      <c r="F31" s="222" t="s">
        <v>425</v>
      </c>
      <c r="G31" s="220" t="s">
        <v>398</v>
      </c>
      <c r="H31" s="221" t="s">
        <v>6</v>
      </c>
      <c r="I31" s="222" t="s">
        <v>401</v>
      </c>
      <c r="J31" s="220" t="s">
        <v>404</v>
      </c>
      <c r="K31" s="221" t="s">
        <v>6</v>
      </c>
      <c r="L31" s="222" t="s">
        <v>428</v>
      </c>
      <c r="O31" s="192"/>
      <c r="W31" s="193"/>
    </row>
    <row r="32" spans="1:27" s="190" customFormat="1" x14ac:dyDescent="0.35">
      <c r="A32" s="220" t="s">
        <v>75</v>
      </c>
      <c r="B32" s="221" t="s">
        <v>6</v>
      </c>
      <c r="C32" s="222" t="s">
        <v>428</v>
      </c>
      <c r="D32" s="220" t="s">
        <v>398</v>
      </c>
      <c r="E32" s="221" t="s">
        <v>6</v>
      </c>
      <c r="F32" s="222" t="s">
        <v>432</v>
      </c>
      <c r="G32" s="220" t="s">
        <v>425</v>
      </c>
      <c r="H32" s="221" t="s">
        <v>6</v>
      </c>
      <c r="I32" s="222" t="s">
        <v>205</v>
      </c>
      <c r="J32" s="220" t="s">
        <v>74</v>
      </c>
      <c r="K32" s="221" t="s">
        <v>6</v>
      </c>
      <c r="L32" s="222" t="s">
        <v>204</v>
      </c>
      <c r="O32" s="192"/>
      <c r="R32" s="193"/>
    </row>
    <row r="33" spans="1:27" s="190" customFormat="1" x14ac:dyDescent="0.35">
      <c r="A33" s="220" t="s">
        <v>401</v>
      </c>
      <c r="B33" s="221" t="s">
        <v>6</v>
      </c>
      <c r="C33" s="222" t="s">
        <v>455</v>
      </c>
      <c r="D33" s="220" t="s">
        <v>205</v>
      </c>
      <c r="E33" s="221" t="s">
        <v>6</v>
      </c>
      <c r="F33" s="222" t="s">
        <v>419</v>
      </c>
      <c r="G33" s="220" t="s">
        <v>206</v>
      </c>
      <c r="H33" s="221" t="s">
        <v>6</v>
      </c>
      <c r="I33" s="222" t="s">
        <v>432</v>
      </c>
      <c r="J33" s="220" t="s">
        <v>79</v>
      </c>
      <c r="K33" s="221" t="s">
        <v>6</v>
      </c>
      <c r="L33" s="222" t="s">
        <v>203</v>
      </c>
      <c r="O33" s="192"/>
      <c r="R33" s="193"/>
    </row>
    <row r="34" spans="1:27" s="190" customFormat="1" x14ac:dyDescent="0.35">
      <c r="A34" s="220" t="s">
        <v>425</v>
      </c>
      <c r="B34" s="221" t="s">
        <v>6</v>
      </c>
      <c r="C34" s="222" t="s">
        <v>204</v>
      </c>
      <c r="D34" s="220" t="s">
        <v>74</v>
      </c>
      <c r="E34" s="221" t="s">
        <v>6</v>
      </c>
      <c r="F34" s="222" t="s">
        <v>404</v>
      </c>
      <c r="G34" s="220" t="s">
        <v>190</v>
      </c>
      <c r="H34" s="221" t="s">
        <v>6</v>
      </c>
      <c r="I34" s="222" t="s">
        <v>203</v>
      </c>
      <c r="J34" s="220" t="s">
        <v>205</v>
      </c>
      <c r="K34" s="221" t="s">
        <v>6</v>
      </c>
      <c r="L34" s="222" t="s">
        <v>75</v>
      </c>
      <c r="O34" s="192"/>
    </row>
    <row r="35" spans="1:27" s="190" customFormat="1" x14ac:dyDescent="0.35">
      <c r="A35" s="220" t="s">
        <v>79</v>
      </c>
      <c r="B35" s="221" t="s">
        <v>6</v>
      </c>
      <c r="C35" s="222" t="s">
        <v>398</v>
      </c>
      <c r="D35" s="220" t="s">
        <v>203</v>
      </c>
      <c r="E35" s="221" t="s">
        <v>6</v>
      </c>
      <c r="F35" s="222" t="s">
        <v>455</v>
      </c>
      <c r="G35" s="220" t="s">
        <v>74</v>
      </c>
      <c r="H35" s="221" t="s">
        <v>6</v>
      </c>
      <c r="I35" s="222" t="s">
        <v>428</v>
      </c>
      <c r="J35" s="220" t="s">
        <v>425</v>
      </c>
      <c r="K35" s="221" t="s">
        <v>6</v>
      </c>
      <c r="L35" s="222" t="s">
        <v>419</v>
      </c>
      <c r="O35" s="192"/>
    </row>
    <row r="36" spans="1:27" x14ac:dyDescent="0.35">
      <c r="A36" s="427" t="s">
        <v>17</v>
      </c>
      <c r="B36" s="428"/>
      <c r="C36" s="429"/>
      <c r="D36" s="427" t="s">
        <v>18</v>
      </c>
      <c r="E36" s="428"/>
      <c r="F36" s="429"/>
      <c r="G36" s="427" t="s">
        <v>19</v>
      </c>
      <c r="H36" s="428"/>
      <c r="I36" s="429"/>
      <c r="J36" s="427" t="s">
        <v>20</v>
      </c>
      <c r="K36" s="428"/>
      <c r="L36" s="429"/>
      <c r="Q36" s="190"/>
      <c r="R36" s="190"/>
      <c r="S36" s="190"/>
      <c r="AA36" s="174"/>
    </row>
    <row r="37" spans="1:27" x14ac:dyDescent="0.35">
      <c r="A37" s="424">
        <f>J27+7</f>
        <v>41978</v>
      </c>
      <c r="B37" s="425"/>
      <c r="C37" s="426"/>
      <c r="D37" s="424">
        <f>A37+7</f>
        <v>41985</v>
      </c>
      <c r="E37" s="425"/>
      <c r="F37" s="426"/>
      <c r="G37" s="424">
        <f>D37+7</f>
        <v>41992</v>
      </c>
      <c r="H37" s="425"/>
      <c r="I37" s="426"/>
      <c r="J37" s="424">
        <f>G37+7</f>
        <v>41999</v>
      </c>
      <c r="K37" s="425"/>
      <c r="L37" s="426"/>
      <c r="Q37" s="190"/>
      <c r="R37" s="190"/>
      <c r="S37" s="190"/>
      <c r="AA37" s="174"/>
    </row>
    <row r="38" spans="1:27" s="190" customFormat="1" x14ac:dyDescent="0.35">
      <c r="A38" s="220" t="s">
        <v>425</v>
      </c>
      <c r="B38" s="221" t="s">
        <v>6</v>
      </c>
      <c r="C38" s="222" t="s">
        <v>428</v>
      </c>
      <c r="D38" s="220" t="s">
        <v>455</v>
      </c>
      <c r="E38" s="221" t="s">
        <v>6</v>
      </c>
      <c r="F38" s="222" t="s">
        <v>204</v>
      </c>
      <c r="G38" s="220" t="s">
        <v>74</v>
      </c>
      <c r="H38" s="221" t="s">
        <v>6</v>
      </c>
      <c r="I38" s="222" t="s">
        <v>401</v>
      </c>
      <c r="J38" s="220" t="s">
        <v>432</v>
      </c>
      <c r="K38" s="221" t="s">
        <v>6</v>
      </c>
      <c r="L38" s="222" t="s">
        <v>79</v>
      </c>
      <c r="O38" s="192"/>
      <c r="Q38" s="174"/>
      <c r="R38" s="174"/>
      <c r="S38" s="174"/>
    </row>
    <row r="39" spans="1:27" s="190" customFormat="1" x14ac:dyDescent="0.35">
      <c r="A39" s="220" t="s">
        <v>432</v>
      </c>
      <c r="B39" s="221" t="s">
        <v>6</v>
      </c>
      <c r="C39" s="222" t="s">
        <v>203</v>
      </c>
      <c r="D39" s="220" t="s">
        <v>205</v>
      </c>
      <c r="E39" s="221" t="s">
        <v>6</v>
      </c>
      <c r="F39" s="222" t="s">
        <v>206</v>
      </c>
      <c r="G39" s="220" t="s">
        <v>75</v>
      </c>
      <c r="H39" s="221" t="s">
        <v>6</v>
      </c>
      <c r="I39" s="222" t="s">
        <v>455</v>
      </c>
      <c r="J39" s="220" t="s">
        <v>425</v>
      </c>
      <c r="K39" s="221" t="s">
        <v>6</v>
      </c>
      <c r="L39" s="222" t="s">
        <v>404</v>
      </c>
      <c r="O39" s="192"/>
      <c r="Q39" s="174"/>
      <c r="R39" s="174"/>
      <c r="S39" s="174"/>
    </row>
    <row r="40" spans="1:27" s="190" customFormat="1" x14ac:dyDescent="0.35">
      <c r="A40" s="220" t="s">
        <v>75</v>
      </c>
      <c r="B40" s="221" t="s">
        <v>6</v>
      </c>
      <c r="C40" s="222" t="s">
        <v>74</v>
      </c>
      <c r="D40" s="220" t="s">
        <v>419</v>
      </c>
      <c r="E40" s="221" t="s">
        <v>6</v>
      </c>
      <c r="F40" s="222" t="s">
        <v>432</v>
      </c>
      <c r="G40" s="220" t="s">
        <v>425</v>
      </c>
      <c r="H40" s="221" t="s">
        <v>6</v>
      </c>
      <c r="I40" s="222" t="s">
        <v>190</v>
      </c>
      <c r="J40" s="220" t="s">
        <v>455</v>
      </c>
      <c r="K40" s="221" t="s">
        <v>6</v>
      </c>
      <c r="L40" s="222" t="s">
        <v>398</v>
      </c>
      <c r="O40" s="192"/>
      <c r="Q40" s="174"/>
      <c r="R40" s="174"/>
      <c r="S40" s="174"/>
    </row>
    <row r="41" spans="1:27" s="190" customFormat="1" x14ac:dyDescent="0.35">
      <c r="A41" s="220" t="s">
        <v>206</v>
      </c>
      <c r="B41" s="221" t="s">
        <v>6</v>
      </c>
      <c r="C41" s="222" t="s">
        <v>455</v>
      </c>
      <c r="D41" s="220" t="s">
        <v>401</v>
      </c>
      <c r="E41" s="221" t="s">
        <v>6</v>
      </c>
      <c r="F41" s="222" t="s">
        <v>75</v>
      </c>
      <c r="G41" s="220" t="s">
        <v>428</v>
      </c>
      <c r="H41" s="221" t="s">
        <v>6</v>
      </c>
      <c r="I41" s="222" t="s">
        <v>398</v>
      </c>
      <c r="J41" s="220" t="s">
        <v>205</v>
      </c>
      <c r="K41" s="221" t="s">
        <v>6</v>
      </c>
      <c r="L41" s="222" t="s">
        <v>74</v>
      </c>
      <c r="O41" s="192"/>
      <c r="Q41" s="174"/>
      <c r="R41" s="174"/>
      <c r="S41" s="174"/>
      <c r="W41" s="193"/>
    </row>
    <row r="42" spans="1:27" s="190" customFormat="1" x14ac:dyDescent="0.35">
      <c r="A42" s="220" t="s">
        <v>419</v>
      </c>
      <c r="B42" s="221" t="s">
        <v>6</v>
      </c>
      <c r="C42" s="222" t="s">
        <v>404</v>
      </c>
      <c r="D42" s="220" t="s">
        <v>203</v>
      </c>
      <c r="E42" s="221" t="s">
        <v>6</v>
      </c>
      <c r="F42" s="222" t="s">
        <v>425</v>
      </c>
      <c r="G42" s="220" t="s">
        <v>204</v>
      </c>
      <c r="H42" s="221" t="s">
        <v>6</v>
      </c>
      <c r="I42" s="222" t="s">
        <v>206</v>
      </c>
      <c r="J42" s="220" t="s">
        <v>401</v>
      </c>
      <c r="K42" s="221" t="s">
        <v>6</v>
      </c>
      <c r="L42" s="222" t="s">
        <v>203</v>
      </c>
      <c r="O42" s="192"/>
      <c r="Q42" s="174"/>
      <c r="R42" s="174"/>
      <c r="S42" s="174"/>
      <c r="W42" s="193"/>
    </row>
    <row r="43" spans="1:27" s="190" customFormat="1" x14ac:dyDescent="0.35">
      <c r="A43" s="220" t="s">
        <v>398</v>
      </c>
      <c r="B43" s="221" t="s">
        <v>6</v>
      </c>
      <c r="C43" s="222" t="s">
        <v>190</v>
      </c>
      <c r="D43" s="220" t="s">
        <v>428</v>
      </c>
      <c r="E43" s="221" t="s">
        <v>6</v>
      </c>
      <c r="F43" s="222" t="s">
        <v>79</v>
      </c>
      <c r="G43" s="220" t="s">
        <v>432</v>
      </c>
      <c r="H43" s="221" t="s">
        <v>6</v>
      </c>
      <c r="I43" s="222" t="s">
        <v>404</v>
      </c>
      <c r="J43" s="220" t="s">
        <v>204</v>
      </c>
      <c r="K43" s="221" t="s">
        <v>6</v>
      </c>
      <c r="L43" s="222" t="s">
        <v>75</v>
      </c>
      <c r="O43" s="192"/>
      <c r="Q43" s="174"/>
      <c r="R43" s="174"/>
      <c r="S43" s="174"/>
      <c r="AA43" s="193"/>
    </row>
    <row r="44" spans="1:27" s="190" customFormat="1" x14ac:dyDescent="0.35">
      <c r="A44" s="220" t="s">
        <v>79</v>
      </c>
      <c r="B44" s="221" t="s">
        <v>6</v>
      </c>
      <c r="C44" s="222" t="s">
        <v>401</v>
      </c>
      <c r="D44" s="220" t="s">
        <v>404</v>
      </c>
      <c r="E44" s="221" t="s">
        <v>6</v>
      </c>
      <c r="F44" s="222" t="s">
        <v>190</v>
      </c>
      <c r="G44" s="220" t="s">
        <v>203</v>
      </c>
      <c r="H44" s="221" t="s">
        <v>6</v>
      </c>
      <c r="I44" s="222" t="s">
        <v>205</v>
      </c>
      <c r="J44" s="220" t="s">
        <v>419</v>
      </c>
      <c r="K44" s="221" t="s">
        <v>6</v>
      </c>
      <c r="L44" s="222" t="s">
        <v>428</v>
      </c>
      <c r="O44" s="192"/>
      <c r="Q44" s="174"/>
      <c r="R44" s="174"/>
      <c r="S44" s="174"/>
      <c r="AA44" s="193"/>
    </row>
    <row r="45" spans="1:27" s="190" customFormat="1" x14ac:dyDescent="0.35">
      <c r="A45" s="220" t="s">
        <v>204</v>
      </c>
      <c r="B45" s="221" t="s">
        <v>6</v>
      </c>
      <c r="C45" s="222" t="s">
        <v>205</v>
      </c>
      <c r="D45" s="220" t="s">
        <v>398</v>
      </c>
      <c r="E45" s="221" t="s">
        <v>6</v>
      </c>
      <c r="F45" s="222" t="s">
        <v>74</v>
      </c>
      <c r="G45" s="220" t="s">
        <v>419</v>
      </c>
      <c r="H45" s="221" t="s">
        <v>6</v>
      </c>
      <c r="I45" s="222" t="s">
        <v>79</v>
      </c>
      <c r="J45" s="220" t="s">
        <v>190</v>
      </c>
      <c r="K45" s="221" t="s">
        <v>6</v>
      </c>
      <c r="L45" s="222" t="s">
        <v>206</v>
      </c>
      <c r="O45" s="192"/>
      <c r="Q45" s="174"/>
      <c r="R45" s="174"/>
      <c r="S45" s="174"/>
      <c r="AA45" s="193"/>
    </row>
    <row r="46" spans="1:27" x14ac:dyDescent="0.35">
      <c r="A46" s="427" t="s">
        <v>450</v>
      </c>
      <c r="B46" s="428"/>
      <c r="C46" s="429"/>
      <c r="D46" s="435" t="s">
        <v>466</v>
      </c>
      <c r="E46" s="436"/>
      <c r="F46" s="436"/>
      <c r="G46" s="436"/>
      <c r="H46" s="436"/>
      <c r="I46" s="436"/>
      <c r="J46" s="436"/>
      <c r="K46" s="436"/>
      <c r="L46" s="437"/>
    </row>
    <row r="47" spans="1:27" x14ac:dyDescent="0.35">
      <c r="A47" s="424">
        <f>J37+7</f>
        <v>42006</v>
      </c>
      <c r="B47" s="425"/>
      <c r="C47" s="426"/>
      <c r="D47" s="438"/>
      <c r="E47" s="439"/>
      <c r="F47" s="439"/>
      <c r="G47" s="439"/>
      <c r="H47" s="439"/>
      <c r="I47" s="439"/>
      <c r="J47" s="439"/>
      <c r="K47" s="439"/>
      <c r="L47" s="440"/>
    </row>
    <row r="48" spans="1:27" x14ac:dyDescent="0.35">
      <c r="A48" s="220"/>
      <c r="B48" s="275"/>
      <c r="C48" s="222"/>
      <c r="D48" s="438"/>
      <c r="E48" s="439"/>
      <c r="F48" s="439"/>
      <c r="G48" s="439"/>
      <c r="H48" s="439"/>
      <c r="I48" s="439"/>
      <c r="J48" s="439"/>
      <c r="K48" s="439"/>
      <c r="L48" s="440"/>
    </row>
    <row r="49" spans="1:27" x14ac:dyDescent="0.35">
      <c r="A49" s="276" t="s">
        <v>452</v>
      </c>
      <c r="B49" s="275" t="s">
        <v>6</v>
      </c>
      <c r="C49" s="277" t="s">
        <v>451</v>
      </c>
      <c r="D49" s="438"/>
      <c r="E49" s="439"/>
      <c r="F49" s="439"/>
      <c r="G49" s="439"/>
      <c r="H49" s="439"/>
      <c r="I49" s="439"/>
      <c r="J49" s="439"/>
      <c r="K49" s="439"/>
      <c r="L49" s="440"/>
    </row>
    <row r="50" spans="1:27" x14ac:dyDescent="0.35">
      <c r="A50" s="430" t="s">
        <v>472</v>
      </c>
      <c r="B50" s="431"/>
      <c r="C50" s="432"/>
      <c r="D50" s="438"/>
      <c r="E50" s="439"/>
      <c r="F50" s="439"/>
      <c r="G50" s="439"/>
      <c r="H50" s="439"/>
      <c r="I50" s="439"/>
      <c r="J50" s="439"/>
      <c r="K50" s="439"/>
      <c r="L50" s="440"/>
    </row>
    <row r="51" spans="1:27" x14ac:dyDescent="0.35">
      <c r="A51" s="430"/>
      <c r="B51" s="431"/>
      <c r="C51" s="432"/>
      <c r="D51" s="438"/>
      <c r="E51" s="439"/>
      <c r="F51" s="439"/>
      <c r="G51" s="439"/>
      <c r="H51" s="439"/>
      <c r="I51" s="439"/>
      <c r="J51" s="439"/>
      <c r="K51" s="439"/>
      <c r="L51" s="440"/>
    </row>
    <row r="52" spans="1:27" x14ac:dyDescent="0.35">
      <c r="A52" s="430" t="s">
        <v>453</v>
      </c>
      <c r="B52" s="431"/>
      <c r="C52" s="432"/>
      <c r="D52" s="438"/>
      <c r="E52" s="439"/>
      <c r="F52" s="439"/>
      <c r="G52" s="439"/>
      <c r="H52" s="439"/>
      <c r="I52" s="439"/>
      <c r="J52" s="439"/>
      <c r="K52" s="439"/>
      <c r="L52" s="440"/>
    </row>
    <row r="53" spans="1:27" x14ac:dyDescent="0.35">
      <c r="A53" s="338"/>
      <c r="B53" s="275"/>
      <c r="C53" s="339"/>
      <c r="D53" s="438"/>
      <c r="E53" s="439"/>
      <c r="F53" s="439"/>
      <c r="G53" s="439"/>
      <c r="H53" s="439"/>
      <c r="I53" s="439"/>
      <c r="J53" s="439"/>
      <c r="K53" s="439"/>
      <c r="L53" s="440"/>
    </row>
    <row r="54" spans="1:27" x14ac:dyDescent="0.35">
      <c r="A54" s="338"/>
      <c r="B54" s="275"/>
      <c r="C54" s="339"/>
      <c r="D54" s="438"/>
      <c r="E54" s="439"/>
      <c r="F54" s="439"/>
      <c r="G54" s="439"/>
      <c r="H54" s="439"/>
      <c r="I54" s="439"/>
      <c r="J54" s="439"/>
      <c r="K54" s="439"/>
      <c r="L54" s="440"/>
    </row>
    <row r="55" spans="1:27" x14ac:dyDescent="0.35">
      <c r="A55" s="341"/>
      <c r="B55" s="342"/>
      <c r="C55" s="343"/>
      <c r="D55" s="441"/>
      <c r="E55" s="442"/>
      <c r="F55" s="442"/>
      <c r="G55" s="442"/>
      <c r="H55" s="442"/>
      <c r="I55" s="442"/>
      <c r="J55" s="442"/>
      <c r="K55" s="442"/>
      <c r="L55" s="443"/>
    </row>
    <row r="56" spans="1:27" s="205" customFormat="1" ht="18" customHeight="1" x14ac:dyDescent="0.35">
      <c r="A56" s="203"/>
      <c r="B56" s="188"/>
      <c r="C56" s="203"/>
      <c r="D56" s="204"/>
      <c r="E56" s="204"/>
      <c r="F56" s="204"/>
      <c r="G56" s="204"/>
      <c r="H56" s="204"/>
      <c r="I56" s="204"/>
      <c r="J56" s="204"/>
      <c r="K56" s="204"/>
      <c r="L56" s="204"/>
      <c r="O56" s="206"/>
      <c r="AA56" s="207"/>
    </row>
    <row r="57" spans="1:27" s="205" customFormat="1" ht="18" customHeight="1" x14ac:dyDescent="0.35">
      <c r="A57" s="203"/>
      <c r="B57" s="188"/>
      <c r="C57" s="203"/>
      <c r="D57" s="204"/>
      <c r="E57" s="204"/>
      <c r="F57" s="204"/>
      <c r="G57" s="204"/>
      <c r="H57" s="204"/>
      <c r="I57" s="204"/>
      <c r="J57" s="204"/>
      <c r="K57" s="204"/>
      <c r="L57" s="204"/>
      <c r="O57" s="206"/>
      <c r="AA57" s="207"/>
    </row>
    <row r="58" spans="1:27" s="205" customFormat="1" ht="18" customHeight="1" x14ac:dyDescent="0.35">
      <c r="A58" s="203"/>
      <c r="B58" s="188"/>
      <c r="C58" s="203"/>
      <c r="D58" s="204"/>
      <c r="E58" s="204"/>
      <c r="F58" s="204"/>
      <c r="G58" s="204"/>
      <c r="H58" s="204"/>
      <c r="I58" s="204"/>
      <c r="J58" s="204"/>
      <c r="K58" s="204"/>
      <c r="L58" s="204"/>
      <c r="O58" s="206"/>
      <c r="AA58" s="207"/>
    </row>
    <row r="59" spans="1:27" x14ac:dyDescent="0.35">
      <c r="A59" s="427" t="s">
        <v>21</v>
      </c>
      <c r="B59" s="428"/>
      <c r="C59" s="429"/>
      <c r="D59" s="427" t="s">
        <v>22</v>
      </c>
      <c r="E59" s="428"/>
      <c r="F59" s="429"/>
      <c r="G59" s="427" t="s">
        <v>23</v>
      </c>
      <c r="H59" s="428"/>
      <c r="I59" s="429"/>
      <c r="J59" s="427" t="s">
        <v>24</v>
      </c>
      <c r="K59" s="428"/>
      <c r="L59" s="429"/>
    </row>
    <row r="60" spans="1:27" x14ac:dyDescent="0.35">
      <c r="A60" s="424">
        <f>A47+7</f>
        <v>42013</v>
      </c>
      <c r="B60" s="425"/>
      <c r="C60" s="426"/>
      <c r="D60" s="424">
        <f>A60+7</f>
        <v>42020</v>
      </c>
      <c r="E60" s="425"/>
      <c r="F60" s="426"/>
      <c r="G60" s="424">
        <f>D60+7</f>
        <v>42027</v>
      </c>
      <c r="H60" s="425"/>
      <c r="I60" s="426"/>
      <c r="J60" s="424">
        <f>G60+7</f>
        <v>42034</v>
      </c>
      <c r="K60" s="425"/>
      <c r="L60" s="426"/>
      <c r="W60" s="176"/>
      <c r="AA60" s="174"/>
    </row>
    <row r="61" spans="1:27" x14ac:dyDescent="0.35">
      <c r="A61" s="220" t="s">
        <v>398</v>
      </c>
      <c r="B61" s="221" t="s">
        <v>6</v>
      </c>
      <c r="C61" s="222" t="s">
        <v>75</v>
      </c>
      <c r="D61" s="220" t="s">
        <v>206</v>
      </c>
      <c r="E61" s="221" t="s">
        <v>6</v>
      </c>
      <c r="F61" s="222" t="s">
        <v>419</v>
      </c>
      <c r="G61" s="220" t="s">
        <v>404</v>
      </c>
      <c r="H61" s="221" t="s">
        <v>6</v>
      </c>
      <c r="I61" s="222" t="s">
        <v>79</v>
      </c>
      <c r="J61" s="220" t="s">
        <v>203</v>
      </c>
      <c r="K61" s="221" t="s">
        <v>6</v>
      </c>
      <c r="L61" s="222" t="s">
        <v>398</v>
      </c>
      <c r="W61" s="176"/>
      <c r="AA61" s="174"/>
    </row>
    <row r="62" spans="1:27" x14ac:dyDescent="0.35">
      <c r="A62" s="220" t="s">
        <v>401</v>
      </c>
      <c r="B62" s="221" t="s">
        <v>6</v>
      </c>
      <c r="C62" s="222" t="s">
        <v>204</v>
      </c>
      <c r="D62" s="220" t="s">
        <v>428</v>
      </c>
      <c r="E62" s="221" t="s">
        <v>6</v>
      </c>
      <c r="F62" s="222" t="s">
        <v>203</v>
      </c>
      <c r="G62" s="220" t="s">
        <v>419</v>
      </c>
      <c r="H62" s="221" t="s">
        <v>6</v>
      </c>
      <c r="I62" s="222" t="s">
        <v>398</v>
      </c>
      <c r="J62" s="220" t="s">
        <v>190</v>
      </c>
      <c r="K62" s="221" t="s">
        <v>6</v>
      </c>
      <c r="L62" s="222" t="s">
        <v>401</v>
      </c>
      <c r="W62" s="176"/>
      <c r="AA62" s="174"/>
    </row>
    <row r="63" spans="1:27" x14ac:dyDescent="0.35">
      <c r="A63" s="220" t="s">
        <v>203</v>
      </c>
      <c r="B63" s="221" t="s">
        <v>6</v>
      </c>
      <c r="C63" s="222" t="s">
        <v>404</v>
      </c>
      <c r="D63" s="220" t="s">
        <v>204</v>
      </c>
      <c r="E63" s="221" t="s">
        <v>6</v>
      </c>
      <c r="F63" s="222" t="s">
        <v>79</v>
      </c>
      <c r="G63" s="220" t="s">
        <v>75</v>
      </c>
      <c r="H63" s="221" t="s">
        <v>6</v>
      </c>
      <c r="I63" s="222" t="s">
        <v>206</v>
      </c>
      <c r="J63" s="220" t="s">
        <v>428</v>
      </c>
      <c r="K63" s="221" t="s">
        <v>6</v>
      </c>
      <c r="L63" s="222" t="s">
        <v>205</v>
      </c>
      <c r="W63" s="176"/>
      <c r="AA63" s="174"/>
    </row>
    <row r="64" spans="1:27" x14ac:dyDescent="0.35">
      <c r="A64" s="220" t="s">
        <v>79</v>
      </c>
      <c r="B64" s="221" t="s">
        <v>6</v>
      </c>
      <c r="C64" s="222" t="s">
        <v>74</v>
      </c>
      <c r="D64" s="220" t="s">
        <v>404</v>
      </c>
      <c r="E64" s="221" t="s">
        <v>6</v>
      </c>
      <c r="F64" s="222" t="s">
        <v>455</v>
      </c>
      <c r="G64" s="220" t="s">
        <v>432</v>
      </c>
      <c r="H64" s="221" t="s">
        <v>6</v>
      </c>
      <c r="I64" s="222" t="s">
        <v>425</v>
      </c>
      <c r="J64" s="220" t="s">
        <v>419</v>
      </c>
      <c r="K64" s="221" t="s">
        <v>6</v>
      </c>
      <c r="L64" s="222" t="s">
        <v>204</v>
      </c>
      <c r="W64" s="176"/>
      <c r="AA64" s="174"/>
    </row>
    <row r="65" spans="1:27" x14ac:dyDescent="0.35">
      <c r="A65" s="220" t="s">
        <v>455</v>
      </c>
      <c r="B65" s="221" t="s">
        <v>6</v>
      </c>
      <c r="C65" s="222" t="s">
        <v>205</v>
      </c>
      <c r="D65" s="220" t="s">
        <v>74</v>
      </c>
      <c r="E65" s="221" t="s">
        <v>6</v>
      </c>
      <c r="F65" s="222" t="s">
        <v>190</v>
      </c>
      <c r="G65" s="220" t="s">
        <v>401</v>
      </c>
      <c r="H65" s="221" t="s">
        <v>6</v>
      </c>
      <c r="I65" s="222" t="s">
        <v>428</v>
      </c>
      <c r="J65" s="220" t="s">
        <v>79</v>
      </c>
      <c r="K65" s="221" t="s">
        <v>6</v>
      </c>
      <c r="L65" s="222" t="s">
        <v>206</v>
      </c>
      <c r="O65" s="174"/>
      <c r="R65" s="176"/>
      <c r="AA65" s="174"/>
    </row>
    <row r="66" spans="1:27" x14ac:dyDescent="0.35">
      <c r="A66" s="220" t="s">
        <v>419</v>
      </c>
      <c r="B66" s="221" t="s">
        <v>6</v>
      </c>
      <c r="C66" s="222" t="s">
        <v>190</v>
      </c>
      <c r="D66" s="220" t="s">
        <v>398</v>
      </c>
      <c r="E66" s="221" t="s">
        <v>6</v>
      </c>
      <c r="F66" s="222" t="s">
        <v>205</v>
      </c>
      <c r="G66" s="220" t="s">
        <v>204</v>
      </c>
      <c r="H66" s="221" t="s">
        <v>6</v>
      </c>
      <c r="I66" s="222" t="s">
        <v>203</v>
      </c>
      <c r="J66" s="220" t="s">
        <v>74</v>
      </c>
      <c r="K66" s="221" t="s">
        <v>6</v>
      </c>
      <c r="L66" s="222" t="s">
        <v>425</v>
      </c>
      <c r="O66" s="174"/>
      <c r="R66" s="176"/>
      <c r="AA66" s="174"/>
    </row>
    <row r="67" spans="1:27" x14ac:dyDescent="0.35">
      <c r="A67" s="220" t="s">
        <v>425</v>
      </c>
      <c r="B67" s="221" t="s">
        <v>6</v>
      </c>
      <c r="C67" s="222" t="s">
        <v>206</v>
      </c>
      <c r="D67" s="220" t="s">
        <v>432</v>
      </c>
      <c r="E67" s="221" t="s">
        <v>6</v>
      </c>
      <c r="F67" s="222" t="s">
        <v>75</v>
      </c>
      <c r="G67" s="220" t="s">
        <v>74</v>
      </c>
      <c r="H67" s="221" t="s">
        <v>6</v>
      </c>
      <c r="I67" s="222" t="s">
        <v>455</v>
      </c>
      <c r="J67" s="220" t="s">
        <v>455</v>
      </c>
      <c r="K67" s="221" t="s">
        <v>6</v>
      </c>
      <c r="L67" s="222" t="s">
        <v>432</v>
      </c>
      <c r="O67" s="174"/>
      <c r="R67" s="176"/>
      <c r="AA67" s="174"/>
    </row>
    <row r="68" spans="1:27" x14ac:dyDescent="0.35">
      <c r="A68" s="220" t="s">
        <v>432</v>
      </c>
      <c r="B68" s="221" t="s">
        <v>6</v>
      </c>
      <c r="C68" s="222" t="s">
        <v>428</v>
      </c>
      <c r="D68" s="353" t="s">
        <v>425</v>
      </c>
      <c r="E68" s="354" t="s">
        <v>6</v>
      </c>
      <c r="F68" s="355" t="s">
        <v>401</v>
      </c>
      <c r="G68" s="353" t="s">
        <v>205</v>
      </c>
      <c r="H68" s="354" t="s">
        <v>6</v>
      </c>
      <c r="I68" s="355" t="s">
        <v>190</v>
      </c>
      <c r="J68" s="353" t="s">
        <v>75</v>
      </c>
      <c r="K68" s="354" t="s">
        <v>6</v>
      </c>
      <c r="L68" s="355" t="s">
        <v>404</v>
      </c>
      <c r="O68" s="174"/>
      <c r="R68" s="176"/>
      <c r="AA68" s="174"/>
    </row>
    <row r="69" spans="1:27" x14ac:dyDescent="0.35">
      <c r="A69" s="427" t="s">
        <v>25</v>
      </c>
      <c r="B69" s="428"/>
      <c r="C69" s="429"/>
      <c r="D69" s="427" t="s">
        <v>26</v>
      </c>
      <c r="E69" s="428"/>
      <c r="F69" s="429"/>
      <c r="G69" s="427" t="s">
        <v>27</v>
      </c>
      <c r="H69" s="428"/>
      <c r="I69" s="429"/>
      <c r="J69" s="444" t="s">
        <v>457</v>
      </c>
      <c r="K69" s="445"/>
      <c r="L69" s="446"/>
      <c r="O69" s="174"/>
      <c r="V69" s="176"/>
      <c r="AA69" s="174"/>
    </row>
    <row r="70" spans="1:27" x14ac:dyDescent="0.35">
      <c r="A70" s="424">
        <f>J60+7</f>
        <v>42041</v>
      </c>
      <c r="B70" s="425"/>
      <c r="C70" s="426"/>
      <c r="D70" s="424">
        <f>A70+7</f>
        <v>42048</v>
      </c>
      <c r="E70" s="425"/>
      <c r="F70" s="426"/>
      <c r="G70" s="424">
        <f>D70+7</f>
        <v>42055</v>
      </c>
      <c r="H70" s="425"/>
      <c r="I70" s="426"/>
      <c r="J70" s="415">
        <f>G70+7</f>
        <v>42062</v>
      </c>
      <c r="K70" s="416"/>
      <c r="L70" s="417"/>
      <c r="O70" s="174"/>
      <c r="V70" s="176"/>
      <c r="AA70" s="174"/>
    </row>
    <row r="71" spans="1:27" x14ac:dyDescent="0.35">
      <c r="A71" s="220" t="s">
        <v>432</v>
      </c>
      <c r="B71" s="221" t="s">
        <v>6</v>
      </c>
      <c r="C71" s="222" t="s">
        <v>205</v>
      </c>
      <c r="D71" s="220" t="s">
        <v>74</v>
      </c>
      <c r="E71" s="221" t="s">
        <v>6</v>
      </c>
      <c r="F71" s="222" t="s">
        <v>203</v>
      </c>
      <c r="G71" s="220" t="s">
        <v>190</v>
      </c>
      <c r="H71" s="221" t="s">
        <v>6</v>
      </c>
      <c r="I71" s="222" t="s">
        <v>428</v>
      </c>
      <c r="J71" s="178"/>
      <c r="K71" s="188"/>
      <c r="L71" s="180"/>
      <c r="O71" s="174"/>
      <c r="V71" s="176"/>
      <c r="AA71" s="174"/>
    </row>
    <row r="72" spans="1:27" x14ac:dyDescent="0.35">
      <c r="A72" s="220" t="s">
        <v>425</v>
      </c>
      <c r="B72" s="221" t="s">
        <v>6</v>
      </c>
      <c r="C72" s="222" t="s">
        <v>79</v>
      </c>
      <c r="D72" s="220" t="s">
        <v>75</v>
      </c>
      <c r="E72" s="221" t="s">
        <v>6</v>
      </c>
      <c r="F72" s="222" t="s">
        <v>190</v>
      </c>
      <c r="G72" s="220" t="s">
        <v>432</v>
      </c>
      <c r="H72" s="221" t="s">
        <v>6</v>
      </c>
      <c r="I72" s="222" t="s">
        <v>74</v>
      </c>
      <c r="J72" s="196" t="s">
        <v>452</v>
      </c>
      <c r="K72" s="188" t="s">
        <v>6</v>
      </c>
      <c r="L72" s="197" t="s">
        <v>451</v>
      </c>
      <c r="O72" s="174"/>
      <c r="V72" s="176"/>
      <c r="AA72" s="174"/>
    </row>
    <row r="73" spans="1:27" x14ac:dyDescent="0.35">
      <c r="A73" s="220" t="s">
        <v>455</v>
      </c>
      <c r="B73" s="221" t="s">
        <v>6</v>
      </c>
      <c r="C73" s="222" t="s">
        <v>428</v>
      </c>
      <c r="D73" s="220" t="s">
        <v>425</v>
      </c>
      <c r="E73" s="221" t="s">
        <v>6</v>
      </c>
      <c r="F73" s="222" t="s">
        <v>398</v>
      </c>
      <c r="G73" s="220" t="s">
        <v>205</v>
      </c>
      <c r="H73" s="221" t="s">
        <v>6</v>
      </c>
      <c r="I73" s="222" t="s">
        <v>401</v>
      </c>
      <c r="J73" s="409" t="s">
        <v>472</v>
      </c>
      <c r="K73" s="410"/>
      <c r="L73" s="411"/>
      <c r="O73" s="174"/>
      <c r="Q73" s="190"/>
      <c r="R73" s="190"/>
      <c r="S73" s="190"/>
      <c r="V73" s="176"/>
      <c r="AA73" s="174"/>
    </row>
    <row r="74" spans="1:27" x14ac:dyDescent="0.35">
      <c r="A74" s="220" t="s">
        <v>204</v>
      </c>
      <c r="B74" s="221" t="s">
        <v>6</v>
      </c>
      <c r="C74" s="222" t="s">
        <v>190</v>
      </c>
      <c r="D74" s="220" t="s">
        <v>205</v>
      </c>
      <c r="E74" s="221" t="s">
        <v>6</v>
      </c>
      <c r="F74" s="222" t="s">
        <v>79</v>
      </c>
      <c r="G74" s="220" t="s">
        <v>203</v>
      </c>
      <c r="H74" s="221" t="s">
        <v>6</v>
      </c>
      <c r="I74" s="222" t="s">
        <v>419</v>
      </c>
      <c r="J74" s="409"/>
      <c r="K74" s="410"/>
      <c r="L74" s="411"/>
      <c r="O74" s="174"/>
      <c r="V74" s="176"/>
      <c r="AA74" s="174"/>
    </row>
    <row r="75" spans="1:27" x14ac:dyDescent="0.35">
      <c r="A75" s="220" t="s">
        <v>398</v>
      </c>
      <c r="B75" s="221" t="s">
        <v>6</v>
      </c>
      <c r="C75" s="222" t="s">
        <v>404</v>
      </c>
      <c r="D75" s="220" t="s">
        <v>419</v>
      </c>
      <c r="E75" s="221" t="s">
        <v>6</v>
      </c>
      <c r="F75" s="222" t="s">
        <v>455</v>
      </c>
      <c r="G75" s="220" t="s">
        <v>75</v>
      </c>
      <c r="H75" s="221" t="s">
        <v>6</v>
      </c>
      <c r="I75" s="222" t="s">
        <v>79</v>
      </c>
      <c r="J75" s="409" t="s">
        <v>453</v>
      </c>
      <c r="K75" s="410"/>
      <c r="L75" s="411"/>
    </row>
    <row r="76" spans="1:27" x14ac:dyDescent="0.35">
      <c r="A76" s="220" t="s">
        <v>206</v>
      </c>
      <c r="B76" s="221" t="s">
        <v>6</v>
      </c>
      <c r="C76" s="222" t="s">
        <v>74</v>
      </c>
      <c r="D76" s="220" t="s">
        <v>401</v>
      </c>
      <c r="E76" s="221" t="s">
        <v>6</v>
      </c>
      <c r="F76" s="222" t="s">
        <v>404</v>
      </c>
      <c r="G76" s="220" t="s">
        <v>425</v>
      </c>
      <c r="H76" s="221" t="s">
        <v>6</v>
      </c>
      <c r="I76" s="222" t="s">
        <v>455</v>
      </c>
      <c r="J76" s="187"/>
      <c r="K76" s="188"/>
      <c r="L76" s="189"/>
    </row>
    <row r="77" spans="1:27" x14ac:dyDescent="0.35">
      <c r="A77" s="220" t="s">
        <v>419</v>
      </c>
      <c r="B77" s="221" t="s">
        <v>6</v>
      </c>
      <c r="C77" s="222" t="s">
        <v>401</v>
      </c>
      <c r="D77" s="220" t="s">
        <v>206</v>
      </c>
      <c r="E77" s="221" t="s">
        <v>6</v>
      </c>
      <c r="F77" s="222" t="s">
        <v>428</v>
      </c>
      <c r="G77" s="220" t="s">
        <v>398</v>
      </c>
      <c r="H77" s="221" t="s">
        <v>6</v>
      </c>
      <c r="I77" s="222" t="s">
        <v>204</v>
      </c>
      <c r="J77" s="187"/>
      <c r="K77" s="188"/>
      <c r="L77" s="189"/>
    </row>
    <row r="78" spans="1:27" x14ac:dyDescent="0.35">
      <c r="A78" s="353" t="s">
        <v>203</v>
      </c>
      <c r="B78" s="354" t="s">
        <v>6</v>
      </c>
      <c r="C78" s="355" t="s">
        <v>75</v>
      </c>
      <c r="D78" s="353" t="s">
        <v>204</v>
      </c>
      <c r="E78" s="354" t="s">
        <v>6</v>
      </c>
      <c r="F78" s="355" t="s">
        <v>432</v>
      </c>
      <c r="G78" s="353" t="s">
        <v>404</v>
      </c>
      <c r="H78" s="354" t="s">
        <v>6</v>
      </c>
      <c r="I78" s="355" t="s">
        <v>206</v>
      </c>
      <c r="J78" s="187"/>
      <c r="K78" s="188"/>
      <c r="L78" s="189"/>
      <c r="X78" s="176"/>
      <c r="AA78" s="174"/>
    </row>
    <row r="79" spans="1:27" x14ac:dyDescent="0.35">
      <c r="A79" s="412" t="s">
        <v>28</v>
      </c>
      <c r="B79" s="413"/>
      <c r="C79" s="414"/>
      <c r="D79" s="412" t="s">
        <v>29</v>
      </c>
      <c r="E79" s="413"/>
      <c r="F79" s="414"/>
      <c r="G79" s="412" t="s">
        <v>30</v>
      </c>
      <c r="H79" s="413"/>
      <c r="I79" s="414"/>
      <c r="J79" s="412" t="s">
        <v>31</v>
      </c>
      <c r="K79" s="413"/>
      <c r="L79" s="414"/>
      <c r="X79" s="176"/>
      <c r="AA79" s="174"/>
    </row>
    <row r="80" spans="1:27" x14ac:dyDescent="0.35">
      <c r="A80" s="415">
        <f>J70+7</f>
        <v>42069</v>
      </c>
      <c r="B80" s="416"/>
      <c r="C80" s="417"/>
      <c r="D80" s="415">
        <f>A80+7</f>
        <v>42076</v>
      </c>
      <c r="E80" s="416"/>
      <c r="F80" s="417"/>
      <c r="G80" s="415">
        <f>D80+7</f>
        <v>42083</v>
      </c>
      <c r="H80" s="416"/>
      <c r="I80" s="417"/>
      <c r="J80" s="415">
        <f>G80+7</f>
        <v>42090</v>
      </c>
      <c r="K80" s="416"/>
      <c r="L80" s="417"/>
      <c r="X80" s="176"/>
      <c r="AA80" s="174"/>
    </row>
    <row r="81" spans="1:27" s="190" customFormat="1" x14ac:dyDescent="0.35">
      <c r="A81" s="201" t="s">
        <v>205</v>
      </c>
      <c r="B81" s="179" t="s">
        <v>6</v>
      </c>
      <c r="C81" s="202" t="s">
        <v>404</v>
      </c>
      <c r="D81" s="201" t="s">
        <v>206</v>
      </c>
      <c r="E81" s="179" t="s">
        <v>6</v>
      </c>
      <c r="F81" s="202" t="s">
        <v>401</v>
      </c>
      <c r="G81" s="201" t="s">
        <v>75</v>
      </c>
      <c r="H81" s="179" t="s">
        <v>6</v>
      </c>
      <c r="I81" s="202" t="s">
        <v>419</v>
      </c>
      <c r="J81" s="201" t="s">
        <v>455</v>
      </c>
      <c r="K81" s="179" t="s">
        <v>6</v>
      </c>
      <c r="L81" s="202" t="s">
        <v>190</v>
      </c>
      <c r="O81" s="192"/>
      <c r="Q81" s="174"/>
      <c r="R81" s="174"/>
      <c r="S81" s="174"/>
      <c r="X81" s="193"/>
    </row>
    <row r="82" spans="1:27" x14ac:dyDescent="0.35">
      <c r="A82" s="178" t="s">
        <v>74</v>
      </c>
      <c r="B82" s="179" t="s">
        <v>6</v>
      </c>
      <c r="C82" s="180" t="s">
        <v>419</v>
      </c>
      <c r="D82" s="178" t="s">
        <v>204</v>
      </c>
      <c r="E82" s="179" t="s">
        <v>6</v>
      </c>
      <c r="F82" s="180" t="s">
        <v>428</v>
      </c>
      <c r="G82" s="178" t="s">
        <v>79</v>
      </c>
      <c r="H82" s="179" t="s">
        <v>6</v>
      </c>
      <c r="I82" s="180" t="s">
        <v>455</v>
      </c>
      <c r="J82" s="178" t="s">
        <v>398</v>
      </c>
      <c r="K82" s="179" t="s">
        <v>6</v>
      </c>
      <c r="L82" s="180" t="s">
        <v>206</v>
      </c>
      <c r="X82" s="176"/>
      <c r="AA82" s="174"/>
    </row>
    <row r="83" spans="1:27" x14ac:dyDescent="0.35">
      <c r="A83" s="178" t="s">
        <v>206</v>
      </c>
      <c r="B83" s="179" t="s">
        <v>6</v>
      </c>
      <c r="C83" s="180" t="s">
        <v>203</v>
      </c>
      <c r="D83" s="178" t="s">
        <v>79</v>
      </c>
      <c r="E83" s="179" t="s">
        <v>6</v>
      </c>
      <c r="F83" s="180" t="s">
        <v>190</v>
      </c>
      <c r="G83" s="178" t="s">
        <v>404</v>
      </c>
      <c r="H83" s="179" t="s">
        <v>6</v>
      </c>
      <c r="I83" s="180" t="s">
        <v>204</v>
      </c>
      <c r="J83" s="178" t="s">
        <v>401</v>
      </c>
      <c r="K83" s="179" t="s">
        <v>6</v>
      </c>
      <c r="L83" s="180" t="s">
        <v>432</v>
      </c>
      <c r="X83" s="176"/>
      <c r="AA83" s="174"/>
    </row>
    <row r="84" spans="1:27" x14ac:dyDescent="0.35">
      <c r="A84" s="178" t="s">
        <v>190</v>
      </c>
      <c r="B84" s="179" t="s">
        <v>6</v>
      </c>
      <c r="C84" s="180" t="s">
        <v>432</v>
      </c>
      <c r="D84" s="178" t="s">
        <v>425</v>
      </c>
      <c r="E84" s="179" t="s">
        <v>6</v>
      </c>
      <c r="F84" s="180" t="s">
        <v>75</v>
      </c>
      <c r="G84" s="178" t="s">
        <v>401</v>
      </c>
      <c r="H84" s="179" t="s">
        <v>6</v>
      </c>
      <c r="I84" s="180" t="s">
        <v>398</v>
      </c>
      <c r="J84" s="178" t="s">
        <v>428</v>
      </c>
      <c r="K84" s="179" t="s">
        <v>6</v>
      </c>
      <c r="L84" s="180" t="s">
        <v>404</v>
      </c>
      <c r="X84" s="176"/>
      <c r="AA84" s="174"/>
    </row>
    <row r="85" spans="1:27" x14ac:dyDescent="0.35">
      <c r="A85" s="178" t="s">
        <v>428</v>
      </c>
      <c r="B85" s="179" t="s">
        <v>6</v>
      </c>
      <c r="C85" s="180" t="s">
        <v>75</v>
      </c>
      <c r="D85" s="178" t="s">
        <v>432</v>
      </c>
      <c r="E85" s="179" t="s">
        <v>6</v>
      </c>
      <c r="F85" s="180" t="s">
        <v>398</v>
      </c>
      <c r="G85" s="178" t="s">
        <v>205</v>
      </c>
      <c r="H85" s="179" t="s">
        <v>6</v>
      </c>
      <c r="I85" s="180" t="s">
        <v>425</v>
      </c>
      <c r="J85" s="178" t="s">
        <v>204</v>
      </c>
      <c r="K85" s="179" t="s">
        <v>6</v>
      </c>
      <c r="L85" s="180" t="s">
        <v>74</v>
      </c>
      <c r="X85" s="176"/>
      <c r="AA85" s="174"/>
    </row>
    <row r="86" spans="1:27" x14ac:dyDescent="0.35">
      <c r="A86" s="178" t="s">
        <v>455</v>
      </c>
      <c r="B86" s="179" t="s">
        <v>6</v>
      </c>
      <c r="C86" s="180" t="s">
        <v>401</v>
      </c>
      <c r="D86" s="178" t="s">
        <v>419</v>
      </c>
      <c r="E86" s="179" t="s">
        <v>6</v>
      </c>
      <c r="F86" s="180" t="s">
        <v>205</v>
      </c>
      <c r="G86" s="178" t="s">
        <v>432</v>
      </c>
      <c r="H86" s="179" t="s">
        <v>6</v>
      </c>
      <c r="I86" s="180" t="s">
        <v>206</v>
      </c>
      <c r="J86" s="178" t="s">
        <v>203</v>
      </c>
      <c r="K86" s="179" t="s">
        <v>6</v>
      </c>
      <c r="L86" s="180" t="s">
        <v>79</v>
      </c>
    </row>
    <row r="87" spans="1:27" x14ac:dyDescent="0.35">
      <c r="A87" s="178" t="s">
        <v>204</v>
      </c>
      <c r="B87" s="179" t="s">
        <v>6</v>
      </c>
      <c r="C87" s="180" t="s">
        <v>425</v>
      </c>
      <c r="D87" s="178" t="s">
        <v>404</v>
      </c>
      <c r="E87" s="179" t="s">
        <v>6</v>
      </c>
      <c r="F87" s="180" t="s">
        <v>74</v>
      </c>
      <c r="G87" s="178" t="s">
        <v>203</v>
      </c>
      <c r="H87" s="179" t="s">
        <v>6</v>
      </c>
      <c r="I87" s="180" t="s">
        <v>190</v>
      </c>
      <c r="J87" s="178" t="s">
        <v>75</v>
      </c>
      <c r="K87" s="179" t="s">
        <v>6</v>
      </c>
      <c r="L87" s="180" t="s">
        <v>205</v>
      </c>
    </row>
    <row r="88" spans="1:27" x14ac:dyDescent="0.35">
      <c r="A88" s="183" t="s">
        <v>398</v>
      </c>
      <c r="B88" s="179" t="s">
        <v>6</v>
      </c>
      <c r="C88" s="185" t="s">
        <v>79</v>
      </c>
      <c r="D88" s="183" t="s">
        <v>455</v>
      </c>
      <c r="E88" s="179" t="s">
        <v>6</v>
      </c>
      <c r="F88" s="185" t="s">
        <v>203</v>
      </c>
      <c r="G88" s="183" t="s">
        <v>428</v>
      </c>
      <c r="H88" s="179" t="s">
        <v>6</v>
      </c>
      <c r="I88" s="185" t="s">
        <v>74</v>
      </c>
      <c r="J88" s="183" t="s">
        <v>419</v>
      </c>
      <c r="K88" s="179" t="s">
        <v>6</v>
      </c>
      <c r="L88" s="185" t="s">
        <v>425</v>
      </c>
    </row>
    <row r="89" spans="1:27" x14ac:dyDescent="0.35">
      <c r="A89" s="412" t="s">
        <v>32</v>
      </c>
      <c r="B89" s="413"/>
      <c r="C89" s="414"/>
      <c r="D89" s="412" t="s">
        <v>33</v>
      </c>
      <c r="E89" s="413"/>
      <c r="F89" s="414"/>
      <c r="G89" s="412" t="s">
        <v>34</v>
      </c>
      <c r="H89" s="413"/>
      <c r="I89" s="414"/>
      <c r="J89" s="412" t="s">
        <v>35</v>
      </c>
      <c r="K89" s="413"/>
      <c r="L89" s="414"/>
    </row>
    <row r="90" spans="1:27" x14ac:dyDescent="0.35">
      <c r="A90" s="415">
        <f>J80+7</f>
        <v>42097</v>
      </c>
      <c r="B90" s="416"/>
      <c r="C90" s="417"/>
      <c r="D90" s="415">
        <f>A90+7</f>
        <v>42104</v>
      </c>
      <c r="E90" s="416"/>
      <c r="F90" s="417"/>
      <c r="G90" s="415">
        <f>D90+7</f>
        <v>42111</v>
      </c>
      <c r="H90" s="416"/>
      <c r="I90" s="417"/>
      <c r="J90" s="415">
        <f>G90+7</f>
        <v>42118</v>
      </c>
      <c r="K90" s="416"/>
      <c r="L90" s="417"/>
    </row>
    <row r="91" spans="1:27" s="190" customFormat="1" x14ac:dyDescent="0.35">
      <c r="A91" s="201" t="s">
        <v>428</v>
      </c>
      <c r="B91" s="179" t="s">
        <v>6</v>
      </c>
      <c r="C91" s="202" t="s">
        <v>425</v>
      </c>
      <c r="D91" s="178" t="s">
        <v>204</v>
      </c>
      <c r="E91" s="179" t="s">
        <v>6</v>
      </c>
      <c r="F91" s="180" t="s">
        <v>455</v>
      </c>
      <c r="G91" s="178" t="s">
        <v>401</v>
      </c>
      <c r="H91" s="179" t="s">
        <v>6</v>
      </c>
      <c r="I91" s="180" t="s">
        <v>74</v>
      </c>
      <c r="J91" s="201" t="s">
        <v>79</v>
      </c>
      <c r="K91" s="179" t="s">
        <v>6</v>
      </c>
      <c r="L91" s="202" t="s">
        <v>432</v>
      </c>
      <c r="O91" s="192"/>
      <c r="P91" s="174"/>
      <c r="Q91" s="174"/>
      <c r="R91" s="174"/>
      <c r="S91" s="174"/>
      <c r="T91" s="174"/>
      <c r="U91" s="174"/>
      <c r="AA91" s="193"/>
    </row>
    <row r="92" spans="1:27" x14ac:dyDescent="0.35">
      <c r="A92" s="178" t="s">
        <v>203</v>
      </c>
      <c r="B92" s="179" t="s">
        <v>6</v>
      </c>
      <c r="C92" s="180" t="s">
        <v>432</v>
      </c>
      <c r="D92" s="178" t="s">
        <v>206</v>
      </c>
      <c r="E92" s="179" t="s">
        <v>6</v>
      </c>
      <c r="F92" s="180" t="s">
        <v>205</v>
      </c>
      <c r="G92" s="178" t="s">
        <v>455</v>
      </c>
      <c r="H92" s="179" t="s">
        <v>6</v>
      </c>
      <c r="I92" s="180" t="s">
        <v>75</v>
      </c>
      <c r="J92" s="178" t="s">
        <v>404</v>
      </c>
      <c r="K92" s="179" t="s">
        <v>6</v>
      </c>
      <c r="L92" s="180" t="s">
        <v>425</v>
      </c>
    </row>
    <row r="93" spans="1:27" x14ac:dyDescent="0.35">
      <c r="A93" s="178" t="s">
        <v>74</v>
      </c>
      <c r="B93" s="179" t="s">
        <v>6</v>
      </c>
      <c r="C93" s="180" t="s">
        <v>75</v>
      </c>
      <c r="D93" s="178" t="s">
        <v>432</v>
      </c>
      <c r="E93" s="179" t="s">
        <v>6</v>
      </c>
      <c r="F93" s="180" t="s">
        <v>419</v>
      </c>
      <c r="G93" s="178" t="s">
        <v>190</v>
      </c>
      <c r="H93" s="179" t="s">
        <v>6</v>
      </c>
      <c r="I93" s="180" t="s">
        <v>425</v>
      </c>
      <c r="J93" s="178" t="s">
        <v>398</v>
      </c>
      <c r="K93" s="179" t="s">
        <v>6</v>
      </c>
      <c r="L93" s="180" t="s">
        <v>455</v>
      </c>
    </row>
    <row r="94" spans="1:27" x14ac:dyDescent="0.35">
      <c r="A94" s="178" t="s">
        <v>455</v>
      </c>
      <c r="B94" s="179" t="s">
        <v>6</v>
      </c>
      <c r="C94" s="180" t="s">
        <v>206</v>
      </c>
      <c r="D94" s="178" t="s">
        <v>75</v>
      </c>
      <c r="E94" s="179" t="s">
        <v>6</v>
      </c>
      <c r="F94" s="180" t="s">
        <v>401</v>
      </c>
      <c r="G94" s="178" t="s">
        <v>398</v>
      </c>
      <c r="H94" s="179" t="s">
        <v>6</v>
      </c>
      <c r="I94" s="180" t="s">
        <v>428</v>
      </c>
      <c r="J94" s="178" t="s">
        <v>74</v>
      </c>
      <c r="K94" s="179" t="s">
        <v>6</v>
      </c>
      <c r="L94" s="180" t="s">
        <v>205</v>
      </c>
    </row>
    <row r="95" spans="1:27" x14ac:dyDescent="0.35">
      <c r="A95" s="178" t="s">
        <v>404</v>
      </c>
      <c r="B95" s="179" t="s">
        <v>6</v>
      </c>
      <c r="C95" s="180" t="s">
        <v>419</v>
      </c>
      <c r="D95" s="178" t="s">
        <v>425</v>
      </c>
      <c r="E95" s="179" t="s">
        <v>6</v>
      </c>
      <c r="F95" s="180" t="s">
        <v>203</v>
      </c>
      <c r="G95" s="178" t="s">
        <v>206</v>
      </c>
      <c r="H95" s="179" t="s">
        <v>6</v>
      </c>
      <c r="I95" s="180" t="s">
        <v>204</v>
      </c>
      <c r="J95" s="178" t="s">
        <v>203</v>
      </c>
      <c r="K95" s="179" t="s">
        <v>6</v>
      </c>
      <c r="L95" s="180" t="s">
        <v>401</v>
      </c>
    </row>
    <row r="96" spans="1:27" x14ac:dyDescent="0.35">
      <c r="A96" s="178" t="s">
        <v>190</v>
      </c>
      <c r="B96" s="179" t="s">
        <v>6</v>
      </c>
      <c r="C96" s="180" t="s">
        <v>398</v>
      </c>
      <c r="D96" s="178" t="s">
        <v>79</v>
      </c>
      <c r="E96" s="179" t="s">
        <v>6</v>
      </c>
      <c r="F96" s="180" t="s">
        <v>428</v>
      </c>
      <c r="G96" s="178" t="s">
        <v>404</v>
      </c>
      <c r="H96" s="179" t="s">
        <v>6</v>
      </c>
      <c r="I96" s="180" t="s">
        <v>432</v>
      </c>
      <c r="J96" s="178" t="s">
        <v>75</v>
      </c>
      <c r="K96" s="179" t="s">
        <v>6</v>
      </c>
      <c r="L96" s="180" t="s">
        <v>204</v>
      </c>
    </row>
    <row r="97" spans="1:12" x14ac:dyDescent="0.35">
      <c r="A97" s="178" t="s">
        <v>401</v>
      </c>
      <c r="B97" s="179" t="s">
        <v>6</v>
      </c>
      <c r="C97" s="180" t="s">
        <v>79</v>
      </c>
      <c r="D97" s="178" t="s">
        <v>190</v>
      </c>
      <c r="E97" s="179" t="s">
        <v>6</v>
      </c>
      <c r="F97" s="180" t="s">
        <v>404</v>
      </c>
      <c r="G97" s="178" t="s">
        <v>205</v>
      </c>
      <c r="H97" s="179" t="s">
        <v>6</v>
      </c>
      <c r="I97" s="180" t="s">
        <v>203</v>
      </c>
      <c r="J97" s="178" t="s">
        <v>428</v>
      </c>
      <c r="K97" s="179" t="s">
        <v>6</v>
      </c>
      <c r="L97" s="180" t="s">
        <v>419</v>
      </c>
    </row>
    <row r="98" spans="1:12" x14ac:dyDescent="0.35">
      <c r="A98" s="183" t="s">
        <v>205</v>
      </c>
      <c r="B98" s="179" t="s">
        <v>6</v>
      </c>
      <c r="C98" s="185" t="s">
        <v>204</v>
      </c>
      <c r="D98" s="178" t="s">
        <v>74</v>
      </c>
      <c r="E98" s="179" t="s">
        <v>6</v>
      </c>
      <c r="F98" s="180" t="s">
        <v>398</v>
      </c>
      <c r="G98" s="178" t="s">
        <v>79</v>
      </c>
      <c r="H98" s="179" t="s">
        <v>6</v>
      </c>
      <c r="I98" s="180" t="s">
        <v>419</v>
      </c>
      <c r="J98" s="183" t="s">
        <v>206</v>
      </c>
      <c r="K98" s="179" t="s">
        <v>6</v>
      </c>
      <c r="L98" s="185" t="s">
        <v>190</v>
      </c>
    </row>
    <row r="99" spans="1:12" x14ac:dyDescent="0.35">
      <c r="A99" s="412" t="s">
        <v>458</v>
      </c>
      <c r="B99" s="413"/>
      <c r="C99" s="414"/>
      <c r="D99" s="435" t="s">
        <v>467</v>
      </c>
      <c r="E99" s="436"/>
      <c r="F99" s="436"/>
      <c r="G99" s="436"/>
      <c r="H99" s="436"/>
      <c r="I99" s="437"/>
      <c r="J99" s="412"/>
      <c r="K99" s="413"/>
      <c r="L99" s="414"/>
    </row>
    <row r="100" spans="1:12" x14ac:dyDescent="0.35">
      <c r="A100" s="415">
        <f>J90+7</f>
        <v>42125</v>
      </c>
      <c r="B100" s="416"/>
      <c r="C100" s="417"/>
      <c r="D100" s="438"/>
      <c r="E100" s="439"/>
      <c r="F100" s="439"/>
      <c r="G100" s="439"/>
      <c r="H100" s="439"/>
      <c r="I100" s="440"/>
      <c r="J100" s="415"/>
      <c r="K100" s="416"/>
      <c r="L100" s="417"/>
    </row>
    <row r="101" spans="1:12" x14ac:dyDescent="0.35">
      <c r="A101" s="178"/>
      <c r="B101" s="188"/>
      <c r="C101" s="180"/>
      <c r="D101" s="438"/>
      <c r="E101" s="439"/>
      <c r="F101" s="439"/>
      <c r="G101" s="439"/>
      <c r="H101" s="439"/>
      <c r="I101" s="440"/>
      <c r="J101" s="406"/>
      <c r="K101" s="407"/>
      <c r="L101" s="408"/>
    </row>
    <row r="102" spans="1:12" x14ac:dyDescent="0.35">
      <c r="A102" s="196" t="s">
        <v>452</v>
      </c>
      <c r="B102" s="188" t="s">
        <v>6</v>
      </c>
      <c r="C102" s="197" t="s">
        <v>451</v>
      </c>
      <c r="D102" s="438"/>
      <c r="E102" s="439"/>
      <c r="F102" s="439"/>
      <c r="G102" s="439"/>
      <c r="H102" s="439"/>
      <c r="I102" s="440"/>
      <c r="J102" s="406" t="s">
        <v>468</v>
      </c>
      <c r="K102" s="407"/>
      <c r="L102" s="408"/>
    </row>
    <row r="103" spans="1:12" x14ac:dyDescent="0.35">
      <c r="A103" s="409" t="s">
        <v>472</v>
      </c>
      <c r="B103" s="410"/>
      <c r="C103" s="411"/>
      <c r="D103" s="438"/>
      <c r="E103" s="439"/>
      <c r="F103" s="439"/>
      <c r="G103" s="439"/>
      <c r="H103" s="439"/>
      <c r="I103" s="440"/>
      <c r="J103" s="406" t="s">
        <v>469</v>
      </c>
      <c r="K103" s="407"/>
      <c r="L103" s="408"/>
    </row>
    <row r="104" spans="1:12" x14ac:dyDescent="0.35">
      <c r="A104" s="409"/>
      <c r="B104" s="410"/>
      <c r="C104" s="411"/>
      <c r="D104" s="438"/>
      <c r="E104" s="439"/>
      <c r="F104" s="439"/>
      <c r="G104" s="439"/>
      <c r="H104" s="439"/>
      <c r="I104" s="440"/>
      <c r="J104" s="406" t="s">
        <v>470</v>
      </c>
      <c r="K104" s="407"/>
      <c r="L104" s="408"/>
    </row>
    <row r="105" spans="1:12" x14ac:dyDescent="0.35">
      <c r="A105" s="409" t="s">
        <v>453</v>
      </c>
      <c r="B105" s="410"/>
      <c r="C105" s="411"/>
      <c r="D105" s="438"/>
      <c r="E105" s="439"/>
      <c r="F105" s="439"/>
      <c r="G105" s="439"/>
      <c r="H105" s="439"/>
      <c r="I105" s="440"/>
      <c r="J105" s="406" t="s">
        <v>471</v>
      </c>
      <c r="K105" s="407"/>
      <c r="L105" s="408"/>
    </row>
    <row r="106" spans="1:12" x14ac:dyDescent="0.35">
      <c r="A106" s="187"/>
      <c r="B106" s="188"/>
      <c r="C106" s="189"/>
      <c r="D106" s="438"/>
      <c r="E106" s="439"/>
      <c r="F106" s="439"/>
      <c r="G106" s="439"/>
      <c r="H106" s="439"/>
      <c r="I106" s="440"/>
      <c r="J106" s="178"/>
      <c r="K106" s="179"/>
      <c r="L106" s="180"/>
    </row>
    <row r="107" spans="1:12" x14ac:dyDescent="0.35">
      <c r="A107" s="187"/>
      <c r="B107" s="188"/>
      <c r="C107" s="189"/>
      <c r="D107" s="438"/>
      <c r="E107" s="439"/>
      <c r="F107" s="439"/>
      <c r="G107" s="439"/>
      <c r="H107" s="439"/>
      <c r="I107" s="440"/>
      <c r="J107" s="178"/>
      <c r="K107" s="179"/>
      <c r="L107" s="180"/>
    </row>
    <row r="108" spans="1:12" x14ac:dyDescent="0.35">
      <c r="A108" s="198"/>
      <c r="B108" s="199"/>
      <c r="C108" s="200"/>
      <c r="D108" s="441"/>
      <c r="E108" s="442"/>
      <c r="F108" s="442"/>
      <c r="G108" s="442"/>
      <c r="H108" s="442"/>
      <c r="I108" s="443"/>
      <c r="J108" s="183"/>
      <c r="K108" s="184"/>
      <c r="L108" s="185"/>
    </row>
    <row r="109" spans="1:12" ht="18" customHeight="1" x14ac:dyDescent="0.35"/>
    <row r="111" spans="1:12" x14ac:dyDescent="0.35">
      <c r="C111" s="174" t="s">
        <v>78</v>
      </c>
    </row>
    <row r="112" spans="1:12" x14ac:dyDescent="0.35">
      <c r="C112" s="186" t="s">
        <v>465</v>
      </c>
    </row>
  </sheetData>
  <mergeCells count="93">
    <mergeCell ref="A100:C100"/>
    <mergeCell ref="A99:C99"/>
    <mergeCell ref="G90:I90"/>
    <mergeCell ref="D79:F79"/>
    <mergeCell ref="D90:F90"/>
    <mergeCell ref="D99:I108"/>
    <mergeCell ref="A105:C105"/>
    <mergeCell ref="A103:C103"/>
    <mergeCell ref="A104:C104"/>
    <mergeCell ref="A79:C79"/>
    <mergeCell ref="G79:I79"/>
    <mergeCell ref="A90:C90"/>
    <mergeCell ref="A80:C80"/>
    <mergeCell ref="D80:F80"/>
    <mergeCell ref="A89:C89"/>
    <mergeCell ref="G80:I80"/>
    <mergeCell ref="J70:L70"/>
    <mergeCell ref="A52:C52"/>
    <mergeCell ref="D46:L55"/>
    <mergeCell ref="A37:C37"/>
    <mergeCell ref="J79:L79"/>
    <mergeCell ref="J69:L69"/>
    <mergeCell ref="D70:F70"/>
    <mergeCell ref="J59:L59"/>
    <mergeCell ref="J60:L60"/>
    <mergeCell ref="D60:F60"/>
    <mergeCell ref="G69:I69"/>
    <mergeCell ref="A59:C59"/>
    <mergeCell ref="D59:F59"/>
    <mergeCell ref="G59:I59"/>
    <mergeCell ref="A60:C60"/>
    <mergeCell ref="G60:I60"/>
    <mergeCell ref="A70:C70"/>
    <mergeCell ref="G70:I70"/>
    <mergeCell ref="A47:C47"/>
    <mergeCell ref="A16:C16"/>
    <mergeCell ref="A46:C46"/>
    <mergeCell ref="A36:C36"/>
    <mergeCell ref="A69:C69"/>
    <mergeCell ref="D69:F69"/>
    <mergeCell ref="A50:C50"/>
    <mergeCell ref="A51:C51"/>
    <mergeCell ref="A26:C26"/>
    <mergeCell ref="A1:L2"/>
    <mergeCell ref="A3:L4"/>
    <mergeCell ref="A7:C7"/>
    <mergeCell ref="D6:F6"/>
    <mergeCell ref="D7:F7"/>
    <mergeCell ref="A6:C6"/>
    <mergeCell ref="J6:L6"/>
    <mergeCell ref="J7:L7"/>
    <mergeCell ref="J37:L37"/>
    <mergeCell ref="J27:L27"/>
    <mergeCell ref="G37:I37"/>
    <mergeCell ref="A17:C17"/>
    <mergeCell ref="G27:I27"/>
    <mergeCell ref="G36:I36"/>
    <mergeCell ref="D36:F36"/>
    <mergeCell ref="G26:I26"/>
    <mergeCell ref="J17:L17"/>
    <mergeCell ref="J26:L26"/>
    <mergeCell ref="D17:F17"/>
    <mergeCell ref="D27:F27"/>
    <mergeCell ref="D37:F37"/>
    <mergeCell ref="A27:C27"/>
    <mergeCell ref="N6:P6"/>
    <mergeCell ref="N7:P7"/>
    <mergeCell ref="G17:I17"/>
    <mergeCell ref="J36:L36"/>
    <mergeCell ref="D26:F26"/>
    <mergeCell ref="G16:I16"/>
    <mergeCell ref="G6:I6"/>
    <mergeCell ref="G7:I7"/>
    <mergeCell ref="J20:L20"/>
    <mergeCell ref="J21:L21"/>
    <mergeCell ref="J22:L22"/>
    <mergeCell ref="D16:F16"/>
    <mergeCell ref="J16:L16"/>
    <mergeCell ref="G89:I89"/>
    <mergeCell ref="D89:F89"/>
    <mergeCell ref="J102:L102"/>
    <mergeCell ref="J99:L99"/>
    <mergeCell ref="J100:L100"/>
    <mergeCell ref="J90:L90"/>
    <mergeCell ref="J103:L103"/>
    <mergeCell ref="J104:L104"/>
    <mergeCell ref="J105:L105"/>
    <mergeCell ref="J73:L73"/>
    <mergeCell ref="J74:L74"/>
    <mergeCell ref="J75:L75"/>
    <mergeCell ref="J101:L101"/>
    <mergeCell ref="J89:L89"/>
    <mergeCell ref="J80:L80"/>
  </mergeCells>
  <phoneticPr fontId="6" type="noConversion"/>
  <conditionalFormatting sqref="A6:C15">
    <cfRule type="cellIs" dxfId="49" priority="253" stopIfTrue="1" operator="equal">
      <formula>$N$7</formula>
    </cfRule>
  </conditionalFormatting>
  <conditionalFormatting sqref="J16:L17">
    <cfRule type="cellIs" dxfId="48" priority="207" stopIfTrue="1" operator="equal">
      <formula>$N$7</formula>
    </cfRule>
  </conditionalFormatting>
  <conditionalFormatting sqref="J69:L70">
    <cfRule type="cellIs" dxfId="47" priority="190" stopIfTrue="1" operator="equal">
      <formula>$N$7</formula>
    </cfRule>
  </conditionalFormatting>
  <conditionalFormatting sqref="A79:C80">
    <cfRule type="cellIs" dxfId="46" priority="188" stopIfTrue="1" operator="equal">
      <formula>$N$7</formula>
    </cfRule>
  </conditionalFormatting>
  <conditionalFormatting sqref="D80:F80 D81:D88 F81:F88">
    <cfRule type="cellIs" dxfId="45" priority="187" stopIfTrue="1" operator="equal">
      <formula>$N$7</formula>
    </cfRule>
  </conditionalFormatting>
  <conditionalFormatting sqref="G80:I80 G81:G88 I81:I88">
    <cfRule type="cellIs" dxfId="44" priority="186" stopIfTrue="1" operator="equal">
      <formula>$N$7</formula>
    </cfRule>
  </conditionalFormatting>
  <conditionalFormatting sqref="J79:L80 J81:J88 L81:L88">
    <cfRule type="cellIs" dxfId="43" priority="185" stopIfTrue="1" operator="equal">
      <formula>$N$7</formula>
    </cfRule>
  </conditionalFormatting>
  <conditionalFormatting sqref="A90:C90">
    <cfRule type="cellIs" dxfId="42" priority="184" stopIfTrue="1" operator="equal">
      <formula>$N$7</formula>
    </cfRule>
  </conditionalFormatting>
  <conditionalFormatting sqref="D90:F90">
    <cfRule type="cellIs" dxfId="41" priority="183" stopIfTrue="1" operator="equal">
      <formula>$N$7</formula>
    </cfRule>
  </conditionalFormatting>
  <conditionalFormatting sqref="G90:I90">
    <cfRule type="cellIs" dxfId="40" priority="182" stopIfTrue="1" operator="equal">
      <formula>$N$7</formula>
    </cfRule>
  </conditionalFormatting>
  <conditionalFormatting sqref="J89:L90 J91:J98 L91:L98">
    <cfRule type="cellIs" dxfId="39" priority="181" stopIfTrue="1" operator="equal">
      <formula>$N$7</formula>
    </cfRule>
  </conditionalFormatting>
  <conditionalFormatting sqref="A99:C100">
    <cfRule type="cellIs" dxfId="38" priority="175" stopIfTrue="1" operator="equal">
      <formula>$N$7</formula>
    </cfRule>
  </conditionalFormatting>
  <conditionalFormatting sqref="D79:F79">
    <cfRule type="cellIs" dxfId="37" priority="167" stopIfTrue="1" operator="equal">
      <formula>$N$7</formula>
    </cfRule>
  </conditionalFormatting>
  <conditionalFormatting sqref="G79:I79">
    <cfRule type="cellIs" dxfId="36" priority="166" stopIfTrue="1" operator="equal">
      <formula>$N$7</formula>
    </cfRule>
  </conditionalFormatting>
  <conditionalFormatting sqref="A89:C89">
    <cfRule type="cellIs" dxfId="35" priority="165" stopIfTrue="1" operator="equal">
      <formula>$N$7</formula>
    </cfRule>
  </conditionalFormatting>
  <conditionalFormatting sqref="D89:F89">
    <cfRule type="cellIs" dxfId="34" priority="164" stopIfTrue="1" operator="equal">
      <formula>$N$7</formula>
    </cfRule>
  </conditionalFormatting>
  <conditionalFormatting sqref="G89:I89">
    <cfRule type="cellIs" dxfId="33" priority="163" stopIfTrue="1" operator="equal">
      <formula>$N$7</formula>
    </cfRule>
  </conditionalFormatting>
  <conditionalFormatting sqref="A81:A88 C81:C88">
    <cfRule type="cellIs" dxfId="32" priority="88" stopIfTrue="1" operator="equal">
      <formula>$N$7</formula>
    </cfRule>
  </conditionalFormatting>
  <conditionalFormatting sqref="G91:G98 I91:I98">
    <cfRule type="cellIs" dxfId="31" priority="78" stopIfTrue="1" operator="equal">
      <formula>$N$7</formula>
    </cfRule>
  </conditionalFormatting>
  <conditionalFormatting sqref="D91:D98 F91:F98">
    <cfRule type="cellIs" dxfId="30" priority="64" stopIfTrue="1" operator="equal">
      <formula>$N$7</formula>
    </cfRule>
  </conditionalFormatting>
  <conditionalFormatting sqref="A91:A98 C91:C98">
    <cfRule type="cellIs" dxfId="29" priority="52" stopIfTrue="1" operator="equal">
      <formula>$N$7</formula>
    </cfRule>
  </conditionalFormatting>
  <conditionalFormatting sqref="B81:B88">
    <cfRule type="cellIs" dxfId="28" priority="29" stopIfTrue="1" operator="equal">
      <formula>$N$7</formula>
    </cfRule>
  </conditionalFormatting>
  <conditionalFormatting sqref="E81:E88">
    <cfRule type="cellIs" dxfId="27" priority="28" stopIfTrue="1" operator="equal">
      <formula>$N$7</formula>
    </cfRule>
  </conditionalFormatting>
  <conditionalFormatting sqref="H81:H88">
    <cfRule type="cellIs" dxfId="26" priority="27" stopIfTrue="1" operator="equal">
      <formula>$N$7</formula>
    </cfRule>
  </conditionalFormatting>
  <conditionalFormatting sqref="K81:K88">
    <cfRule type="cellIs" dxfId="25" priority="26" stopIfTrue="1" operator="equal">
      <formula>$N$7</formula>
    </cfRule>
  </conditionalFormatting>
  <conditionalFormatting sqref="B91:B98">
    <cfRule type="cellIs" dxfId="24" priority="25" stopIfTrue="1" operator="equal">
      <formula>$N$7</formula>
    </cfRule>
  </conditionalFormatting>
  <conditionalFormatting sqref="E91:E98">
    <cfRule type="cellIs" dxfId="23" priority="24" stopIfTrue="1" operator="equal">
      <formula>$N$7</formula>
    </cfRule>
  </conditionalFormatting>
  <conditionalFormatting sqref="H91:H98">
    <cfRule type="cellIs" dxfId="22" priority="23" stopIfTrue="1" operator="equal">
      <formula>$N$7</formula>
    </cfRule>
  </conditionalFormatting>
  <conditionalFormatting sqref="K91:K98">
    <cfRule type="cellIs" dxfId="21" priority="22" stopIfTrue="1" operator="equal">
      <formula>$N$7</formula>
    </cfRule>
  </conditionalFormatting>
  <conditionalFormatting sqref="D6:F15">
    <cfRule type="cellIs" dxfId="20" priority="21" stopIfTrue="1" operator="equal">
      <formula>$N$7</formula>
    </cfRule>
  </conditionalFormatting>
  <conditionalFormatting sqref="G6:I15">
    <cfRule type="cellIs" dxfId="19" priority="20" stopIfTrue="1" operator="equal">
      <formula>$N$7</formula>
    </cfRule>
  </conditionalFormatting>
  <conditionalFormatting sqref="J6:L15">
    <cfRule type="cellIs" dxfId="18" priority="19" stopIfTrue="1" operator="equal">
      <formula>$N$7</formula>
    </cfRule>
  </conditionalFormatting>
  <conditionalFormatting sqref="A16:C25">
    <cfRule type="cellIs" dxfId="17" priority="18" stopIfTrue="1" operator="equal">
      <formula>$N$7</formula>
    </cfRule>
  </conditionalFormatting>
  <conditionalFormatting sqref="D16:F25">
    <cfRule type="cellIs" dxfId="16" priority="17" stopIfTrue="1" operator="equal">
      <formula>$N$7</formula>
    </cfRule>
  </conditionalFormatting>
  <conditionalFormatting sqref="G16:I25">
    <cfRule type="cellIs" dxfId="15" priority="16" stopIfTrue="1" operator="equal">
      <formula>$N$7</formula>
    </cfRule>
  </conditionalFormatting>
  <conditionalFormatting sqref="A26:C35">
    <cfRule type="cellIs" dxfId="14" priority="15" stopIfTrue="1" operator="equal">
      <formula>$N$7</formula>
    </cfRule>
  </conditionalFormatting>
  <conditionalFormatting sqref="D26:F35">
    <cfRule type="cellIs" dxfId="13" priority="14" stopIfTrue="1" operator="equal">
      <formula>$N$7</formula>
    </cfRule>
  </conditionalFormatting>
  <conditionalFormatting sqref="G26:I35">
    <cfRule type="cellIs" dxfId="12" priority="13" stopIfTrue="1" operator="equal">
      <formula>$N$7</formula>
    </cfRule>
  </conditionalFormatting>
  <conditionalFormatting sqref="J26:L35">
    <cfRule type="cellIs" dxfId="11" priority="12" stopIfTrue="1" operator="equal">
      <formula>$N$7</formula>
    </cfRule>
  </conditionalFormatting>
  <conditionalFormatting sqref="A36:C45">
    <cfRule type="cellIs" dxfId="10" priority="11" stopIfTrue="1" operator="equal">
      <formula>$N$7</formula>
    </cfRule>
  </conditionalFormatting>
  <conditionalFormatting sqref="D36:F45">
    <cfRule type="cellIs" dxfId="9" priority="10" stopIfTrue="1" operator="equal">
      <formula>$N$7</formula>
    </cfRule>
  </conditionalFormatting>
  <conditionalFormatting sqref="G36:I45">
    <cfRule type="cellIs" dxfId="8" priority="9" stopIfTrue="1" operator="equal">
      <formula>$N$7</formula>
    </cfRule>
  </conditionalFormatting>
  <conditionalFormatting sqref="J36:L45">
    <cfRule type="cellIs" dxfId="7" priority="8" stopIfTrue="1" operator="equal">
      <formula>$N$7</formula>
    </cfRule>
  </conditionalFormatting>
  <conditionalFormatting sqref="A59:C68">
    <cfRule type="cellIs" dxfId="6" priority="7" stopIfTrue="1" operator="equal">
      <formula>$N$7</formula>
    </cfRule>
  </conditionalFormatting>
  <conditionalFormatting sqref="D59:F68">
    <cfRule type="cellIs" dxfId="5" priority="6" stopIfTrue="1" operator="equal">
      <formula>$N$7</formula>
    </cfRule>
  </conditionalFormatting>
  <conditionalFormatting sqref="G59:I68">
    <cfRule type="cellIs" dxfId="4" priority="5" stopIfTrue="1" operator="equal">
      <formula>$N$7</formula>
    </cfRule>
  </conditionalFormatting>
  <conditionalFormatting sqref="J59:L68">
    <cfRule type="cellIs" dxfId="3" priority="4" stopIfTrue="1" operator="equal">
      <formula>$N$7</formula>
    </cfRule>
  </conditionalFormatting>
  <conditionalFormatting sqref="A69:C78">
    <cfRule type="cellIs" dxfId="2" priority="3" stopIfTrue="1" operator="equal">
      <formula>$N$7</formula>
    </cfRule>
  </conditionalFormatting>
  <conditionalFormatting sqref="D69:F78">
    <cfRule type="cellIs" dxfId="1" priority="2" stopIfTrue="1" operator="equal">
      <formula>$N$7</formula>
    </cfRule>
  </conditionalFormatting>
  <conditionalFormatting sqref="G69:I78">
    <cfRule type="cellIs" dxfId="0" priority="1" stopIfTrue="1" operator="equal">
      <formula>$N$7</formula>
    </cfRule>
  </conditionalFormatting>
  <printOptions horizontalCentered="1"/>
  <pageMargins left="0.25" right="0.25" top="0.75" bottom="0.25" header="0.25" footer="0.5"/>
  <pageSetup scale="60" fitToHeight="2" orientation="portrait" r:id="rId1"/>
  <headerFooter alignWithMargins="0"/>
  <ignoredErrors>
    <ignoredError sqref="G27"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6"/>
  <sheetViews>
    <sheetView showGridLines="0" topLeftCell="A75" zoomScaleNormal="100" workbookViewId="0">
      <selection activeCell="B111" sqref="B111"/>
    </sheetView>
  </sheetViews>
  <sheetFormatPr defaultRowHeight="12.75" x14ac:dyDescent="0.2"/>
  <cols>
    <col min="1" max="1" width="4" style="6" bestFit="1" customWidth="1"/>
    <col min="2" max="2" width="122.140625" style="5" customWidth="1"/>
    <col min="3" max="16384" width="9.140625" style="5"/>
  </cols>
  <sheetData>
    <row r="1" spans="1:2" s="2" customFormat="1" x14ac:dyDescent="0.2">
      <c r="B1" s="55" t="s">
        <v>461</v>
      </c>
    </row>
    <row r="2" spans="1:2" s="2" customFormat="1" x14ac:dyDescent="0.2">
      <c r="B2" s="55" t="s">
        <v>462</v>
      </c>
    </row>
    <row r="3" spans="1:2" s="2" customFormat="1" x14ac:dyDescent="0.2">
      <c r="B3" s="55" t="s">
        <v>145</v>
      </c>
    </row>
    <row r="4" spans="1:2" s="2" customFormat="1" x14ac:dyDescent="0.2">
      <c r="B4" s="55" t="s">
        <v>146</v>
      </c>
    </row>
    <row r="5" spans="1:2" s="2" customFormat="1" x14ac:dyDescent="0.2">
      <c r="B5" s="55" t="s">
        <v>187</v>
      </c>
    </row>
    <row r="6" spans="1:2" x14ac:dyDescent="0.2">
      <c r="B6" s="1"/>
    </row>
    <row r="7" spans="1:2" x14ac:dyDescent="0.2">
      <c r="B7" s="2" t="s">
        <v>386</v>
      </c>
    </row>
    <row r="9" spans="1:2" x14ac:dyDescent="0.2">
      <c r="A9" s="6">
        <v>1</v>
      </c>
      <c r="B9" s="5" t="s">
        <v>83</v>
      </c>
    </row>
    <row r="11" spans="1:2" s="50" customFormat="1" x14ac:dyDescent="0.2">
      <c r="A11" s="6">
        <v>2</v>
      </c>
      <c r="B11" s="5" t="s">
        <v>84</v>
      </c>
    </row>
    <row r="12" spans="1:2" s="50" customFormat="1" x14ac:dyDescent="0.2">
      <c r="A12" s="6"/>
      <c r="B12" s="5" t="s">
        <v>85</v>
      </c>
    </row>
    <row r="13" spans="1:2" s="50" customFormat="1" x14ac:dyDescent="0.2">
      <c r="A13" s="6"/>
      <c r="B13" s="5" t="s">
        <v>86</v>
      </c>
    </row>
    <row r="14" spans="1:2" s="50" customFormat="1" x14ac:dyDescent="0.2">
      <c r="A14" s="6"/>
      <c r="B14" s="5" t="s">
        <v>87</v>
      </c>
    </row>
    <row r="15" spans="1:2" s="50" customFormat="1" x14ac:dyDescent="0.2">
      <c r="A15" s="6"/>
      <c r="B15" s="5" t="s">
        <v>88</v>
      </c>
    </row>
    <row r="17" spans="1:2" x14ac:dyDescent="0.2">
      <c r="A17" s="6">
        <v>3</v>
      </c>
      <c r="B17" s="5" t="s">
        <v>89</v>
      </c>
    </row>
    <row r="18" spans="1:2" x14ac:dyDescent="0.2">
      <c r="B18" s="5" t="s">
        <v>90</v>
      </c>
    </row>
    <row r="19" spans="1:2" x14ac:dyDescent="0.2">
      <c r="B19" s="5" t="s">
        <v>91</v>
      </c>
    </row>
    <row r="20" spans="1:2" x14ac:dyDescent="0.2">
      <c r="B20" s="5" t="s">
        <v>114</v>
      </c>
    </row>
    <row r="21" spans="1:2" x14ac:dyDescent="0.2">
      <c r="B21" s="5" t="s">
        <v>115</v>
      </c>
    </row>
    <row r="23" spans="1:2" x14ac:dyDescent="0.2">
      <c r="A23" s="6">
        <v>4</v>
      </c>
      <c r="B23" s="5" t="s">
        <v>92</v>
      </c>
    </row>
    <row r="24" spans="1:2" x14ac:dyDescent="0.2">
      <c r="B24" s="5" t="s">
        <v>93</v>
      </c>
    </row>
    <row r="25" spans="1:2" x14ac:dyDescent="0.2">
      <c r="B25" s="5" t="s">
        <v>94</v>
      </c>
    </row>
    <row r="26" spans="1:2" x14ac:dyDescent="0.2">
      <c r="B26" s="5" t="s">
        <v>95</v>
      </c>
    </row>
    <row r="27" spans="1:2" x14ac:dyDescent="0.2">
      <c r="B27" s="5" t="s">
        <v>96</v>
      </c>
    </row>
    <row r="28" spans="1:2" x14ac:dyDescent="0.2">
      <c r="B28" s="5" t="s">
        <v>97</v>
      </c>
    </row>
    <row r="29" spans="1:2" x14ac:dyDescent="0.2">
      <c r="B29" s="5" t="s">
        <v>98</v>
      </c>
    </row>
    <row r="30" spans="1:2" x14ac:dyDescent="0.2">
      <c r="B30" s="5" t="s">
        <v>99</v>
      </c>
    </row>
    <row r="31" spans="1:2" x14ac:dyDescent="0.2">
      <c r="B31" s="5" t="s">
        <v>382</v>
      </c>
    </row>
    <row r="32" spans="1:2" x14ac:dyDescent="0.2">
      <c r="B32" s="5" t="s">
        <v>282</v>
      </c>
    </row>
    <row r="34" spans="1:2" x14ac:dyDescent="0.2">
      <c r="A34" s="6">
        <v>5</v>
      </c>
      <c r="B34" s="55" t="s">
        <v>463</v>
      </c>
    </row>
    <row r="36" spans="1:2" x14ac:dyDescent="0.2">
      <c r="A36" s="6">
        <v>6</v>
      </c>
      <c r="B36" s="51" t="s">
        <v>100</v>
      </c>
    </row>
    <row r="38" spans="1:2" s="50" customFormat="1" x14ac:dyDescent="0.2">
      <c r="A38" s="6">
        <v>7</v>
      </c>
      <c r="B38" s="5" t="s">
        <v>387</v>
      </c>
    </row>
    <row r="39" spans="1:2" s="50" customFormat="1" x14ac:dyDescent="0.2">
      <c r="A39" s="6"/>
      <c r="B39" s="5" t="s">
        <v>101</v>
      </c>
    </row>
    <row r="40" spans="1:2" s="50" customFormat="1" x14ac:dyDescent="0.2">
      <c r="A40" s="6"/>
      <c r="B40" s="5" t="s">
        <v>102</v>
      </c>
    </row>
    <row r="42" spans="1:2" s="50" customFormat="1" x14ac:dyDescent="0.2">
      <c r="A42" s="6"/>
      <c r="B42" s="3" t="s">
        <v>4</v>
      </c>
    </row>
    <row r="43" spans="1:2" s="50" customFormat="1" x14ac:dyDescent="0.2">
      <c r="A43" s="6"/>
      <c r="B43" s="4" t="s">
        <v>36</v>
      </c>
    </row>
    <row r="44" spans="1:2" s="50" customFormat="1" x14ac:dyDescent="0.2">
      <c r="A44" s="6"/>
      <c r="B44" s="4" t="s">
        <v>72</v>
      </c>
    </row>
    <row r="46" spans="1:2" s="50" customFormat="1" x14ac:dyDescent="0.2">
      <c r="A46" s="6">
        <v>8</v>
      </c>
      <c r="B46" s="51" t="s">
        <v>103</v>
      </c>
    </row>
    <row r="47" spans="1:2" s="50" customFormat="1" x14ac:dyDescent="0.2">
      <c r="A47" s="6"/>
      <c r="B47" s="51"/>
    </row>
    <row r="48" spans="1:2" s="50" customFormat="1" x14ac:dyDescent="0.2">
      <c r="A48" s="6"/>
      <c r="B48" s="3" t="s">
        <v>104</v>
      </c>
    </row>
    <row r="49" spans="1:2" x14ac:dyDescent="0.2">
      <c r="B49" s="4" t="s">
        <v>105</v>
      </c>
    </row>
    <row r="51" spans="1:2" s="50" customFormat="1" x14ac:dyDescent="0.2">
      <c r="A51" s="6">
        <v>9</v>
      </c>
      <c r="B51" s="5" t="s">
        <v>106</v>
      </c>
    </row>
    <row r="52" spans="1:2" s="50" customFormat="1" x14ac:dyDescent="0.2">
      <c r="A52" s="6"/>
      <c r="B52" s="5" t="s">
        <v>107</v>
      </c>
    </row>
    <row r="53" spans="1:2" s="50" customFormat="1" x14ac:dyDescent="0.2">
      <c r="A53" s="6"/>
      <c r="B53" s="5" t="s">
        <v>383</v>
      </c>
    </row>
    <row r="55" spans="1:2" s="50" customFormat="1" x14ac:dyDescent="0.2">
      <c r="A55" s="6">
        <v>10</v>
      </c>
      <c r="B55" s="5" t="s">
        <v>108</v>
      </c>
    </row>
    <row r="56" spans="1:2" s="50" customFormat="1" x14ac:dyDescent="0.2">
      <c r="A56" s="6"/>
      <c r="B56" s="5" t="s">
        <v>109</v>
      </c>
    </row>
    <row r="58" spans="1:2" x14ac:dyDescent="0.2">
      <c r="A58" s="6">
        <v>11</v>
      </c>
      <c r="B58" s="5" t="s">
        <v>110</v>
      </c>
    </row>
    <row r="59" spans="1:2" x14ac:dyDescent="0.2">
      <c r="B59" s="5" t="s">
        <v>113</v>
      </c>
    </row>
    <row r="60" spans="1:2" x14ac:dyDescent="0.2">
      <c r="B60" s="5" t="s">
        <v>111</v>
      </c>
    </row>
    <row r="61" spans="1:2" x14ac:dyDescent="0.2">
      <c r="B61" s="5" t="s">
        <v>112</v>
      </c>
    </row>
    <row r="63" spans="1:2" x14ac:dyDescent="0.2">
      <c r="A63" s="6">
        <v>12</v>
      </c>
      <c r="B63" s="5" t="s">
        <v>116</v>
      </c>
    </row>
    <row r="64" spans="1:2" x14ac:dyDescent="0.2">
      <c r="B64" s="5" t="s">
        <v>117</v>
      </c>
    </row>
    <row r="66" spans="1:5" s="53" customFormat="1" x14ac:dyDescent="0.2">
      <c r="A66" s="6">
        <v>13</v>
      </c>
      <c r="B66" s="5" t="s">
        <v>118</v>
      </c>
      <c r="C66" s="50"/>
      <c r="D66" s="50"/>
      <c r="E66" s="50"/>
    </row>
    <row r="67" spans="1:5" s="53" customFormat="1" x14ac:dyDescent="0.2">
      <c r="A67" s="6"/>
      <c r="B67" s="5" t="s">
        <v>464</v>
      </c>
      <c r="C67" s="50"/>
      <c r="D67" s="50"/>
      <c r="E67" s="50"/>
    </row>
    <row r="68" spans="1:5" s="53" customFormat="1" x14ac:dyDescent="0.2">
      <c r="A68" s="6"/>
      <c r="B68" s="5" t="s">
        <v>389</v>
      </c>
      <c r="C68" s="50"/>
      <c r="D68" s="50"/>
      <c r="E68" s="50"/>
    </row>
    <row r="69" spans="1:5" s="53" customFormat="1" x14ac:dyDescent="0.2">
      <c r="A69" s="6"/>
      <c r="B69" s="5" t="s">
        <v>119</v>
      </c>
      <c r="C69" s="50"/>
      <c r="D69" s="50"/>
      <c r="E69" s="50"/>
    </row>
    <row r="71" spans="1:5" s="50" customFormat="1" x14ac:dyDescent="0.2">
      <c r="A71" s="6">
        <v>14</v>
      </c>
      <c r="B71" s="5" t="s">
        <v>120</v>
      </c>
    </row>
    <row r="73" spans="1:5" x14ac:dyDescent="0.2">
      <c r="A73" s="6">
        <v>15</v>
      </c>
      <c r="B73" s="5" t="s">
        <v>388</v>
      </c>
    </row>
    <row r="74" spans="1:5" x14ac:dyDescent="0.2">
      <c r="B74" s="5" t="s">
        <v>288</v>
      </c>
    </row>
    <row r="76" spans="1:5" x14ac:dyDescent="0.2">
      <c r="B76" s="54" t="s">
        <v>77</v>
      </c>
    </row>
    <row r="77" spans="1:5" x14ac:dyDescent="0.2">
      <c r="B77" s="6" t="s">
        <v>121</v>
      </c>
    </row>
    <row r="78" spans="1:5" x14ac:dyDescent="0.2">
      <c r="B78" s="6" t="s">
        <v>122</v>
      </c>
    </row>
    <row r="79" spans="1:5" x14ac:dyDescent="0.2">
      <c r="B79" s="6" t="s">
        <v>123</v>
      </c>
    </row>
    <row r="80" spans="1:5" x14ac:dyDescent="0.2">
      <c r="B80" s="6" t="s">
        <v>124</v>
      </c>
    </row>
    <row r="82" spans="1:2" x14ac:dyDescent="0.2">
      <c r="B82" s="54" t="s">
        <v>125</v>
      </c>
    </row>
    <row r="83" spans="1:2" x14ac:dyDescent="0.2">
      <c r="B83" s="52" t="s">
        <v>126</v>
      </c>
    </row>
    <row r="85" spans="1:2" x14ac:dyDescent="0.2">
      <c r="A85" s="6">
        <v>16</v>
      </c>
      <c r="B85" s="5" t="s">
        <v>127</v>
      </c>
    </row>
    <row r="86" spans="1:2" x14ac:dyDescent="0.2">
      <c r="B86" s="5" t="s">
        <v>128</v>
      </c>
    </row>
    <row r="88" spans="1:2" x14ac:dyDescent="0.2">
      <c r="A88" s="6">
        <v>17</v>
      </c>
      <c r="B88" s="5" t="s">
        <v>129</v>
      </c>
    </row>
    <row r="90" spans="1:2" x14ac:dyDescent="0.2">
      <c r="A90" s="6">
        <v>18</v>
      </c>
      <c r="B90" s="5" t="s">
        <v>130</v>
      </c>
    </row>
    <row r="92" spans="1:2" x14ac:dyDescent="0.2">
      <c r="A92" s="6">
        <v>19</v>
      </c>
      <c r="B92" s="5" t="s">
        <v>131</v>
      </c>
    </row>
    <row r="93" spans="1:2" x14ac:dyDescent="0.2">
      <c r="B93" s="5" t="s">
        <v>132</v>
      </c>
    </row>
    <row r="95" spans="1:2" x14ac:dyDescent="0.2">
      <c r="A95" s="6">
        <v>20</v>
      </c>
      <c r="B95" s="5" t="s">
        <v>133</v>
      </c>
    </row>
    <row r="97" spans="1:5" x14ac:dyDescent="0.2">
      <c r="A97" s="6">
        <v>21</v>
      </c>
      <c r="B97" s="5" t="s">
        <v>134</v>
      </c>
    </row>
    <row r="98" spans="1:5" x14ac:dyDescent="0.2">
      <c r="B98" s="5" t="s">
        <v>149</v>
      </c>
    </row>
    <row r="99" spans="1:5" x14ac:dyDescent="0.2">
      <c r="B99" s="5" t="s">
        <v>144</v>
      </c>
    </row>
    <row r="100" spans="1:5" x14ac:dyDescent="0.2">
      <c r="B100" s="5" t="s">
        <v>148</v>
      </c>
    </row>
    <row r="101" spans="1:5" x14ac:dyDescent="0.2">
      <c r="B101" s="5" t="s">
        <v>384</v>
      </c>
    </row>
    <row r="102" spans="1:5" x14ac:dyDescent="0.2">
      <c r="B102" s="5" t="s">
        <v>289</v>
      </c>
    </row>
    <row r="104" spans="1:5" s="53" customFormat="1" x14ac:dyDescent="0.2">
      <c r="A104" s="6">
        <v>22</v>
      </c>
      <c r="B104" s="5" t="s">
        <v>135</v>
      </c>
      <c r="C104" s="50"/>
      <c r="D104" s="50"/>
      <c r="E104" s="50"/>
    </row>
    <row r="106" spans="1:5" s="53" customFormat="1" x14ac:dyDescent="0.2">
      <c r="A106" s="6">
        <v>23</v>
      </c>
      <c r="B106" s="5" t="s">
        <v>136</v>
      </c>
      <c r="C106" s="50"/>
      <c r="D106" s="50"/>
      <c r="E106" s="50"/>
    </row>
    <row r="108" spans="1:5" s="7" customFormat="1" x14ac:dyDescent="0.2">
      <c r="A108" s="6">
        <v>24</v>
      </c>
      <c r="B108" s="5" t="s">
        <v>137</v>
      </c>
      <c r="C108" s="5"/>
      <c r="D108" s="5"/>
      <c r="E108" s="5"/>
    </row>
    <row r="109" spans="1:5" s="7" customFormat="1" x14ac:dyDescent="0.2">
      <c r="A109" s="6"/>
      <c r="B109" s="5" t="s">
        <v>138</v>
      </c>
      <c r="C109" s="5"/>
      <c r="D109" s="5"/>
      <c r="E109" s="5"/>
    </row>
    <row r="111" spans="1:5" s="53" customFormat="1" x14ac:dyDescent="0.2">
      <c r="A111" s="6">
        <v>25</v>
      </c>
      <c r="B111" s="5" t="s">
        <v>139</v>
      </c>
      <c r="C111" s="50"/>
      <c r="D111" s="50"/>
      <c r="E111" s="50"/>
    </row>
    <row r="112" spans="1:5" s="53" customFormat="1" x14ac:dyDescent="0.2">
      <c r="A112" s="6"/>
      <c r="B112" s="5" t="s">
        <v>140</v>
      </c>
      <c r="C112" s="50"/>
      <c r="D112" s="50"/>
      <c r="E112" s="50"/>
    </row>
    <row r="113" spans="1:5" s="53" customFormat="1" x14ac:dyDescent="0.2">
      <c r="A113" s="6"/>
      <c r="B113" s="5" t="s">
        <v>141</v>
      </c>
      <c r="C113" s="50"/>
      <c r="D113" s="50"/>
      <c r="E113" s="50"/>
    </row>
    <row r="114" spans="1:5" s="7" customFormat="1" x14ac:dyDescent="0.2">
      <c r="A114" s="6"/>
      <c r="B114" s="5"/>
      <c r="C114" s="5"/>
      <c r="D114" s="5"/>
      <c r="E114" s="5"/>
    </row>
    <row r="115" spans="1:5" s="53" customFormat="1" x14ac:dyDescent="0.2">
      <c r="A115" s="6">
        <v>26</v>
      </c>
      <c r="B115" s="5" t="s">
        <v>142</v>
      </c>
      <c r="C115" s="50"/>
      <c r="D115" s="50"/>
      <c r="E115" s="50"/>
    </row>
    <row r="116" spans="1:5" s="53" customFormat="1" x14ac:dyDescent="0.2">
      <c r="A116" s="6"/>
      <c r="B116" s="5" t="s">
        <v>390</v>
      </c>
      <c r="C116" s="50"/>
      <c r="D116" s="50"/>
      <c r="E116" s="50"/>
    </row>
    <row r="117" spans="1:5" s="53" customFormat="1" x14ac:dyDescent="0.2">
      <c r="A117" s="6"/>
      <c r="B117" s="5" t="s">
        <v>392</v>
      </c>
      <c r="C117" s="50"/>
      <c r="D117" s="50"/>
      <c r="E117" s="50"/>
    </row>
    <row r="118" spans="1:5" s="53" customFormat="1" x14ac:dyDescent="0.2">
      <c r="A118" s="6"/>
      <c r="B118" s="166" t="s">
        <v>391</v>
      </c>
      <c r="C118" s="50"/>
      <c r="D118" s="50"/>
      <c r="E118" s="50"/>
    </row>
    <row r="119" spans="1:5" s="7" customFormat="1" x14ac:dyDescent="0.2">
      <c r="A119" s="6"/>
      <c r="B119" s="5"/>
      <c r="C119" s="5"/>
      <c r="D119" s="5"/>
      <c r="E119" s="5"/>
    </row>
    <row r="120" spans="1:5" x14ac:dyDescent="0.2">
      <c r="A120" s="6">
        <v>27</v>
      </c>
      <c r="B120" s="5" t="s">
        <v>385</v>
      </c>
    </row>
    <row r="121" spans="1:5" x14ac:dyDescent="0.2">
      <c r="B121" s="5" t="s">
        <v>290</v>
      </c>
    </row>
    <row r="122" spans="1:5" x14ac:dyDescent="0.2">
      <c r="B122" s="5" t="s">
        <v>147</v>
      </c>
    </row>
    <row r="124" spans="1:5" x14ac:dyDescent="0.2">
      <c r="A124" s="6">
        <v>28</v>
      </c>
      <c r="B124" s="5" t="s">
        <v>143</v>
      </c>
    </row>
    <row r="125" spans="1:5" s="57" customFormat="1" x14ac:dyDescent="0.2">
      <c r="A125" s="56"/>
    </row>
    <row r="126" spans="1:5" s="57" customFormat="1" x14ac:dyDescent="0.2">
      <c r="A126" s="56"/>
      <c r="B126" s="7"/>
    </row>
  </sheetData>
  <phoneticPr fontId="0" type="noConversion"/>
  <printOptions horizontalCentered="1"/>
  <pageMargins left="0.75" right="0.75" top="0.5" bottom="0.25" header="0" footer="0.5"/>
  <pageSetup scale="63" fitToHeight="2" orientation="portrait" r:id="rId1"/>
  <headerFooter alignWithMargins="0">
    <oddHeader>&amp;C&amp;"Arial,Bold Italic"&amp;9Northeastern Massachusetts Men's Pro League 2014 - 2015 Season</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F28" sqref="F28"/>
    </sheetView>
  </sheetViews>
  <sheetFormatPr defaultRowHeight="15.75" x14ac:dyDescent="0.25"/>
  <cols>
    <col min="1" max="1" width="8" style="170" bestFit="1" customWidth="1"/>
    <col min="2" max="2" width="16.140625" style="167" bestFit="1" customWidth="1"/>
    <col min="3" max="3" width="14.85546875" style="167" bestFit="1" customWidth="1"/>
    <col min="4" max="4" width="14" style="167" bestFit="1" customWidth="1"/>
    <col min="5" max="5" width="28.28515625" style="167" bestFit="1" customWidth="1"/>
    <col min="6" max="16384" width="9.140625" style="167"/>
  </cols>
  <sheetData>
    <row r="1" spans="1:5" s="169" customFormat="1" x14ac:dyDescent="0.25">
      <c r="A1" s="169" t="s">
        <v>431</v>
      </c>
      <c r="B1" s="171" t="s">
        <v>0</v>
      </c>
      <c r="C1" s="171" t="s">
        <v>393</v>
      </c>
      <c r="D1" s="171" t="s">
        <v>394</v>
      </c>
      <c r="E1" s="171" t="s">
        <v>395</v>
      </c>
    </row>
    <row r="2" spans="1:5" x14ac:dyDescent="0.25">
      <c r="A2" s="170">
        <v>1</v>
      </c>
      <c r="B2" s="167" t="s">
        <v>75</v>
      </c>
      <c r="C2" s="167" t="s">
        <v>353</v>
      </c>
      <c r="D2" s="167" t="s">
        <v>396</v>
      </c>
      <c r="E2" s="168" t="s">
        <v>397</v>
      </c>
    </row>
    <row r="3" spans="1:5" x14ac:dyDescent="0.25">
      <c r="A3" s="170">
        <v>2</v>
      </c>
      <c r="B3" s="167" t="s">
        <v>398</v>
      </c>
      <c r="C3" s="167" t="s">
        <v>264</v>
      </c>
      <c r="D3" s="167" t="s">
        <v>399</v>
      </c>
      <c r="E3" s="168" t="s">
        <v>400</v>
      </c>
    </row>
    <row r="4" spans="1:5" x14ac:dyDescent="0.25">
      <c r="A4" s="170">
        <v>3</v>
      </c>
      <c r="B4" s="167" t="s">
        <v>204</v>
      </c>
      <c r="C4" s="167" t="s">
        <v>276</v>
      </c>
      <c r="D4" s="167" t="s">
        <v>603</v>
      </c>
      <c r="E4" s="168" t="s">
        <v>604</v>
      </c>
    </row>
    <row r="5" spans="1:5" x14ac:dyDescent="0.25">
      <c r="A5" s="170">
        <v>4</v>
      </c>
      <c r="B5" s="167" t="s">
        <v>401</v>
      </c>
      <c r="C5" s="167" t="s">
        <v>360</v>
      </c>
      <c r="D5" s="167" t="s">
        <v>402</v>
      </c>
      <c r="E5" s="168" t="s">
        <v>403</v>
      </c>
    </row>
    <row r="6" spans="1:5" x14ac:dyDescent="0.25">
      <c r="A6" s="170">
        <v>5</v>
      </c>
      <c r="B6" s="167" t="s">
        <v>404</v>
      </c>
      <c r="C6" s="167" t="s">
        <v>359</v>
      </c>
      <c r="D6" s="167" t="s">
        <v>405</v>
      </c>
    </row>
    <row r="7" spans="1:5" x14ac:dyDescent="0.25">
      <c r="A7" s="170">
        <v>6</v>
      </c>
      <c r="B7" s="167" t="s">
        <v>203</v>
      </c>
      <c r="C7" s="167" t="s">
        <v>406</v>
      </c>
      <c r="D7" s="167" t="s">
        <v>407</v>
      </c>
      <c r="E7" s="168" t="s">
        <v>408</v>
      </c>
    </row>
    <row r="8" spans="1:5" x14ac:dyDescent="0.25">
      <c r="A8" s="170">
        <v>7</v>
      </c>
      <c r="B8" s="167" t="s">
        <v>74</v>
      </c>
      <c r="C8" s="167" t="s">
        <v>409</v>
      </c>
      <c r="D8" s="167" t="s">
        <v>410</v>
      </c>
      <c r="E8" s="168" t="s">
        <v>411</v>
      </c>
    </row>
    <row r="9" spans="1:5" x14ac:dyDescent="0.25">
      <c r="A9" s="170">
        <v>8</v>
      </c>
      <c r="B9" s="167" t="s">
        <v>79</v>
      </c>
      <c r="C9" s="167" t="s">
        <v>352</v>
      </c>
      <c r="D9" s="167" t="s">
        <v>412</v>
      </c>
      <c r="E9" s="168" t="s">
        <v>413</v>
      </c>
    </row>
    <row r="10" spans="1:5" x14ac:dyDescent="0.25">
      <c r="A10" s="170">
        <v>9</v>
      </c>
      <c r="B10" s="167" t="s">
        <v>205</v>
      </c>
      <c r="C10" s="167" t="s">
        <v>355</v>
      </c>
      <c r="D10" s="167" t="s">
        <v>414</v>
      </c>
      <c r="E10" s="168" t="s">
        <v>433</v>
      </c>
    </row>
    <row r="11" spans="1:5" x14ac:dyDescent="0.25">
      <c r="A11" s="170">
        <v>10</v>
      </c>
      <c r="B11" s="167" t="s">
        <v>73</v>
      </c>
      <c r="C11" s="167" t="s">
        <v>357</v>
      </c>
      <c r="D11" s="167" t="s">
        <v>415</v>
      </c>
      <c r="E11" s="168" t="s">
        <v>416</v>
      </c>
    </row>
    <row r="12" spans="1:5" x14ac:dyDescent="0.25">
      <c r="A12" s="170">
        <v>11</v>
      </c>
      <c r="B12" s="167" t="s">
        <v>190</v>
      </c>
      <c r="C12" s="167" t="s">
        <v>376</v>
      </c>
      <c r="D12" s="167" t="s">
        <v>417</v>
      </c>
      <c r="E12" s="168" t="s">
        <v>418</v>
      </c>
    </row>
    <row r="13" spans="1:5" x14ac:dyDescent="0.25">
      <c r="A13" s="170">
        <v>12</v>
      </c>
      <c r="B13" s="167" t="s">
        <v>419</v>
      </c>
      <c r="C13" s="167" t="s">
        <v>356</v>
      </c>
      <c r="D13" s="167" t="s">
        <v>420</v>
      </c>
      <c r="E13" s="168" t="s">
        <v>421</v>
      </c>
    </row>
    <row r="14" spans="1:5" x14ac:dyDescent="0.25">
      <c r="A14" s="170">
        <v>13</v>
      </c>
      <c r="B14" s="167" t="s">
        <v>422</v>
      </c>
      <c r="C14" s="167" t="s">
        <v>361</v>
      </c>
      <c r="D14" s="172" t="s">
        <v>423</v>
      </c>
      <c r="E14" s="168" t="s">
        <v>424</v>
      </c>
    </row>
    <row r="15" spans="1:5" x14ac:dyDescent="0.25">
      <c r="A15" s="170">
        <v>14</v>
      </c>
      <c r="B15" s="167" t="s">
        <v>425</v>
      </c>
      <c r="C15" s="167" t="s">
        <v>354</v>
      </c>
      <c r="D15" s="167" t="s">
        <v>426</v>
      </c>
      <c r="E15" s="168" t="s">
        <v>427</v>
      </c>
    </row>
    <row r="16" spans="1:5" x14ac:dyDescent="0.25">
      <c r="A16" s="170">
        <v>15</v>
      </c>
      <c r="B16" s="167" t="s">
        <v>428</v>
      </c>
      <c r="C16" s="167" t="s">
        <v>348</v>
      </c>
      <c r="D16" s="167" t="s">
        <v>429</v>
      </c>
      <c r="E16" s="168" t="s">
        <v>430</v>
      </c>
    </row>
    <row r="17" spans="1:2" x14ac:dyDescent="0.25">
      <c r="A17" s="170">
        <v>16</v>
      </c>
      <c r="B17" s="167" t="s">
        <v>432</v>
      </c>
    </row>
  </sheetData>
  <hyperlinks>
    <hyperlink ref="E10" r:id="rId1"/>
    <hyperlink ref="E16" r:id="rId2"/>
    <hyperlink ref="E5" r:id="rId3"/>
    <hyperlink ref="E7" r:id="rId4"/>
    <hyperlink ref="E12" r:id="rId5"/>
    <hyperlink ref="E8" r:id="rId6"/>
    <hyperlink ref="E11" r:id="rId7"/>
    <hyperlink ref="E9" r:id="rId8"/>
    <hyperlink ref="E3" r:id="rId9"/>
    <hyperlink ref="E13" r:id="rId10"/>
    <hyperlink ref="E2" r:id="rId11"/>
    <hyperlink ref="E15" r:id="rId12"/>
    <hyperlink ref="E14" r:id="rId13"/>
    <hyperlink ref="E4"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05"/>
  <sheetViews>
    <sheetView showGridLines="0" zoomScaleNormal="100" workbookViewId="0">
      <pane xSplit="1" topLeftCell="B1" activePane="topRight" state="frozen"/>
      <selection activeCell="F28" sqref="F28"/>
      <selection pane="topRight" activeCell="AL210" sqref="AL209:AL210"/>
    </sheetView>
  </sheetViews>
  <sheetFormatPr defaultRowHeight="15" customHeight="1" x14ac:dyDescent="0.2"/>
  <cols>
    <col min="1" max="1" width="21.42578125" style="79" bestFit="1" customWidth="1"/>
    <col min="2" max="8" width="5" style="86" hidden="1" customWidth="1"/>
    <col min="9" max="18" width="5" style="86" customWidth="1"/>
    <col min="19" max="19" width="2.140625" style="101" customWidth="1"/>
    <col min="20" max="25" width="5" style="86" customWidth="1"/>
    <col min="26" max="26" width="4.85546875" style="86" customWidth="1"/>
    <col min="27" max="36" width="4.85546875" style="86" hidden="1" customWidth="1"/>
    <col min="37" max="37" width="2" style="83" customWidth="1"/>
    <col min="38" max="38" width="8.140625" style="86" bestFit="1" customWidth="1"/>
    <col min="39" max="39" width="5.42578125" style="86" customWidth="1"/>
    <col min="40" max="40" width="5.85546875" style="87" bestFit="1" customWidth="1"/>
    <col min="41" max="41" width="6.5703125" style="87" bestFit="1" customWidth="1"/>
    <col min="42" max="42" width="5.42578125" style="91" bestFit="1" customWidth="1"/>
    <col min="43" max="16384" width="9.140625" style="83"/>
  </cols>
  <sheetData>
    <row r="1" spans="1:42" s="79" customFormat="1" ht="15" customHeight="1" x14ac:dyDescent="0.2">
      <c r="A1" s="88" t="s">
        <v>295</v>
      </c>
      <c r="B1" s="89">
        <v>1</v>
      </c>
      <c r="C1" s="89">
        <v>2</v>
      </c>
      <c r="D1" s="89">
        <v>3</v>
      </c>
      <c r="E1" s="89">
        <v>4</v>
      </c>
      <c r="F1" s="89">
        <v>5</v>
      </c>
      <c r="G1" s="89">
        <v>6</v>
      </c>
      <c r="H1" s="89">
        <v>7</v>
      </c>
      <c r="I1" s="89">
        <v>8</v>
      </c>
      <c r="J1" s="89">
        <v>9</v>
      </c>
      <c r="K1" s="89">
        <v>10</v>
      </c>
      <c r="L1" s="89">
        <v>11</v>
      </c>
      <c r="M1" s="89">
        <v>12</v>
      </c>
      <c r="N1" s="89">
        <v>13</v>
      </c>
      <c r="O1" s="89">
        <v>14</v>
      </c>
      <c r="P1" s="89">
        <v>15</v>
      </c>
      <c r="Q1" s="89">
        <v>16</v>
      </c>
      <c r="R1" s="89">
        <v>17</v>
      </c>
      <c r="S1" s="89"/>
      <c r="T1" s="89">
        <v>18</v>
      </c>
      <c r="U1" s="89">
        <v>19</v>
      </c>
      <c r="V1" s="89">
        <v>20</v>
      </c>
      <c r="W1" s="89">
        <v>21</v>
      </c>
      <c r="X1" s="89">
        <v>22</v>
      </c>
      <c r="Y1" s="89">
        <v>23</v>
      </c>
      <c r="Z1" s="89">
        <v>24</v>
      </c>
      <c r="AA1" s="89">
        <v>25</v>
      </c>
      <c r="AB1" s="89">
        <v>26</v>
      </c>
      <c r="AC1" s="89">
        <v>27</v>
      </c>
      <c r="AD1" s="89">
        <v>28</v>
      </c>
      <c r="AE1" s="89">
        <v>29</v>
      </c>
      <c r="AF1" s="89">
        <v>30</v>
      </c>
      <c r="AG1" s="89">
        <v>31</v>
      </c>
      <c r="AH1" s="89">
        <v>32</v>
      </c>
      <c r="AI1" s="89">
        <v>33</v>
      </c>
      <c r="AJ1" s="89">
        <v>34</v>
      </c>
      <c r="AL1" s="89" t="s">
        <v>39</v>
      </c>
      <c r="AM1" s="89" t="s">
        <v>326</v>
      </c>
      <c r="AN1" s="90" t="s">
        <v>325</v>
      </c>
      <c r="AO1" s="90" t="s">
        <v>312</v>
      </c>
      <c r="AP1" s="91" t="s">
        <v>82</v>
      </c>
    </row>
    <row r="2" spans="1:42" ht="15" customHeight="1" x14ac:dyDescent="0.2">
      <c r="A2" s="92" t="s">
        <v>179</v>
      </c>
      <c r="B2" s="134">
        <f>'1'!E5</f>
        <v>407</v>
      </c>
      <c r="C2" s="144"/>
      <c r="D2" s="93">
        <f>'3'!K19</f>
        <v>403</v>
      </c>
      <c r="E2" s="93">
        <f>'4'!K47</f>
        <v>379</v>
      </c>
      <c r="F2" s="93">
        <f>'5'!E47</f>
        <v>345</v>
      </c>
      <c r="G2" s="93"/>
      <c r="H2" s="93"/>
      <c r="I2" s="93">
        <f>'8'!E18</f>
        <v>342</v>
      </c>
      <c r="J2" s="93">
        <f>'9'!E26</f>
        <v>338</v>
      </c>
      <c r="K2" s="93">
        <f>'10'!E26</f>
        <v>348</v>
      </c>
      <c r="L2" s="93">
        <f>'11'!K6</f>
        <v>364</v>
      </c>
      <c r="M2" s="94">
        <f>'12'!K41</f>
        <v>342</v>
      </c>
      <c r="N2" s="93">
        <f>'13'!E13</f>
        <v>333</v>
      </c>
      <c r="O2" s="134">
        <f>'14'!K20</f>
        <v>428</v>
      </c>
      <c r="P2" s="144"/>
      <c r="Q2" s="93"/>
      <c r="R2" s="93"/>
      <c r="S2" s="89"/>
      <c r="T2" s="93"/>
      <c r="U2" s="93"/>
      <c r="V2" s="93"/>
      <c r="W2" s="93">
        <f>'21'!E13</f>
        <v>358</v>
      </c>
      <c r="X2" s="93">
        <f>'22'!K48</f>
        <v>353</v>
      </c>
      <c r="Y2" s="93">
        <f>'23'!E13</f>
        <v>361</v>
      </c>
      <c r="Z2" s="93">
        <f>'24'!E27</f>
        <v>349</v>
      </c>
      <c r="AA2" s="94"/>
      <c r="AB2" s="93"/>
      <c r="AC2" s="93"/>
      <c r="AD2" s="93"/>
      <c r="AE2" s="93"/>
      <c r="AF2" s="93"/>
      <c r="AG2" s="93"/>
      <c r="AH2" s="93"/>
      <c r="AI2" s="93"/>
      <c r="AJ2" s="93"/>
      <c r="AL2" s="97">
        <f>AO2/AN2</f>
        <v>121.11111111111111</v>
      </c>
      <c r="AM2" s="93">
        <f t="shared" ref="AM2:AM7" si="0">MAX(B2:AJ2)</f>
        <v>428</v>
      </c>
      <c r="AN2" s="93">
        <f t="shared" ref="AN2:AN7" si="1">COUNTA(B2:AJ2)*3</f>
        <v>45</v>
      </c>
      <c r="AO2" s="98">
        <f t="shared" ref="AO2:AO7" si="2">SUM(B2:AJ2)</f>
        <v>5450</v>
      </c>
      <c r="AP2" s="93">
        <f t="shared" ref="AP2:AP7" si="3">COUNTIF(B2:AJ2,"&gt;399")</f>
        <v>3</v>
      </c>
    </row>
    <row r="3" spans="1:42" ht="15" customHeight="1" x14ac:dyDescent="0.2">
      <c r="A3" s="92" t="s">
        <v>180</v>
      </c>
      <c r="B3" s="134">
        <f>'1'!E4</f>
        <v>322</v>
      </c>
      <c r="C3" s="144"/>
      <c r="D3" s="93">
        <f>'3'!K18</f>
        <v>348</v>
      </c>
      <c r="E3" s="93">
        <f>'4'!K46</f>
        <v>387</v>
      </c>
      <c r="F3" s="93"/>
      <c r="G3" s="93">
        <f>'6'!K12</f>
        <v>316</v>
      </c>
      <c r="H3" s="93">
        <f>'7'!K26</f>
        <v>426</v>
      </c>
      <c r="I3" s="93">
        <f>'8'!E19</f>
        <v>317</v>
      </c>
      <c r="J3" s="93">
        <f>'9'!E25</f>
        <v>338</v>
      </c>
      <c r="K3" s="93">
        <f>'10'!E25</f>
        <v>337</v>
      </c>
      <c r="L3" s="93">
        <f>'11'!K5</f>
        <v>365</v>
      </c>
      <c r="M3" s="94">
        <f>'12'!K40</f>
        <v>383</v>
      </c>
      <c r="N3" s="93">
        <f>'13'!E12</f>
        <v>336</v>
      </c>
      <c r="O3" s="134">
        <f>'14'!K19</f>
        <v>363</v>
      </c>
      <c r="P3" s="144">
        <f>'15'!E12</f>
        <v>370</v>
      </c>
      <c r="Q3" s="93">
        <f>'16'!K34</f>
        <v>368</v>
      </c>
      <c r="R3" s="93">
        <f>'17'!K26</f>
        <v>325</v>
      </c>
      <c r="S3" s="89"/>
      <c r="T3" s="93">
        <f>'18'!K5</f>
        <v>448</v>
      </c>
      <c r="U3" s="93"/>
      <c r="V3" s="93">
        <f>'20'!E20</f>
        <v>347</v>
      </c>
      <c r="W3" s="93">
        <f>'21'!E11</f>
        <v>378</v>
      </c>
      <c r="X3" s="93">
        <f>'22'!K45</f>
        <v>342</v>
      </c>
      <c r="Y3" s="93">
        <f>'23'!E11</f>
        <v>339</v>
      </c>
      <c r="Z3" s="93">
        <f>'24'!E25</f>
        <v>360</v>
      </c>
      <c r="AA3" s="94"/>
      <c r="AB3" s="93"/>
      <c r="AC3" s="93"/>
      <c r="AD3" s="93"/>
      <c r="AE3" s="93"/>
      <c r="AF3" s="93"/>
      <c r="AG3" s="93"/>
      <c r="AH3" s="93"/>
      <c r="AI3" s="93"/>
      <c r="AJ3" s="93"/>
      <c r="AL3" s="97">
        <f>AO3/AN3</f>
        <v>119.28571428571429</v>
      </c>
      <c r="AM3" s="93">
        <f t="shared" si="0"/>
        <v>448</v>
      </c>
      <c r="AN3" s="93">
        <f t="shared" si="1"/>
        <v>63</v>
      </c>
      <c r="AO3" s="98">
        <f t="shared" si="2"/>
        <v>7515</v>
      </c>
      <c r="AP3" s="93">
        <f t="shared" si="3"/>
        <v>2</v>
      </c>
    </row>
    <row r="4" spans="1:42" ht="15" customHeight="1" x14ac:dyDescent="0.2">
      <c r="A4" s="92" t="s">
        <v>309</v>
      </c>
      <c r="B4" s="134">
        <f>'1'!E6</f>
        <v>359</v>
      </c>
      <c r="C4" s="144"/>
      <c r="D4" s="93">
        <f>'3'!K20</f>
        <v>349</v>
      </c>
      <c r="E4" s="93">
        <f>'4'!K48</f>
        <v>344</v>
      </c>
      <c r="F4" s="93">
        <f>'5'!E48</f>
        <v>376</v>
      </c>
      <c r="G4" s="93"/>
      <c r="H4" s="93">
        <f>'7'!K27</f>
        <v>328</v>
      </c>
      <c r="I4" s="93">
        <f>'8'!E20</f>
        <v>328</v>
      </c>
      <c r="J4" s="93">
        <f>'9'!E27</f>
        <v>325</v>
      </c>
      <c r="K4" s="93">
        <f>'10'!E27</f>
        <v>345</v>
      </c>
      <c r="L4" s="93"/>
      <c r="M4" s="94"/>
      <c r="N4" s="93"/>
      <c r="O4" s="134"/>
      <c r="P4" s="144"/>
      <c r="Q4" s="93"/>
      <c r="R4" s="93"/>
      <c r="S4" s="89"/>
      <c r="T4" s="93"/>
      <c r="U4" s="93"/>
      <c r="V4" s="93"/>
      <c r="W4" s="93"/>
      <c r="X4" s="93"/>
      <c r="Y4" s="93"/>
      <c r="Z4" s="93"/>
      <c r="AA4" s="94"/>
      <c r="AB4" s="93"/>
      <c r="AC4" s="93"/>
      <c r="AD4" s="93"/>
      <c r="AE4" s="93"/>
      <c r="AF4" s="93"/>
      <c r="AG4" s="93"/>
      <c r="AH4" s="93"/>
      <c r="AI4" s="93"/>
      <c r="AJ4" s="93"/>
      <c r="AL4" s="97">
        <f>AO4/AN4</f>
        <v>114.75</v>
      </c>
      <c r="AM4" s="93">
        <f t="shared" si="0"/>
        <v>376</v>
      </c>
      <c r="AN4" s="93">
        <f t="shared" si="1"/>
        <v>24</v>
      </c>
      <c r="AO4" s="98">
        <f t="shared" si="2"/>
        <v>2754</v>
      </c>
      <c r="AP4" s="93">
        <f t="shared" si="3"/>
        <v>0</v>
      </c>
    </row>
    <row r="5" spans="1:42" ht="15" customHeight="1" x14ac:dyDescent="0.2">
      <c r="A5" s="92" t="s">
        <v>177</v>
      </c>
      <c r="B5" s="134">
        <f>'1'!E2</f>
        <v>312</v>
      </c>
      <c r="C5" s="144"/>
      <c r="D5" s="93"/>
      <c r="E5" s="93">
        <f>'4'!K44</f>
        <v>344</v>
      </c>
      <c r="F5" s="93">
        <f>'5'!E44</f>
        <v>305</v>
      </c>
      <c r="G5" s="93">
        <f>'6'!K11</f>
        <v>324</v>
      </c>
      <c r="H5" s="93">
        <f>'7'!K24</f>
        <v>368</v>
      </c>
      <c r="I5" s="93">
        <f>'8'!E17</f>
        <v>313</v>
      </c>
      <c r="J5" s="93">
        <f>'9'!E23</f>
        <v>309</v>
      </c>
      <c r="K5" s="93">
        <f>'10'!E24</f>
        <v>329</v>
      </c>
      <c r="L5" s="93">
        <f>'11'!K3</f>
        <v>360</v>
      </c>
      <c r="M5" s="94">
        <f>'12'!K38</f>
        <v>351</v>
      </c>
      <c r="N5" s="93">
        <f>'13'!E10</f>
        <v>356</v>
      </c>
      <c r="O5" s="134">
        <f>'14'!K17</f>
        <v>339</v>
      </c>
      <c r="P5" s="144">
        <f>'15'!E10</f>
        <v>378</v>
      </c>
      <c r="Q5" s="93">
        <f>'16'!K31</f>
        <v>347</v>
      </c>
      <c r="R5" s="93">
        <f>'17'!K24</f>
        <v>343</v>
      </c>
      <c r="S5" s="89"/>
      <c r="T5" s="93">
        <f>'18'!K3</f>
        <v>307</v>
      </c>
      <c r="U5" s="93"/>
      <c r="V5" s="93">
        <f>'20'!E18</f>
        <v>365</v>
      </c>
      <c r="W5" s="93"/>
      <c r="X5" s="93"/>
      <c r="Y5" s="93"/>
      <c r="Z5" s="93">
        <f>'24'!E24</f>
        <v>319</v>
      </c>
      <c r="AA5" s="94"/>
      <c r="AB5" s="93"/>
      <c r="AC5" s="93"/>
      <c r="AD5" s="93"/>
      <c r="AE5" s="93"/>
      <c r="AF5" s="93"/>
      <c r="AG5" s="93"/>
      <c r="AH5" s="93"/>
      <c r="AI5" s="93"/>
      <c r="AJ5" s="93"/>
      <c r="AL5" s="97">
        <f>AO5/AN5</f>
        <v>112.38888888888889</v>
      </c>
      <c r="AM5" s="93">
        <f t="shared" si="0"/>
        <v>378</v>
      </c>
      <c r="AN5" s="93">
        <f t="shared" si="1"/>
        <v>54</v>
      </c>
      <c r="AO5" s="98">
        <f t="shared" si="2"/>
        <v>6069</v>
      </c>
      <c r="AP5" s="93">
        <f t="shared" si="3"/>
        <v>0</v>
      </c>
    </row>
    <row r="6" spans="1:42" ht="15" customHeight="1" x14ac:dyDescent="0.2">
      <c r="A6" s="92" t="s">
        <v>182</v>
      </c>
      <c r="B6" s="134"/>
      <c r="C6" s="144"/>
      <c r="D6" s="93"/>
      <c r="E6" s="93"/>
      <c r="F6" s="93"/>
      <c r="G6" s="93"/>
      <c r="H6" s="93"/>
      <c r="I6" s="93"/>
      <c r="J6" s="93"/>
      <c r="K6" s="93"/>
      <c r="L6" s="93"/>
      <c r="M6" s="94"/>
      <c r="N6" s="93"/>
      <c r="O6" s="134"/>
      <c r="P6" s="144"/>
      <c r="Q6" s="93"/>
      <c r="R6" s="93"/>
      <c r="S6" s="89"/>
      <c r="T6" s="93"/>
      <c r="U6" s="93"/>
      <c r="V6" s="93"/>
      <c r="W6" s="93"/>
      <c r="X6" s="93"/>
      <c r="Y6" s="93"/>
      <c r="Z6" s="93"/>
      <c r="AA6" s="94"/>
      <c r="AB6" s="93"/>
      <c r="AC6" s="93"/>
      <c r="AD6" s="93"/>
      <c r="AE6" s="93"/>
      <c r="AF6" s="93"/>
      <c r="AG6" s="93"/>
      <c r="AH6" s="93"/>
      <c r="AI6" s="93"/>
      <c r="AJ6" s="93"/>
      <c r="AL6" s="97">
        <v>0</v>
      </c>
      <c r="AM6" s="93">
        <f t="shared" si="0"/>
        <v>0</v>
      </c>
      <c r="AN6" s="93">
        <f t="shared" si="1"/>
        <v>0</v>
      </c>
      <c r="AO6" s="98">
        <f t="shared" si="2"/>
        <v>0</v>
      </c>
      <c r="AP6" s="93">
        <f t="shared" si="3"/>
        <v>0</v>
      </c>
    </row>
    <row r="7" spans="1:42" ht="15" customHeight="1" x14ac:dyDescent="0.2">
      <c r="A7" s="99" t="s">
        <v>588</v>
      </c>
      <c r="B7" s="77"/>
      <c r="C7" s="95"/>
      <c r="D7" s="77"/>
      <c r="E7" s="77"/>
      <c r="F7" s="77">
        <f>'5'!E46</f>
        <v>347</v>
      </c>
      <c r="G7" s="77">
        <f>'6'!K13</f>
        <v>335</v>
      </c>
      <c r="H7" s="77"/>
      <c r="I7" s="77"/>
      <c r="J7" s="77"/>
      <c r="K7" s="77"/>
      <c r="L7" s="77"/>
      <c r="M7" s="96"/>
      <c r="N7" s="77"/>
      <c r="O7" s="77"/>
      <c r="P7" s="95"/>
      <c r="Q7" s="77"/>
      <c r="R7" s="77"/>
      <c r="S7" s="89"/>
      <c r="T7" s="77"/>
      <c r="U7" s="77"/>
      <c r="V7" s="77"/>
      <c r="W7" s="77"/>
      <c r="X7" s="77">
        <f>'22'!K46</f>
        <v>390</v>
      </c>
      <c r="Y7" s="77"/>
      <c r="Z7" s="77"/>
      <c r="AA7" s="96"/>
      <c r="AB7" s="77"/>
      <c r="AC7" s="77"/>
      <c r="AD7" s="77"/>
      <c r="AE7" s="77"/>
      <c r="AF7" s="77"/>
      <c r="AG7" s="77"/>
      <c r="AH7" s="77"/>
      <c r="AI7" s="77"/>
      <c r="AJ7" s="77"/>
      <c r="AL7" s="103">
        <f>AO7/AN7</f>
        <v>119.11111111111111</v>
      </c>
      <c r="AM7" s="77">
        <f t="shared" si="0"/>
        <v>390</v>
      </c>
      <c r="AN7" s="77">
        <f t="shared" si="1"/>
        <v>9</v>
      </c>
      <c r="AO7" s="100">
        <f t="shared" si="2"/>
        <v>1072</v>
      </c>
      <c r="AP7" s="77">
        <f t="shared" si="3"/>
        <v>0</v>
      </c>
    </row>
    <row r="8" spans="1:42" ht="15" customHeight="1" x14ac:dyDescent="0.2">
      <c r="A8" s="99" t="s">
        <v>670</v>
      </c>
      <c r="B8" s="77"/>
      <c r="C8" s="95"/>
      <c r="D8" s="77"/>
      <c r="E8" s="77"/>
      <c r="F8" s="77"/>
      <c r="G8" s="77"/>
      <c r="H8" s="77"/>
      <c r="I8" s="77"/>
      <c r="J8" s="77"/>
      <c r="K8" s="77"/>
      <c r="L8" s="77">
        <f>'11'!K2</f>
        <v>402</v>
      </c>
      <c r="M8" s="96"/>
      <c r="N8" s="77"/>
      <c r="O8" s="77"/>
      <c r="P8" s="95">
        <f>'15'!E13</f>
        <v>327</v>
      </c>
      <c r="Q8" s="77">
        <f>'16'!K30</f>
        <v>357</v>
      </c>
      <c r="R8" s="77">
        <f>'17'!K23</f>
        <v>366</v>
      </c>
      <c r="S8" s="89"/>
      <c r="T8" s="77">
        <f>'18'!K2</f>
        <v>362</v>
      </c>
      <c r="U8" s="77"/>
      <c r="V8" s="77">
        <f>'20'!E16</f>
        <v>329</v>
      </c>
      <c r="W8" s="77">
        <f>'21'!E9</f>
        <v>321</v>
      </c>
      <c r="X8" s="77">
        <f>'22'!K44</f>
        <v>356</v>
      </c>
      <c r="Y8" s="77">
        <f>'23'!E9</f>
        <v>350</v>
      </c>
      <c r="Z8" s="77">
        <f>'24'!E23</f>
        <v>402</v>
      </c>
      <c r="AA8" s="96"/>
      <c r="AB8" s="77"/>
      <c r="AC8" s="77"/>
      <c r="AD8" s="77"/>
      <c r="AE8" s="77"/>
      <c r="AF8" s="77"/>
      <c r="AG8" s="77"/>
      <c r="AH8" s="77"/>
      <c r="AI8" s="77"/>
      <c r="AJ8" s="77"/>
      <c r="AL8" s="103">
        <f>AO8/AN8</f>
        <v>119.06666666666666</v>
      </c>
      <c r="AM8" s="77">
        <f t="shared" ref="AM8" si="4">MAX(B8:AJ8)</f>
        <v>402</v>
      </c>
      <c r="AN8" s="77">
        <f t="shared" ref="AN8" si="5">COUNTA(B8:AJ8)*3</f>
        <v>30</v>
      </c>
      <c r="AO8" s="100">
        <f t="shared" ref="AO8" si="6">SUM(B8:AJ8)</f>
        <v>3572</v>
      </c>
      <c r="AP8" s="77">
        <f t="shared" ref="AP8" si="7">COUNTIF(B8:AJ8,"&gt;399")</f>
        <v>2</v>
      </c>
    </row>
    <row r="9" spans="1:42" ht="15" customHeight="1" x14ac:dyDescent="0.2">
      <c r="A9" s="99" t="s">
        <v>617</v>
      </c>
      <c r="B9" s="77"/>
      <c r="C9" s="95"/>
      <c r="D9" s="77"/>
      <c r="E9" s="77"/>
      <c r="F9" s="77"/>
      <c r="G9" s="77"/>
      <c r="H9" s="77">
        <f>'7'!K25</f>
        <v>353</v>
      </c>
      <c r="I9" s="77"/>
      <c r="J9" s="77"/>
      <c r="K9" s="77"/>
      <c r="L9" s="77"/>
      <c r="M9" s="96">
        <f>'12'!K39</f>
        <v>376</v>
      </c>
      <c r="N9" s="77">
        <f>'13'!E11</f>
        <v>370</v>
      </c>
      <c r="O9" s="77">
        <f>'14'!K18</f>
        <v>384</v>
      </c>
      <c r="P9" s="95">
        <f>'15'!E11</f>
        <v>310</v>
      </c>
      <c r="Q9" s="77">
        <f>'16'!K32</f>
        <v>339</v>
      </c>
      <c r="R9" s="77">
        <f>'17'!K25</f>
        <v>379</v>
      </c>
      <c r="S9" s="89"/>
      <c r="T9" s="77">
        <f>'18'!K4</f>
        <v>322</v>
      </c>
      <c r="U9" s="77"/>
      <c r="V9" s="77">
        <f>'20'!E19</f>
        <v>316</v>
      </c>
      <c r="W9" s="77"/>
      <c r="X9" s="77"/>
      <c r="Y9" s="77"/>
      <c r="Z9" s="77"/>
      <c r="AA9" s="96"/>
      <c r="AB9" s="77"/>
      <c r="AC9" s="77"/>
      <c r="AD9" s="77"/>
      <c r="AE9" s="77"/>
      <c r="AF9" s="77"/>
      <c r="AG9" s="77"/>
      <c r="AH9" s="77"/>
      <c r="AI9" s="77"/>
      <c r="AJ9" s="77"/>
      <c r="AL9" s="103">
        <f>AO9/AN9</f>
        <v>116.62962962962963</v>
      </c>
      <c r="AM9" s="77">
        <f t="shared" ref="AM9" si="8">MAX(B9:AJ9)</f>
        <v>384</v>
      </c>
      <c r="AN9" s="77">
        <f t="shared" ref="AN9" si="9">COUNTA(B9:AJ9)*3</f>
        <v>27</v>
      </c>
      <c r="AO9" s="100">
        <f t="shared" ref="AO9" si="10">SUM(B9:AJ9)</f>
        <v>3149</v>
      </c>
      <c r="AP9" s="77">
        <f t="shared" ref="AP9" si="11">COUNTIF(B9:AJ9,"&gt;399")</f>
        <v>0</v>
      </c>
    </row>
    <row r="10" spans="1:42" ht="15" customHeight="1" x14ac:dyDescent="0.2">
      <c r="A10" s="99" t="s">
        <v>183</v>
      </c>
      <c r="B10" s="77">
        <f>'1'!E3</f>
        <v>374</v>
      </c>
      <c r="C10" s="95"/>
      <c r="D10" s="77">
        <f>'3'!K16</f>
        <v>350</v>
      </c>
      <c r="E10" s="77">
        <f>'4'!K45</f>
        <v>369</v>
      </c>
      <c r="F10" s="77">
        <f>'5'!E45</f>
        <v>333</v>
      </c>
      <c r="G10" s="77">
        <f>'6'!K9</f>
        <v>372</v>
      </c>
      <c r="H10" s="77">
        <f>'7'!K23</f>
        <v>294</v>
      </c>
      <c r="I10" s="77">
        <f>'8'!E16</f>
        <v>331</v>
      </c>
      <c r="J10" s="77"/>
      <c r="K10" s="77">
        <f>'10'!E23</f>
        <v>368</v>
      </c>
      <c r="L10" s="77">
        <f>'11'!K4</f>
        <v>369</v>
      </c>
      <c r="M10" s="96">
        <f>'12'!K37</f>
        <v>339</v>
      </c>
      <c r="N10" s="77">
        <f>'13'!E9</f>
        <v>297</v>
      </c>
      <c r="O10" s="77">
        <f>'14'!K16</f>
        <v>360</v>
      </c>
      <c r="P10" s="95">
        <f>'15'!E9</f>
        <v>347</v>
      </c>
      <c r="Q10" s="77">
        <f>'16'!K33</f>
        <v>429</v>
      </c>
      <c r="R10" s="77">
        <f>'17'!K27</f>
        <v>325</v>
      </c>
      <c r="S10" s="89"/>
      <c r="T10" s="77">
        <f>'18'!K6</f>
        <v>365</v>
      </c>
      <c r="U10" s="77"/>
      <c r="V10" s="77"/>
      <c r="W10" s="77">
        <f>'21'!E12</f>
        <v>308</v>
      </c>
      <c r="X10" s="77">
        <f>'22'!K47</f>
        <v>360</v>
      </c>
      <c r="Y10" s="77">
        <f>'23'!E12</f>
        <v>363</v>
      </c>
      <c r="Z10" s="77">
        <f>'24'!E26</f>
        <v>335</v>
      </c>
      <c r="AA10" s="96"/>
      <c r="AB10" s="77"/>
      <c r="AC10" s="77"/>
      <c r="AD10" s="77"/>
      <c r="AE10" s="77"/>
      <c r="AF10" s="77"/>
      <c r="AG10" s="77"/>
      <c r="AH10" s="77"/>
      <c r="AI10" s="77"/>
      <c r="AJ10" s="77"/>
      <c r="AL10" s="103">
        <f>AO10/AN10</f>
        <v>116.46666666666667</v>
      </c>
      <c r="AM10" s="77">
        <f>MAX(B10:AJ10)</f>
        <v>429</v>
      </c>
      <c r="AN10" s="77">
        <f>COUNTA(B10:AJ10)*3</f>
        <v>60</v>
      </c>
      <c r="AO10" s="100">
        <f>SUM(B10:AJ10)</f>
        <v>6988</v>
      </c>
      <c r="AP10" s="77">
        <f>COUNTIF(B10:AJ10,"&gt;399")</f>
        <v>1</v>
      </c>
    </row>
    <row r="11" spans="1:42" ht="15" customHeight="1" x14ac:dyDescent="0.2">
      <c r="A11" s="99" t="s">
        <v>554</v>
      </c>
      <c r="B11" s="77"/>
      <c r="C11" s="95"/>
      <c r="D11" s="77">
        <f>'3'!K17</f>
        <v>352</v>
      </c>
      <c r="E11" s="77"/>
      <c r="F11" s="77"/>
      <c r="G11" s="77">
        <f>'6'!K10</f>
        <v>321</v>
      </c>
      <c r="H11" s="77"/>
      <c r="I11" s="77"/>
      <c r="J11" s="77">
        <f>'9'!E24</f>
        <v>285</v>
      </c>
      <c r="K11" s="77"/>
      <c r="L11" s="77"/>
      <c r="M11" s="96"/>
      <c r="N11" s="77"/>
      <c r="O11" s="77"/>
      <c r="P11" s="95"/>
      <c r="Q11" s="77"/>
      <c r="R11" s="77"/>
      <c r="S11" s="89"/>
      <c r="T11" s="77"/>
      <c r="U11" s="77"/>
      <c r="V11" s="77">
        <f>'20'!E17</f>
        <v>341</v>
      </c>
      <c r="W11" s="77">
        <f>'21'!E10</f>
        <v>357</v>
      </c>
      <c r="X11" s="77"/>
      <c r="Y11" s="77">
        <f>'23'!E10</f>
        <v>341</v>
      </c>
      <c r="Z11" s="77"/>
      <c r="AA11" s="96"/>
      <c r="AB11" s="77"/>
      <c r="AC11" s="77"/>
      <c r="AD11" s="77"/>
      <c r="AE11" s="77"/>
      <c r="AF11" s="77"/>
      <c r="AG11" s="77"/>
      <c r="AH11" s="77"/>
      <c r="AI11" s="77"/>
      <c r="AJ11" s="77"/>
      <c r="AL11" s="103">
        <f>AO11/AN11</f>
        <v>110.94444444444444</v>
      </c>
      <c r="AM11" s="77">
        <f>MAX(B11:AJ11)</f>
        <v>357</v>
      </c>
      <c r="AN11" s="77">
        <f>COUNTA(B11:AJ11)*3</f>
        <v>18</v>
      </c>
      <c r="AO11" s="100">
        <f>SUM(B11:AJ11)</f>
        <v>1997</v>
      </c>
      <c r="AP11" s="77">
        <f>COUNTIF(B11:AJ11,"&gt;399")</f>
        <v>0</v>
      </c>
    </row>
    <row r="12" spans="1:42" ht="15" hidden="1" customHeight="1" x14ac:dyDescent="0.2">
      <c r="A12" s="88"/>
      <c r="B12" s="89">
        <f t="shared" ref="B12:N12" si="12">SUM(B6:B11)</f>
        <v>374</v>
      </c>
      <c r="C12" s="89">
        <f t="shared" si="12"/>
        <v>0</v>
      </c>
      <c r="D12" s="89">
        <f t="shared" si="12"/>
        <v>702</v>
      </c>
      <c r="E12" s="89">
        <f t="shared" si="12"/>
        <v>369</v>
      </c>
      <c r="F12" s="89">
        <f t="shared" si="12"/>
        <v>680</v>
      </c>
      <c r="G12" s="89">
        <f t="shared" si="12"/>
        <v>1028</v>
      </c>
      <c r="H12" s="89">
        <f t="shared" si="12"/>
        <v>647</v>
      </c>
      <c r="I12" s="89">
        <f t="shared" si="12"/>
        <v>331</v>
      </c>
      <c r="J12" s="89">
        <f t="shared" si="12"/>
        <v>285</v>
      </c>
      <c r="K12" s="89">
        <f t="shared" si="12"/>
        <v>368</v>
      </c>
      <c r="L12" s="89">
        <f t="shared" si="12"/>
        <v>771</v>
      </c>
      <c r="M12" s="89">
        <f t="shared" si="12"/>
        <v>715</v>
      </c>
      <c r="N12" s="89">
        <f t="shared" si="12"/>
        <v>667</v>
      </c>
      <c r="O12" s="89"/>
      <c r="P12" s="89"/>
      <c r="Q12" s="89"/>
      <c r="R12" s="89"/>
      <c r="S12" s="89"/>
      <c r="T12" s="89"/>
      <c r="U12" s="89"/>
      <c r="V12" s="89"/>
      <c r="W12" s="89"/>
      <c r="X12" s="89"/>
      <c r="Y12" s="89"/>
      <c r="Z12" s="89"/>
      <c r="AA12" s="89"/>
      <c r="AB12" s="89"/>
      <c r="AC12" s="89"/>
      <c r="AD12" s="89"/>
      <c r="AE12" s="89"/>
      <c r="AF12" s="89"/>
      <c r="AG12" s="89"/>
      <c r="AH12" s="89"/>
      <c r="AI12" s="89"/>
      <c r="AJ12" s="89"/>
      <c r="AL12" s="89"/>
      <c r="AM12" s="89"/>
      <c r="AN12" s="90"/>
      <c r="AO12" s="90"/>
    </row>
    <row r="13" spans="1:42" ht="15" customHeight="1" x14ac:dyDescent="0.2">
      <c r="A13" s="88"/>
      <c r="B13" s="101"/>
      <c r="C13" s="101"/>
      <c r="D13" s="101"/>
      <c r="E13" s="101"/>
      <c r="F13" s="101"/>
      <c r="G13" s="101"/>
      <c r="H13" s="101"/>
      <c r="I13" s="101"/>
      <c r="J13" s="101"/>
      <c r="K13" s="101"/>
      <c r="L13" s="101"/>
      <c r="M13" s="101"/>
      <c r="N13" s="101"/>
      <c r="O13" s="101"/>
      <c r="P13" s="101"/>
      <c r="Q13" s="101"/>
      <c r="R13" s="101"/>
      <c r="T13" s="101"/>
      <c r="U13" s="101"/>
      <c r="V13" s="101"/>
      <c r="W13" s="101"/>
      <c r="X13" s="101"/>
      <c r="Y13" s="101"/>
      <c r="Z13" s="101"/>
      <c r="AA13" s="101"/>
      <c r="AB13" s="101"/>
      <c r="AC13" s="101"/>
      <c r="AD13" s="101"/>
      <c r="AE13" s="101"/>
      <c r="AF13" s="101"/>
      <c r="AG13" s="101"/>
      <c r="AH13" s="101"/>
      <c r="AI13" s="101"/>
      <c r="AJ13" s="101"/>
      <c r="AL13" s="102"/>
      <c r="AM13" s="102"/>
      <c r="AN13" s="102"/>
      <c r="AO13" s="102"/>
      <c r="AP13" s="89"/>
    </row>
    <row r="14" spans="1:42" ht="15" customHeight="1" x14ac:dyDescent="0.2">
      <c r="A14" s="88" t="s">
        <v>484</v>
      </c>
      <c r="B14" s="89">
        <v>1</v>
      </c>
      <c r="C14" s="89">
        <v>2</v>
      </c>
      <c r="D14" s="89">
        <v>3</v>
      </c>
      <c r="E14" s="89">
        <v>4</v>
      </c>
      <c r="F14" s="89">
        <v>5</v>
      </c>
      <c r="G14" s="89">
        <v>6</v>
      </c>
      <c r="H14" s="89">
        <v>7</v>
      </c>
      <c r="I14" s="89">
        <v>8</v>
      </c>
      <c r="J14" s="89">
        <v>9</v>
      </c>
      <c r="K14" s="89">
        <v>10</v>
      </c>
      <c r="L14" s="89">
        <v>11</v>
      </c>
      <c r="M14" s="89">
        <v>12</v>
      </c>
      <c r="N14" s="89">
        <v>13</v>
      </c>
      <c r="O14" s="89">
        <v>14</v>
      </c>
      <c r="P14" s="89">
        <v>15</v>
      </c>
      <c r="Q14" s="89">
        <v>16</v>
      </c>
      <c r="R14" s="89">
        <v>17</v>
      </c>
      <c r="S14" s="89"/>
      <c r="T14" s="89">
        <v>18</v>
      </c>
      <c r="U14" s="89">
        <v>19</v>
      </c>
      <c r="V14" s="89">
        <v>20</v>
      </c>
      <c r="W14" s="89">
        <v>21</v>
      </c>
      <c r="X14" s="89">
        <v>22</v>
      </c>
      <c r="Y14" s="89">
        <v>23</v>
      </c>
      <c r="Z14" s="89">
        <v>24</v>
      </c>
      <c r="AA14" s="89">
        <v>25</v>
      </c>
      <c r="AB14" s="89">
        <v>26</v>
      </c>
      <c r="AC14" s="89">
        <v>27</v>
      </c>
      <c r="AD14" s="89">
        <v>28</v>
      </c>
      <c r="AE14" s="89">
        <v>29</v>
      </c>
      <c r="AF14" s="89">
        <v>30</v>
      </c>
      <c r="AG14" s="89">
        <v>31</v>
      </c>
      <c r="AH14" s="89">
        <v>32</v>
      </c>
      <c r="AI14" s="89">
        <v>33</v>
      </c>
      <c r="AJ14" s="89">
        <v>34</v>
      </c>
      <c r="AL14" s="89" t="s">
        <v>39</v>
      </c>
      <c r="AM14" s="89" t="s">
        <v>326</v>
      </c>
      <c r="AN14" s="90" t="s">
        <v>325</v>
      </c>
      <c r="AO14" s="90" t="s">
        <v>312</v>
      </c>
      <c r="AP14" s="91" t="s">
        <v>82</v>
      </c>
    </row>
    <row r="15" spans="1:42" ht="15" customHeight="1" x14ac:dyDescent="0.2">
      <c r="A15" s="92" t="s">
        <v>314</v>
      </c>
      <c r="B15" s="134">
        <f>'1'!K4</f>
        <v>371</v>
      </c>
      <c r="C15" s="144">
        <f>'2'!K39</f>
        <v>349</v>
      </c>
      <c r="D15" s="93">
        <f>'3'!E13</f>
        <v>346</v>
      </c>
      <c r="E15" s="93">
        <f>'4'!E4</f>
        <v>341</v>
      </c>
      <c r="F15" s="93">
        <f>'5'!K25</f>
        <v>363</v>
      </c>
      <c r="G15" s="93">
        <f>'6'!E18</f>
        <v>313</v>
      </c>
      <c r="H15" s="93">
        <f>'7'!K39</f>
        <v>338</v>
      </c>
      <c r="I15" s="93">
        <f>'8'!K46</f>
        <v>369</v>
      </c>
      <c r="J15" s="93"/>
      <c r="K15" s="93"/>
      <c r="L15" s="93">
        <f>'11'!E25</f>
        <v>358</v>
      </c>
      <c r="M15" s="94">
        <f>'12'!K11</f>
        <v>318</v>
      </c>
      <c r="N15" s="93">
        <f>'13'!E30</f>
        <v>375</v>
      </c>
      <c r="O15" s="134">
        <f>'14'!E44</f>
        <v>312</v>
      </c>
      <c r="P15" s="144">
        <f>'15'!K23</f>
        <v>322</v>
      </c>
      <c r="Q15" s="93">
        <f>'16'!K9</f>
        <v>326</v>
      </c>
      <c r="R15" s="93"/>
      <c r="S15" s="89"/>
      <c r="T15" s="93">
        <f>'18'!E2</f>
        <v>331</v>
      </c>
      <c r="U15" s="93">
        <f>'19'!E37</f>
        <v>340</v>
      </c>
      <c r="V15" s="93">
        <f>'20'!K9</f>
        <v>406</v>
      </c>
      <c r="W15" s="93">
        <f>'21'!K37</f>
        <v>360</v>
      </c>
      <c r="X15" s="93">
        <f>'22'!E23</f>
        <v>316</v>
      </c>
      <c r="Y15" s="93">
        <f>'23'!K16</f>
        <v>365</v>
      </c>
      <c r="Z15" s="93">
        <f>'24'!E37</f>
        <v>313</v>
      </c>
      <c r="AA15" s="94"/>
      <c r="AB15" s="93"/>
      <c r="AC15" s="93"/>
      <c r="AD15" s="93"/>
      <c r="AE15" s="93"/>
      <c r="AF15" s="93"/>
      <c r="AG15" s="93"/>
      <c r="AH15" s="93"/>
      <c r="AI15" s="93"/>
      <c r="AJ15" s="93"/>
      <c r="AL15" s="97">
        <f>AO15/AN15</f>
        <v>114.7936507936508</v>
      </c>
      <c r="AM15" s="93">
        <f t="shared" ref="AM15:AM23" si="13">MAX(B15:AJ15)</f>
        <v>406</v>
      </c>
      <c r="AN15" s="93">
        <f>COUNTA(B15:AJ15)*3</f>
        <v>63</v>
      </c>
      <c r="AO15" s="98">
        <f t="shared" ref="AO15:AO23" si="14">SUM(B15:AJ15)</f>
        <v>7232</v>
      </c>
      <c r="AP15" s="93">
        <f t="shared" ref="AP15:AP23" si="15">COUNTIF(B15:AJ15,"&gt;399")</f>
        <v>1</v>
      </c>
    </row>
    <row r="16" spans="1:42" ht="15" customHeight="1" x14ac:dyDescent="0.2">
      <c r="A16" s="137" t="s">
        <v>319</v>
      </c>
      <c r="B16" s="134">
        <f>'1'!K6</f>
        <v>341</v>
      </c>
      <c r="C16" s="152">
        <f>'2'!K41</f>
        <v>362</v>
      </c>
      <c r="D16" s="134"/>
      <c r="E16" s="134">
        <f>'4'!E6</f>
        <v>293</v>
      </c>
      <c r="F16" s="134">
        <f>'5'!K27</f>
        <v>356</v>
      </c>
      <c r="G16" s="134">
        <f>'6'!E20</f>
        <v>321</v>
      </c>
      <c r="H16" s="134">
        <f>'7'!K41</f>
        <v>325</v>
      </c>
      <c r="I16" s="134">
        <f>'8'!K48</f>
        <v>326</v>
      </c>
      <c r="J16" s="134">
        <f>'9'!K48</f>
        <v>334</v>
      </c>
      <c r="K16" s="93"/>
      <c r="L16" s="93">
        <f>'11'!E26</f>
        <v>339</v>
      </c>
      <c r="M16" s="94">
        <f>'12'!K13</f>
        <v>339</v>
      </c>
      <c r="N16" s="93">
        <f>'13'!E34</f>
        <v>355</v>
      </c>
      <c r="O16" s="134">
        <f>'14'!E47</f>
        <v>406</v>
      </c>
      <c r="P16" s="152">
        <f>'15'!K26</f>
        <v>345</v>
      </c>
      <c r="Q16" s="134">
        <f>'16'!K13</f>
        <v>348</v>
      </c>
      <c r="R16" s="134">
        <f>'17'!K48</f>
        <v>360</v>
      </c>
      <c r="S16" s="89"/>
      <c r="T16" s="134">
        <f>'18'!E6</f>
        <v>303</v>
      </c>
      <c r="U16" s="134">
        <f>'19'!E41</f>
        <v>350</v>
      </c>
      <c r="V16" s="134">
        <f>'20'!K13</f>
        <v>346</v>
      </c>
      <c r="W16" s="134">
        <f>'21'!K41</f>
        <v>328</v>
      </c>
      <c r="X16" s="134">
        <f>'22'!E27</f>
        <v>367</v>
      </c>
      <c r="Y16" s="93">
        <f>'23'!K20</f>
        <v>348</v>
      </c>
      <c r="Z16" s="93"/>
      <c r="AA16" s="94"/>
      <c r="AB16" s="93"/>
      <c r="AC16" s="93"/>
      <c r="AD16" s="93"/>
      <c r="AE16" s="93"/>
      <c r="AF16" s="93"/>
      <c r="AG16" s="93"/>
      <c r="AH16" s="93"/>
      <c r="AI16" s="93"/>
      <c r="AJ16" s="93"/>
      <c r="AL16" s="135">
        <f>AO16/AN16</f>
        <v>116</v>
      </c>
      <c r="AM16" s="93">
        <f t="shared" si="13"/>
        <v>406</v>
      </c>
      <c r="AN16" s="93">
        <f>COUNTA(B16:AJ16)*3-1</f>
        <v>62</v>
      </c>
      <c r="AO16" s="98">
        <f t="shared" si="14"/>
        <v>7192</v>
      </c>
      <c r="AP16" s="93">
        <f t="shared" si="15"/>
        <v>1</v>
      </c>
    </row>
    <row r="17" spans="1:42" ht="15" customHeight="1" x14ac:dyDescent="0.2">
      <c r="A17" s="92" t="s">
        <v>694</v>
      </c>
      <c r="B17" s="134">
        <f>'1'!K5</f>
        <v>342</v>
      </c>
      <c r="C17" s="144">
        <f>'2'!K40</f>
        <v>231</v>
      </c>
      <c r="D17" s="93"/>
      <c r="E17" s="93">
        <f>'4'!E5</f>
        <v>346</v>
      </c>
      <c r="F17" s="93">
        <f>'5'!K26</f>
        <v>387</v>
      </c>
      <c r="G17" s="93">
        <f>'6'!E19</f>
        <v>307</v>
      </c>
      <c r="H17" s="93">
        <f>'7'!K40</f>
        <v>342</v>
      </c>
      <c r="I17" s="93">
        <f>'8'!K47</f>
        <v>333</v>
      </c>
      <c r="J17" s="93">
        <f>'9'!K45</f>
        <v>309</v>
      </c>
      <c r="K17" s="93"/>
      <c r="L17" s="93">
        <f>'11'!E27</f>
        <v>378</v>
      </c>
      <c r="M17" s="94">
        <f>'12'!K12</f>
        <v>368</v>
      </c>
      <c r="N17" s="93">
        <f>'13'!E33</f>
        <v>346</v>
      </c>
      <c r="O17" s="134">
        <f>'14'!E48</f>
        <v>314</v>
      </c>
      <c r="P17" s="144">
        <f>'15'!K27</f>
        <v>339</v>
      </c>
      <c r="Q17" s="93">
        <f>'16'!K12</f>
        <v>325</v>
      </c>
      <c r="R17" s="93">
        <f>'17'!K47</f>
        <v>346</v>
      </c>
      <c r="S17" s="89"/>
      <c r="T17" s="93">
        <f>'18'!E5</f>
        <v>338</v>
      </c>
      <c r="U17" s="93">
        <f>'19'!E40</f>
        <v>393</v>
      </c>
      <c r="V17" s="93">
        <f>'20'!K12</f>
        <v>310</v>
      </c>
      <c r="W17" s="93">
        <f>'21'!K40</f>
        <v>372</v>
      </c>
      <c r="X17" s="93">
        <f>'22'!E26</f>
        <v>353</v>
      </c>
      <c r="Y17" s="93">
        <f>'23'!K19</f>
        <v>350</v>
      </c>
      <c r="Z17" s="93">
        <f>'24'!E41</f>
        <v>291</v>
      </c>
      <c r="AA17" s="94"/>
      <c r="AB17" s="93"/>
      <c r="AC17" s="93"/>
      <c r="AD17" s="93"/>
      <c r="AE17" s="93"/>
      <c r="AF17" s="93"/>
      <c r="AG17" s="93"/>
      <c r="AH17" s="93"/>
      <c r="AI17" s="93"/>
      <c r="AJ17" s="93"/>
      <c r="AL17" s="97">
        <f>AO17/AN17</f>
        <v>112.42424242424242</v>
      </c>
      <c r="AM17" s="93">
        <f t="shared" si="13"/>
        <v>393</v>
      </c>
      <c r="AN17" s="93">
        <f>COUNTA(B17:AJ17)*3</f>
        <v>66</v>
      </c>
      <c r="AO17" s="98">
        <f t="shared" si="14"/>
        <v>7420</v>
      </c>
      <c r="AP17" s="93">
        <f t="shared" si="15"/>
        <v>0</v>
      </c>
    </row>
    <row r="18" spans="1:42" ht="15" customHeight="1" x14ac:dyDescent="0.2">
      <c r="A18" s="92" t="s">
        <v>318</v>
      </c>
      <c r="B18" s="134">
        <f>'1'!K2</f>
        <v>318</v>
      </c>
      <c r="C18" s="144">
        <f>'2'!K37</f>
        <v>322</v>
      </c>
      <c r="D18" s="93">
        <f>'3'!E9</f>
        <v>347</v>
      </c>
      <c r="E18" s="93">
        <f>'4'!E2</f>
        <v>367</v>
      </c>
      <c r="F18" s="93">
        <f>'5'!K23</f>
        <v>337</v>
      </c>
      <c r="G18" s="93">
        <f>'6'!E16</f>
        <v>308</v>
      </c>
      <c r="H18" s="93">
        <f>'7'!K37</f>
        <v>355</v>
      </c>
      <c r="I18" s="93">
        <f>'8'!K44</f>
        <v>374</v>
      </c>
      <c r="J18" s="93">
        <f>'9'!K44</f>
        <v>364</v>
      </c>
      <c r="K18" s="93"/>
      <c r="L18" s="93">
        <f>'11'!E23</f>
        <v>331</v>
      </c>
      <c r="M18" s="94">
        <f>'12'!K9</f>
        <v>324</v>
      </c>
      <c r="N18" s="93">
        <f>'13'!E32</f>
        <v>338</v>
      </c>
      <c r="O18" s="134">
        <f>'14'!E45</f>
        <v>349</v>
      </c>
      <c r="P18" s="144">
        <f>'15'!K24</f>
        <v>352</v>
      </c>
      <c r="Q18" s="93">
        <f>'16'!K11</f>
        <v>333</v>
      </c>
      <c r="R18" s="93">
        <f>'17'!K44</f>
        <v>321</v>
      </c>
      <c r="S18" s="89"/>
      <c r="T18" s="93">
        <f>'18'!E4</f>
        <v>314</v>
      </c>
      <c r="U18" s="93">
        <f>'19'!E39</f>
        <v>310</v>
      </c>
      <c r="V18" s="93"/>
      <c r="W18" s="93">
        <f>'21'!K39</f>
        <v>344</v>
      </c>
      <c r="X18" s="93">
        <f>'22'!E25</f>
        <v>324</v>
      </c>
      <c r="Y18" s="93">
        <f>'23'!K18</f>
        <v>336</v>
      </c>
      <c r="Z18" s="93">
        <f>'24'!E40</f>
        <v>355</v>
      </c>
      <c r="AA18" s="94"/>
      <c r="AB18" s="93"/>
      <c r="AC18" s="93"/>
      <c r="AD18" s="93"/>
      <c r="AE18" s="93"/>
      <c r="AF18" s="93"/>
      <c r="AG18" s="93"/>
      <c r="AH18" s="93"/>
      <c r="AI18" s="93"/>
      <c r="AJ18" s="93"/>
      <c r="AL18" s="97">
        <f>AO18/AN18</f>
        <v>112.46969696969697</v>
      </c>
      <c r="AM18" s="93">
        <f t="shared" si="13"/>
        <v>374</v>
      </c>
      <c r="AN18" s="93">
        <f t="shared" ref="AN18:AN21" si="16">COUNTA(B18:AJ18)*3</f>
        <v>66</v>
      </c>
      <c r="AO18" s="98">
        <f t="shared" si="14"/>
        <v>7423</v>
      </c>
      <c r="AP18" s="93">
        <f t="shared" si="15"/>
        <v>0</v>
      </c>
    </row>
    <row r="19" spans="1:42" ht="15" customHeight="1" x14ac:dyDescent="0.2">
      <c r="A19" s="92" t="s">
        <v>495</v>
      </c>
      <c r="B19" s="134">
        <f>'1'!K3</f>
        <v>343</v>
      </c>
      <c r="C19" s="144">
        <f>'2'!K38</f>
        <v>331</v>
      </c>
      <c r="D19" s="93">
        <f>'3'!E11</f>
        <v>323</v>
      </c>
      <c r="E19" s="93">
        <f>'4'!E3</f>
        <v>345</v>
      </c>
      <c r="F19" s="93">
        <f>'5'!K24</f>
        <v>342</v>
      </c>
      <c r="G19" s="93">
        <f>'6'!E17</f>
        <v>346</v>
      </c>
      <c r="H19" s="93">
        <f>'7'!K38</f>
        <v>334</v>
      </c>
      <c r="I19" s="93">
        <f>'8'!K45</f>
        <v>307</v>
      </c>
      <c r="J19" s="93"/>
      <c r="K19" s="93"/>
      <c r="L19" s="93">
        <f>'11'!E24</f>
        <v>290</v>
      </c>
      <c r="M19" s="94">
        <f>'12'!K10</f>
        <v>291</v>
      </c>
      <c r="N19" s="93">
        <f>'13'!E31</f>
        <v>319</v>
      </c>
      <c r="O19" s="134"/>
      <c r="P19" s="144"/>
      <c r="Q19" s="93">
        <f>'16'!K10</f>
        <v>333</v>
      </c>
      <c r="R19" s="93"/>
      <c r="S19" s="89"/>
      <c r="T19" s="93">
        <f>'18'!E3</f>
        <v>337</v>
      </c>
      <c r="U19" s="93">
        <f>'19'!E38</f>
        <v>330</v>
      </c>
      <c r="V19" s="93">
        <f>'20'!K10</f>
        <v>323</v>
      </c>
      <c r="W19" s="93">
        <f>'21'!K38</f>
        <v>314</v>
      </c>
      <c r="X19" s="93">
        <f>'22'!E24</f>
        <v>370</v>
      </c>
      <c r="Y19" s="93">
        <f>'23'!K17</f>
        <v>319</v>
      </c>
      <c r="Z19" s="93">
        <f>'24'!E39</f>
        <v>327</v>
      </c>
      <c r="AA19" s="94"/>
      <c r="AB19" s="93"/>
      <c r="AC19" s="93"/>
      <c r="AD19" s="93"/>
      <c r="AE19" s="93"/>
      <c r="AF19" s="93"/>
      <c r="AG19" s="93"/>
      <c r="AH19" s="93"/>
      <c r="AI19" s="93"/>
      <c r="AJ19" s="93"/>
      <c r="AL19" s="97">
        <f>AO19/AN19</f>
        <v>109.19298245614036</v>
      </c>
      <c r="AM19" s="134">
        <f t="shared" si="13"/>
        <v>370</v>
      </c>
      <c r="AN19" s="134">
        <f>COUNTA(B19:AJ19)*3</f>
        <v>57</v>
      </c>
      <c r="AO19" s="136">
        <f t="shared" si="14"/>
        <v>6224</v>
      </c>
      <c r="AP19" s="134">
        <f t="shared" si="15"/>
        <v>0</v>
      </c>
    </row>
    <row r="20" spans="1:42" ht="15" customHeight="1" x14ac:dyDescent="0.2">
      <c r="A20" s="99" t="s">
        <v>649</v>
      </c>
      <c r="B20" s="77"/>
      <c r="C20" s="95"/>
      <c r="D20" s="77"/>
      <c r="E20" s="77"/>
      <c r="F20" s="77"/>
      <c r="G20" s="77"/>
      <c r="H20" s="77"/>
      <c r="I20" s="77"/>
      <c r="J20" s="77">
        <f>'9'!K46</f>
        <v>366</v>
      </c>
      <c r="K20" s="77"/>
      <c r="L20" s="77"/>
      <c r="M20" s="96"/>
      <c r="N20" s="77"/>
      <c r="O20" s="77"/>
      <c r="P20" s="95"/>
      <c r="Q20" s="77"/>
      <c r="R20" s="77">
        <f>'17'!K45</f>
        <v>327</v>
      </c>
      <c r="S20" s="89"/>
      <c r="T20" s="77"/>
      <c r="U20" s="77"/>
      <c r="V20" s="77">
        <f>'20'!K11</f>
        <v>337</v>
      </c>
      <c r="W20" s="77"/>
      <c r="X20" s="77"/>
      <c r="Y20" s="77"/>
      <c r="Z20" s="77">
        <f>'24'!E38</f>
        <v>298</v>
      </c>
      <c r="AA20" s="96"/>
      <c r="AB20" s="77"/>
      <c r="AC20" s="77"/>
      <c r="AD20" s="77"/>
      <c r="AE20" s="77"/>
      <c r="AF20" s="77"/>
      <c r="AG20" s="77"/>
      <c r="AH20" s="77"/>
      <c r="AI20" s="77"/>
      <c r="AJ20" s="77"/>
      <c r="AL20" s="103">
        <f t="shared" ref="AL20:AL23" si="17">AO20/AN20</f>
        <v>110.66666666666667</v>
      </c>
      <c r="AM20" s="77">
        <f t="shared" si="13"/>
        <v>366</v>
      </c>
      <c r="AN20" s="77">
        <f>COUNTA(B20:AJ20)*3</f>
        <v>12</v>
      </c>
      <c r="AO20" s="100">
        <f t="shared" si="14"/>
        <v>1328</v>
      </c>
      <c r="AP20" s="77">
        <f t="shared" si="15"/>
        <v>0</v>
      </c>
    </row>
    <row r="21" spans="1:42" ht="15" customHeight="1" x14ac:dyDescent="0.2">
      <c r="A21" s="99" t="s">
        <v>555</v>
      </c>
      <c r="B21" s="77"/>
      <c r="C21" s="95"/>
      <c r="D21" s="77">
        <f>'3'!E10</f>
        <v>322</v>
      </c>
      <c r="E21" s="77"/>
      <c r="F21" s="77"/>
      <c r="G21" s="77"/>
      <c r="H21" s="77"/>
      <c r="I21" s="77"/>
      <c r="J21" s="77"/>
      <c r="K21" s="77"/>
      <c r="L21" s="77"/>
      <c r="M21" s="96"/>
      <c r="N21" s="77"/>
      <c r="O21" s="77"/>
      <c r="P21" s="95"/>
      <c r="Q21" s="77"/>
      <c r="R21" s="77"/>
      <c r="S21" s="89"/>
      <c r="T21" s="77"/>
      <c r="U21" s="77"/>
      <c r="V21" s="77"/>
      <c r="W21" s="77"/>
      <c r="X21" s="77"/>
      <c r="Y21" s="77"/>
      <c r="Z21" s="77"/>
      <c r="AA21" s="96"/>
      <c r="AB21" s="77"/>
      <c r="AC21" s="77"/>
      <c r="AD21" s="77"/>
      <c r="AE21" s="77"/>
      <c r="AF21" s="77"/>
      <c r="AG21" s="77"/>
      <c r="AH21" s="77"/>
      <c r="AI21" s="77"/>
      <c r="AJ21" s="77"/>
      <c r="AL21" s="103">
        <f t="shared" si="17"/>
        <v>107.33333333333333</v>
      </c>
      <c r="AM21" s="77">
        <f t="shared" si="13"/>
        <v>322</v>
      </c>
      <c r="AN21" s="77">
        <f t="shared" si="16"/>
        <v>3</v>
      </c>
      <c r="AO21" s="100">
        <f t="shared" si="14"/>
        <v>322</v>
      </c>
      <c r="AP21" s="77">
        <f t="shared" si="15"/>
        <v>0</v>
      </c>
    </row>
    <row r="22" spans="1:42" ht="15" customHeight="1" x14ac:dyDescent="0.2">
      <c r="A22" s="99" t="s">
        <v>556</v>
      </c>
      <c r="B22" s="77"/>
      <c r="C22" s="95"/>
      <c r="D22" s="77">
        <f>'3'!E12</f>
        <v>299</v>
      </c>
      <c r="E22" s="77"/>
      <c r="F22" s="77"/>
      <c r="G22" s="77"/>
      <c r="H22" s="77"/>
      <c r="I22" s="77"/>
      <c r="J22" s="77">
        <f>'9'!K47</f>
        <v>339</v>
      </c>
      <c r="K22" s="77"/>
      <c r="L22" s="77"/>
      <c r="M22" s="96"/>
      <c r="N22" s="77"/>
      <c r="O22" s="77">
        <f>'14'!E46</f>
        <v>328</v>
      </c>
      <c r="P22" s="95">
        <f>'15'!K25</f>
        <v>326</v>
      </c>
      <c r="Q22" s="77"/>
      <c r="R22" s="77">
        <f>'17'!K46</f>
        <v>292</v>
      </c>
      <c r="S22" s="89"/>
      <c r="T22" s="77"/>
      <c r="U22" s="77"/>
      <c r="V22" s="77"/>
      <c r="W22" s="77"/>
      <c r="X22" s="77"/>
      <c r="Y22" s="77"/>
      <c r="Z22" s="77"/>
      <c r="AA22" s="96"/>
      <c r="AB22" s="77"/>
      <c r="AC22" s="77"/>
      <c r="AD22" s="77"/>
      <c r="AE22" s="77"/>
      <c r="AF22" s="77"/>
      <c r="AG22" s="77"/>
      <c r="AH22" s="77"/>
      <c r="AI22" s="77"/>
      <c r="AJ22" s="77"/>
      <c r="AL22" s="103">
        <f t="shared" si="17"/>
        <v>105.6</v>
      </c>
      <c r="AM22" s="77">
        <f t="shared" si="13"/>
        <v>339</v>
      </c>
      <c r="AN22" s="77">
        <f>COUNTA(B22:AJ22)*3</f>
        <v>15</v>
      </c>
      <c r="AO22" s="100">
        <f t="shared" si="14"/>
        <v>1584</v>
      </c>
      <c r="AP22" s="77">
        <f t="shared" si="15"/>
        <v>0</v>
      </c>
    </row>
    <row r="23" spans="1:42" ht="15" customHeight="1" x14ac:dyDescent="0.2">
      <c r="A23" s="99" t="s">
        <v>532</v>
      </c>
      <c r="B23" s="77"/>
      <c r="C23" s="95">
        <f>'2'!K42</f>
        <v>98</v>
      </c>
      <c r="D23" s="77"/>
      <c r="E23" s="77"/>
      <c r="F23" s="77"/>
      <c r="G23" s="77"/>
      <c r="H23" s="77"/>
      <c r="I23" s="77"/>
      <c r="J23" s="77"/>
      <c r="K23" s="77"/>
      <c r="L23" s="77"/>
      <c r="M23" s="96"/>
      <c r="N23" s="77"/>
      <c r="O23" s="77"/>
      <c r="P23" s="95"/>
      <c r="Q23" s="77"/>
      <c r="R23" s="77"/>
      <c r="S23" s="89"/>
      <c r="T23" s="77"/>
      <c r="U23" s="77"/>
      <c r="V23" s="77"/>
      <c r="W23" s="77"/>
      <c r="X23" s="77"/>
      <c r="Y23" s="77"/>
      <c r="Z23" s="77"/>
      <c r="AA23" s="96"/>
      <c r="AB23" s="77"/>
      <c r="AC23" s="77"/>
      <c r="AD23" s="77"/>
      <c r="AE23" s="77"/>
      <c r="AF23" s="77"/>
      <c r="AG23" s="77"/>
      <c r="AH23" s="77"/>
      <c r="AI23" s="77"/>
      <c r="AJ23" s="77"/>
      <c r="AL23" s="103">
        <f t="shared" si="17"/>
        <v>98</v>
      </c>
      <c r="AM23" s="77">
        <f t="shared" si="13"/>
        <v>98</v>
      </c>
      <c r="AN23" s="77">
        <f>COUNTA(B23:AJ23)*3-2</f>
        <v>1</v>
      </c>
      <c r="AO23" s="100">
        <f t="shared" si="14"/>
        <v>98</v>
      </c>
      <c r="AP23" s="77">
        <f t="shared" si="15"/>
        <v>0</v>
      </c>
    </row>
    <row r="24" spans="1:42" ht="15" hidden="1" customHeight="1" x14ac:dyDescent="0.2">
      <c r="A24" s="88"/>
      <c r="B24" s="89">
        <f t="shared" ref="B24:N24" si="18">SUM(B15:B23)</f>
        <v>1715</v>
      </c>
      <c r="C24" s="89">
        <f t="shared" si="18"/>
        <v>1693</v>
      </c>
      <c r="D24" s="89">
        <f t="shared" si="18"/>
        <v>1637</v>
      </c>
      <c r="E24" s="89">
        <f t="shared" si="18"/>
        <v>1692</v>
      </c>
      <c r="F24" s="89">
        <f t="shared" si="18"/>
        <v>1785</v>
      </c>
      <c r="G24" s="89">
        <f t="shared" si="18"/>
        <v>1595</v>
      </c>
      <c r="H24" s="89">
        <f t="shared" si="18"/>
        <v>1694</v>
      </c>
      <c r="I24" s="89">
        <f t="shared" si="18"/>
        <v>1709</v>
      </c>
      <c r="J24" s="89">
        <f t="shared" si="18"/>
        <v>1712</v>
      </c>
      <c r="K24" s="89">
        <f t="shared" si="18"/>
        <v>0</v>
      </c>
      <c r="L24" s="89">
        <f t="shared" si="18"/>
        <v>1696</v>
      </c>
      <c r="M24" s="89">
        <f t="shared" si="18"/>
        <v>1640</v>
      </c>
      <c r="N24" s="89">
        <f t="shared" si="18"/>
        <v>1733</v>
      </c>
      <c r="O24" s="89"/>
      <c r="P24" s="89"/>
      <c r="Q24" s="89"/>
      <c r="R24" s="89"/>
      <c r="S24" s="89"/>
      <c r="T24" s="89"/>
      <c r="U24" s="89"/>
      <c r="V24" s="89"/>
      <c r="W24" s="89"/>
      <c r="X24" s="89"/>
      <c r="Y24" s="89"/>
      <c r="Z24" s="89"/>
      <c r="AA24" s="89"/>
      <c r="AB24" s="89"/>
      <c r="AC24" s="89"/>
      <c r="AD24" s="89"/>
      <c r="AE24" s="89"/>
      <c r="AF24" s="89"/>
      <c r="AG24" s="89"/>
      <c r="AH24" s="89"/>
      <c r="AI24" s="89"/>
      <c r="AJ24" s="89"/>
      <c r="AL24" s="89"/>
      <c r="AM24" s="89"/>
      <c r="AN24" s="90"/>
      <c r="AO24" s="90"/>
    </row>
    <row r="26" spans="1:42" ht="15" customHeight="1" x14ac:dyDescent="0.2">
      <c r="A26" s="79" t="s">
        <v>294</v>
      </c>
      <c r="B26" s="89">
        <v>1</v>
      </c>
      <c r="C26" s="89">
        <v>2</v>
      </c>
      <c r="D26" s="89">
        <v>3</v>
      </c>
      <c r="E26" s="89">
        <v>4</v>
      </c>
      <c r="F26" s="89">
        <v>5</v>
      </c>
      <c r="G26" s="89">
        <v>6</v>
      </c>
      <c r="H26" s="89">
        <v>7</v>
      </c>
      <c r="I26" s="89">
        <v>8</v>
      </c>
      <c r="J26" s="89">
        <v>9</v>
      </c>
      <c r="K26" s="89">
        <v>10</v>
      </c>
      <c r="L26" s="89">
        <v>11</v>
      </c>
      <c r="M26" s="89">
        <v>12</v>
      </c>
      <c r="N26" s="89">
        <v>13</v>
      </c>
      <c r="O26" s="89">
        <v>14</v>
      </c>
      <c r="P26" s="89">
        <v>15</v>
      </c>
      <c r="Q26" s="89">
        <v>16</v>
      </c>
      <c r="R26" s="89">
        <v>17</v>
      </c>
      <c r="S26" s="89"/>
      <c r="T26" s="89">
        <v>18</v>
      </c>
      <c r="U26" s="89">
        <v>19</v>
      </c>
      <c r="V26" s="89">
        <v>20</v>
      </c>
      <c r="W26" s="89">
        <v>21</v>
      </c>
      <c r="X26" s="89">
        <v>22</v>
      </c>
      <c r="Y26" s="89">
        <v>23</v>
      </c>
      <c r="Z26" s="89">
        <v>24</v>
      </c>
      <c r="AA26" s="89">
        <v>25</v>
      </c>
      <c r="AB26" s="89">
        <v>26</v>
      </c>
      <c r="AC26" s="89">
        <v>27</v>
      </c>
      <c r="AD26" s="89">
        <v>28</v>
      </c>
      <c r="AE26" s="89">
        <v>29</v>
      </c>
      <c r="AF26" s="89">
        <v>30</v>
      </c>
      <c r="AG26" s="89">
        <v>31</v>
      </c>
      <c r="AH26" s="89">
        <v>32</v>
      </c>
      <c r="AI26" s="89">
        <v>33</v>
      </c>
      <c r="AJ26" s="89">
        <v>34</v>
      </c>
      <c r="AL26" s="89" t="s">
        <v>39</v>
      </c>
      <c r="AM26" s="89" t="s">
        <v>326</v>
      </c>
      <c r="AN26" s="90" t="s">
        <v>325</v>
      </c>
      <c r="AO26" s="90" t="s">
        <v>312</v>
      </c>
      <c r="AP26" s="91" t="s">
        <v>82</v>
      </c>
    </row>
    <row r="27" spans="1:42" ht="15" customHeight="1" x14ac:dyDescent="0.2">
      <c r="A27" s="92" t="s">
        <v>184</v>
      </c>
      <c r="B27" s="134">
        <f>'1'!E13</f>
        <v>379</v>
      </c>
      <c r="C27" s="144">
        <f>'2'!K20</f>
        <v>388</v>
      </c>
      <c r="D27" s="93">
        <f>'3'!K34</f>
        <v>393</v>
      </c>
      <c r="E27" s="93">
        <f>'4'!E27</f>
        <v>380</v>
      </c>
      <c r="F27" s="93">
        <f>'5'!K20</f>
        <v>321</v>
      </c>
      <c r="G27" s="93"/>
      <c r="H27" s="93">
        <f>'7'!E41</f>
        <v>346</v>
      </c>
      <c r="I27" s="93"/>
      <c r="J27" s="93">
        <f>'9'!K41</f>
        <v>425</v>
      </c>
      <c r="K27" s="93">
        <f>'10'!K13</f>
        <v>352</v>
      </c>
      <c r="L27" s="93">
        <f>'11'!E20</f>
        <v>353</v>
      </c>
      <c r="M27" s="94">
        <f>'12'!K27</f>
        <v>396</v>
      </c>
      <c r="N27" s="93">
        <f>'13'!E48</f>
        <v>395</v>
      </c>
      <c r="O27" s="134">
        <f>'14'!K6</f>
        <v>359</v>
      </c>
      <c r="P27" s="144">
        <f>'15'!E34</f>
        <v>340</v>
      </c>
      <c r="Q27" s="93">
        <f>'16'!E34</f>
        <v>384</v>
      </c>
      <c r="R27" s="93">
        <f>'17'!K13</f>
        <v>336</v>
      </c>
      <c r="S27" s="89"/>
      <c r="T27" s="93">
        <f>'18'!K13</f>
        <v>348</v>
      </c>
      <c r="U27" s="93">
        <f>'19'!E20</f>
        <v>354</v>
      </c>
      <c r="V27" s="93">
        <f>'20'!E34</f>
        <v>408</v>
      </c>
      <c r="W27" s="93">
        <f>'21'!K6</f>
        <v>360</v>
      </c>
      <c r="X27" s="93">
        <f>'22'!E20</f>
        <v>424</v>
      </c>
      <c r="Y27" s="93"/>
      <c r="Z27" s="93">
        <f>'24'!K41</f>
        <v>332</v>
      </c>
      <c r="AA27" s="94"/>
      <c r="AB27" s="93"/>
      <c r="AC27" s="93"/>
      <c r="AD27" s="93"/>
      <c r="AE27" s="93"/>
      <c r="AF27" s="93"/>
      <c r="AG27" s="93"/>
      <c r="AH27" s="93"/>
      <c r="AI27" s="93"/>
      <c r="AJ27" s="93"/>
      <c r="AL27" s="97">
        <f>AO27/AN27</f>
        <v>123.38095238095238</v>
      </c>
      <c r="AM27" s="93">
        <f t="shared" ref="AM27:AM39" si="19">MAX(B27:AJ27)</f>
        <v>425</v>
      </c>
      <c r="AN27" s="93">
        <f t="shared" ref="AN27:AN39" si="20">COUNTA(B27:AJ27)*3</f>
        <v>63</v>
      </c>
      <c r="AO27" s="98">
        <f t="shared" ref="AO27:AO39" si="21">SUM(B27:AJ27)</f>
        <v>7773</v>
      </c>
      <c r="AP27" s="93">
        <f t="shared" ref="AP27:AP39" si="22">COUNTIF(B27:AJ27,"&gt;399")</f>
        <v>3</v>
      </c>
    </row>
    <row r="28" spans="1:42" ht="15" customHeight="1" x14ac:dyDescent="0.2">
      <c r="A28" s="92" t="s">
        <v>337</v>
      </c>
      <c r="B28" s="134">
        <f>'1'!E10</f>
        <v>366</v>
      </c>
      <c r="C28" s="144">
        <f>'2'!K17</f>
        <v>372</v>
      </c>
      <c r="D28" s="93">
        <f>'3'!K31</f>
        <v>333</v>
      </c>
      <c r="E28" s="93">
        <f>'4'!E24</f>
        <v>321</v>
      </c>
      <c r="F28" s="93">
        <f>'5'!K17</f>
        <v>350</v>
      </c>
      <c r="G28" s="93"/>
      <c r="H28" s="93">
        <f>'7'!E38</f>
        <v>382</v>
      </c>
      <c r="I28" s="93">
        <f>'8'!K13</f>
        <v>386</v>
      </c>
      <c r="J28" s="93">
        <f>'9'!K38</f>
        <v>375</v>
      </c>
      <c r="K28" s="93"/>
      <c r="L28" s="93">
        <f>'11'!E17</f>
        <v>372</v>
      </c>
      <c r="M28" s="94">
        <f>'12'!K24</f>
        <v>367</v>
      </c>
      <c r="N28" s="93">
        <f>'13'!E45</f>
        <v>393</v>
      </c>
      <c r="O28" s="134">
        <f>'14'!K3</f>
        <v>369</v>
      </c>
      <c r="P28" s="144">
        <f>'15'!E31</f>
        <v>388</v>
      </c>
      <c r="Q28" s="93">
        <f>'16'!E32</f>
        <v>376</v>
      </c>
      <c r="R28" s="93">
        <f>'17'!K10</f>
        <v>356</v>
      </c>
      <c r="S28" s="89"/>
      <c r="T28" s="93">
        <f>'18'!K10</f>
        <v>390</v>
      </c>
      <c r="U28" s="93">
        <f>'19'!E17</f>
        <v>360</v>
      </c>
      <c r="V28" s="93">
        <f>'20'!E31</f>
        <v>371</v>
      </c>
      <c r="W28" s="93">
        <f>'21'!K3</f>
        <v>370</v>
      </c>
      <c r="X28" s="93">
        <f>'22'!E17</f>
        <v>371</v>
      </c>
      <c r="Y28" s="93"/>
      <c r="Z28" s="93">
        <f>'24'!K38</f>
        <v>345</v>
      </c>
      <c r="AA28" s="94"/>
      <c r="AB28" s="93"/>
      <c r="AC28" s="93"/>
      <c r="AD28" s="93"/>
      <c r="AE28" s="93"/>
      <c r="AF28" s="93"/>
      <c r="AG28" s="93"/>
      <c r="AH28" s="93"/>
      <c r="AI28" s="93"/>
      <c r="AJ28" s="93"/>
      <c r="AL28" s="97">
        <f>AO28/AN28</f>
        <v>122.42857142857143</v>
      </c>
      <c r="AM28" s="93">
        <f t="shared" si="19"/>
        <v>393</v>
      </c>
      <c r="AN28" s="93">
        <f t="shared" si="20"/>
        <v>63</v>
      </c>
      <c r="AO28" s="98">
        <f t="shared" si="21"/>
        <v>7713</v>
      </c>
      <c r="AP28" s="93">
        <f t="shared" si="22"/>
        <v>0</v>
      </c>
    </row>
    <row r="29" spans="1:42" ht="15" customHeight="1" x14ac:dyDescent="0.2">
      <c r="A29" s="92" t="s">
        <v>181</v>
      </c>
      <c r="B29" s="134">
        <f>'1'!E11</f>
        <v>394</v>
      </c>
      <c r="C29" s="144">
        <f>'2'!K18</f>
        <v>341</v>
      </c>
      <c r="D29" s="93">
        <f>'3'!K32</f>
        <v>415</v>
      </c>
      <c r="E29" s="93">
        <f>'4'!E25</f>
        <v>369</v>
      </c>
      <c r="F29" s="93">
        <f>'5'!K18</f>
        <v>360</v>
      </c>
      <c r="G29" s="93"/>
      <c r="H29" s="93">
        <f>'7'!E39</f>
        <v>394</v>
      </c>
      <c r="I29" s="93">
        <f>'8'!K11</f>
        <v>346</v>
      </c>
      <c r="J29" s="93">
        <f>'9'!K39</f>
        <v>335</v>
      </c>
      <c r="K29" s="93">
        <f>'10'!K11</f>
        <v>355</v>
      </c>
      <c r="L29" s="93">
        <f>'11'!E18</f>
        <v>362</v>
      </c>
      <c r="M29" s="94">
        <f>'12'!K25</f>
        <v>359</v>
      </c>
      <c r="N29" s="93">
        <f>'13'!E46</f>
        <v>383</v>
      </c>
      <c r="O29" s="134">
        <f>'14'!K4</f>
        <v>352</v>
      </c>
      <c r="P29" s="144">
        <f>'15'!E32</f>
        <v>358</v>
      </c>
      <c r="Q29" s="93"/>
      <c r="R29" s="93">
        <f>'17'!K11</f>
        <v>360</v>
      </c>
      <c r="S29" s="89"/>
      <c r="T29" s="93">
        <f>'18'!K11</f>
        <v>368</v>
      </c>
      <c r="U29" s="93">
        <f>'19'!E18</f>
        <v>361</v>
      </c>
      <c r="V29" s="93">
        <f>'20'!E32</f>
        <v>358</v>
      </c>
      <c r="W29" s="93">
        <f>'21'!K4</f>
        <v>366</v>
      </c>
      <c r="X29" s="93">
        <f>'22'!E18</f>
        <v>367</v>
      </c>
      <c r="Y29" s="93"/>
      <c r="Z29" s="93">
        <f>'24'!K39</f>
        <v>380</v>
      </c>
      <c r="AA29" s="94"/>
      <c r="AB29" s="93"/>
      <c r="AC29" s="93"/>
      <c r="AD29" s="93"/>
      <c r="AE29" s="93"/>
      <c r="AF29" s="93"/>
      <c r="AG29" s="93"/>
      <c r="AH29" s="93"/>
      <c r="AI29" s="93"/>
      <c r="AJ29" s="93"/>
      <c r="AL29" s="97">
        <f>AO29/AN29</f>
        <v>121.95238095238095</v>
      </c>
      <c r="AM29" s="93">
        <f t="shared" si="19"/>
        <v>415</v>
      </c>
      <c r="AN29" s="93">
        <f t="shared" si="20"/>
        <v>63</v>
      </c>
      <c r="AO29" s="98">
        <f t="shared" si="21"/>
        <v>7683</v>
      </c>
      <c r="AP29" s="93">
        <f t="shared" si="22"/>
        <v>1</v>
      </c>
    </row>
    <row r="30" spans="1:42" ht="15" customHeight="1" x14ac:dyDescent="0.2">
      <c r="A30" s="92" t="s">
        <v>153</v>
      </c>
      <c r="B30" s="134">
        <f>'1'!E12</f>
        <v>345</v>
      </c>
      <c r="C30" s="144">
        <f>'2'!K19</f>
        <v>388</v>
      </c>
      <c r="D30" s="93">
        <f>'3'!K33</f>
        <v>359</v>
      </c>
      <c r="E30" s="93">
        <f>'4'!E26</f>
        <v>377</v>
      </c>
      <c r="F30" s="93">
        <f>'5'!K19</f>
        <v>339</v>
      </c>
      <c r="G30" s="93"/>
      <c r="H30" s="93">
        <f>'7'!E40</f>
        <v>354</v>
      </c>
      <c r="I30" s="93">
        <f>'8'!K12</f>
        <v>399</v>
      </c>
      <c r="J30" s="93">
        <f>'9'!K40</f>
        <v>383</v>
      </c>
      <c r="K30" s="93">
        <f>'10'!K12</f>
        <v>382</v>
      </c>
      <c r="L30" s="93">
        <f>'11'!E19</f>
        <v>347</v>
      </c>
      <c r="M30" s="94">
        <f>'12'!K26</f>
        <v>382</v>
      </c>
      <c r="N30" s="93">
        <f>'13'!E47</f>
        <v>374</v>
      </c>
      <c r="O30" s="134">
        <f>'14'!K5</f>
        <v>377</v>
      </c>
      <c r="P30" s="144">
        <f>'15'!E33</f>
        <v>370</v>
      </c>
      <c r="Q30" s="93">
        <f>'16'!E33</f>
        <v>363</v>
      </c>
      <c r="R30" s="93">
        <f>'17'!K12</f>
        <v>350</v>
      </c>
      <c r="S30" s="89"/>
      <c r="T30" s="93">
        <f>'18'!K12</f>
        <v>366</v>
      </c>
      <c r="U30" s="93">
        <f>'19'!E19</f>
        <v>346</v>
      </c>
      <c r="V30" s="93">
        <f>'20'!E33</f>
        <v>341</v>
      </c>
      <c r="W30" s="93">
        <f>'21'!K5</f>
        <v>387</v>
      </c>
      <c r="X30" s="93">
        <f>'22'!E19</f>
        <v>391</v>
      </c>
      <c r="Y30" s="93"/>
      <c r="Z30" s="93">
        <f>'24'!K40</f>
        <v>310</v>
      </c>
      <c r="AA30" s="94"/>
      <c r="AB30" s="93"/>
      <c r="AC30" s="93"/>
      <c r="AD30" s="93"/>
      <c r="AE30" s="93"/>
      <c r="AF30" s="93"/>
      <c r="AG30" s="93"/>
      <c r="AH30" s="93"/>
      <c r="AI30" s="93"/>
      <c r="AJ30" s="93"/>
      <c r="AL30" s="97">
        <f>AO30/AN30</f>
        <v>121.66666666666667</v>
      </c>
      <c r="AM30" s="93">
        <f t="shared" si="19"/>
        <v>399</v>
      </c>
      <c r="AN30" s="93">
        <f t="shared" si="20"/>
        <v>66</v>
      </c>
      <c r="AO30" s="98">
        <f t="shared" si="21"/>
        <v>8030</v>
      </c>
      <c r="AP30" s="93">
        <f t="shared" si="22"/>
        <v>0</v>
      </c>
    </row>
    <row r="31" spans="1:42" ht="15" customHeight="1" x14ac:dyDescent="0.2">
      <c r="A31" s="92" t="s">
        <v>154</v>
      </c>
      <c r="B31" s="134"/>
      <c r="C31" s="144">
        <f>'2'!K16</f>
        <v>341</v>
      </c>
      <c r="D31" s="93">
        <f>'3'!K30</f>
        <v>399</v>
      </c>
      <c r="E31" s="93">
        <f>'4'!E23</f>
        <v>341</v>
      </c>
      <c r="F31" s="93">
        <f>'5'!K16</f>
        <v>373</v>
      </c>
      <c r="G31" s="93"/>
      <c r="H31" s="93">
        <f>'7'!E37</f>
        <v>390</v>
      </c>
      <c r="I31" s="93">
        <f>'8'!K9</f>
        <v>351</v>
      </c>
      <c r="J31" s="93">
        <f>'9'!K37</f>
        <v>333</v>
      </c>
      <c r="K31" s="93">
        <f>'10'!K9</f>
        <v>357</v>
      </c>
      <c r="L31" s="93">
        <f>'11'!E16</f>
        <v>409</v>
      </c>
      <c r="M31" s="94">
        <f>'12'!K23</f>
        <v>414</v>
      </c>
      <c r="N31" s="93">
        <f>'13'!E44</f>
        <v>372</v>
      </c>
      <c r="O31" s="134">
        <f>'14'!K2</f>
        <v>334</v>
      </c>
      <c r="P31" s="144">
        <f>'15'!E30</f>
        <v>318</v>
      </c>
      <c r="Q31" s="93"/>
      <c r="R31" s="93">
        <f>'17'!K9</f>
        <v>332</v>
      </c>
      <c r="S31" s="89"/>
      <c r="T31" s="93">
        <f>'18'!K9</f>
        <v>377</v>
      </c>
      <c r="U31" s="93">
        <f>'19'!E16</f>
        <v>343</v>
      </c>
      <c r="V31" s="93">
        <f>'20'!E30</f>
        <v>381</v>
      </c>
      <c r="W31" s="93">
        <f>'21'!K2</f>
        <v>372</v>
      </c>
      <c r="X31" s="93">
        <f>'22'!E16</f>
        <v>418</v>
      </c>
      <c r="Y31" s="93"/>
      <c r="Z31" s="93">
        <f>'24'!K37</f>
        <v>308</v>
      </c>
      <c r="AA31" s="94"/>
      <c r="AB31" s="93"/>
      <c r="AC31" s="93"/>
      <c r="AD31" s="93"/>
      <c r="AE31" s="93"/>
      <c r="AF31" s="93"/>
      <c r="AG31" s="93"/>
      <c r="AH31" s="93"/>
      <c r="AI31" s="93"/>
      <c r="AJ31" s="93"/>
      <c r="AL31" s="97">
        <f>AO31/AN31</f>
        <v>121.05</v>
      </c>
      <c r="AM31" s="93">
        <f t="shared" ref="AM31" si="23">MAX(B31:AJ31)</f>
        <v>418</v>
      </c>
      <c r="AN31" s="93">
        <f t="shared" ref="AN31" si="24">COUNTA(B31:AJ31)*3</f>
        <v>60</v>
      </c>
      <c r="AO31" s="98">
        <f t="shared" ref="AO31" si="25">SUM(B31:AJ31)</f>
        <v>7263</v>
      </c>
      <c r="AP31" s="93">
        <f t="shared" ref="AP31" si="26">COUNTIF(B31:AJ31,"&gt;399")</f>
        <v>3</v>
      </c>
    </row>
    <row r="32" spans="1:42" ht="15" hidden="1" customHeight="1" x14ac:dyDescent="0.2">
      <c r="A32" s="92"/>
      <c r="B32" s="134"/>
      <c r="C32" s="144"/>
      <c r="D32" s="93"/>
      <c r="E32" s="93"/>
      <c r="F32" s="93"/>
      <c r="G32" s="93"/>
      <c r="H32" s="93"/>
      <c r="I32" s="93"/>
      <c r="J32" s="93"/>
      <c r="K32" s="93"/>
      <c r="L32" s="93"/>
      <c r="M32" s="94"/>
      <c r="N32" s="93"/>
      <c r="O32" s="134"/>
      <c r="P32" s="144"/>
      <c r="Q32" s="93"/>
      <c r="R32" s="93"/>
      <c r="S32" s="89"/>
      <c r="T32" s="93"/>
      <c r="U32" s="93"/>
      <c r="V32" s="93"/>
      <c r="W32" s="93"/>
      <c r="X32" s="93"/>
      <c r="Y32" s="93"/>
      <c r="Z32" s="93"/>
      <c r="AA32" s="94"/>
      <c r="AB32" s="93"/>
      <c r="AC32" s="93"/>
      <c r="AD32" s="93"/>
      <c r="AE32" s="93"/>
      <c r="AF32" s="93"/>
      <c r="AG32" s="93"/>
      <c r="AH32" s="93"/>
      <c r="AI32" s="93"/>
      <c r="AJ32" s="93"/>
      <c r="AL32" s="97"/>
      <c r="AM32" s="93"/>
      <c r="AN32" s="93"/>
      <c r="AO32" s="98"/>
      <c r="AP32" s="93"/>
    </row>
    <row r="33" spans="1:42" ht="15" hidden="1" customHeight="1" x14ac:dyDescent="0.2">
      <c r="A33" s="92"/>
      <c r="B33" s="134"/>
      <c r="C33" s="144"/>
      <c r="D33" s="93"/>
      <c r="E33" s="93"/>
      <c r="F33" s="93"/>
      <c r="G33" s="93"/>
      <c r="H33" s="93"/>
      <c r="I33" s="93"/>
      <c r="J33" s="93"/>
      <c r="K33" s="93"/>
      <c r="L33" s="93"/>
      <c r="M33" s="94"/>
      <c r="N33" s="93"/>
      <c r="O33" s="134"/>
      <c r="P33" s="144"/>
      <c r="Q33" s="93"/>
      <c r="R33" s="93"/>
      <c r="S33" s="89"/>
      <c r="T33" s="93"/>
      <c r="U33" s="93"/>
      <c r="V33" s="93"/>
      <c r="W33" s="93"/>
      <c r="X33" s="93"/>
      <c r="Y33" s="93"/>
      <c r="Z33" s="93"/>
      <c r="AA33" s="94"/>
      <c r="AB33" s="93"/>
      <c r="AC33" s="93"/>
      <c r="AD33" s="93"/>
      <c r="AE33" s="93"/>
      <c r="AF33" s="93"/>
      <c r="AG33" s="93"/>
      <c r="AH33" s="93"/>
      <c r="AI33" s="93"/>
      <c r="AJ33" s="93"/>
      <c r="AL33" s="97"/>
      <c r="AM33" s="93"/>
      <c r="AN33" s="93"/>
      <c r="AO33" s="98"/>
      <c r="AP33" s="93"/>
    </row>
    <row r="34" spans="1:42" ht="15" hidden="1" customHeight="1" x14ac:dyDescent="0.2">
      <c r="A34" s="92"/>
      <c r="B34" s="134"/>
      <c r="C34" s="144"/>
      <c r="D34" s="93"/>
      <c r="E34" s="93"/>
      <c r="F34" s="93"/>
      <c r="G34" s="93"/>
      <c r="H34" s="93"/>
      <c r="I34" s="93"/>
      <c r="J34" s="93"/>
      <c r="K34" s="93"/>
      <c r="L34" s="93"/>
      <c r="M34" s="94"/>
      <c r="N34" s="93"/>
      <c r="O34" s="134"/>
      <c r="P34" s="144"/>
      <c r="Q34" s="93"/>
      <c r="R34" s="93"/>
      <c r="S34" s="89"/>
      <c r="T34" s="93"/>
      <c r="U34" s="93"/>
      <c r="V34" s="93"/>
      <c r="W34" s="93"/>
      <c r="X34" s="93"/>
      <c r="Y34" s="93"/>
      <c r="Z34" s="93"/>
      <c r="AA34" s="94"/>
      <c r="AB34" s="93"/>
      <c r="AC34" s="93"/>
      <c r="AD34" s="93"/>
      <c r="AE34" s="93"/>
      <c r="AF34" s="93"/>
      <c r="AG34" s="93"/>
      <c r="AH34" s="93"/>
      <c r="AI34" s="93"/>
      <c r="AJ34" s="93"/>
      <c r="AL34" s="97"/>
      <c r="AM34" s="93"/>
      <c r="AN34" s="93"/>
      <c r="AO34" s="98"/>
      <c r="AP34" s="93"/>
    </row>
    <row r="35" spans="1:42" ht="15" hidden="1" customHeight="1" x14ac:dyDescent="0.2">
      <c r="A35" s="92"/>
      <c r="B35" s="134"/>
      <c r="C35" s="144"/>
      <c r="D35" s="93"/>
      <c r="E35" s="93"/>
      <c r="F35" s="93"/>
      <c r="G35" s="93"/>
      <c r="H35" s="93"/>
      <c r="I35" s="93"/>
      <c r="J35" s="93"/>
      <c r="K35" s="93"/>
      <c r="L35" s="93"/>
      <c r="M35" s="94"/>
      <c r="N35" s="93"/>
      <c r="O35" s="134"/>
      <c r="P35" s="144"/>
      <c r="Q35" s="93"/>
      <c r="R35" s="93"/>
      <c r="S35" s="89"/>
      <c r="T35" s="93"/>
      <c r="U35" s="93"/>
      <c r="V35" s="93"/>
      <c r="W35" s="93"/>
      <c r="X35" s="93"/>
      <c r="Y35" s="93"/>
      <c r="Z35" s="93"/>
      <c r="AA35" s="94"/>
      <c r="AB35" s="93"/>
      <c r="AC35" s="93"/>
      <c r="AD35" s="93"/>
      <c r="AE35" s="93"/>
      <c r="AF35" s="93"/>
      <c r="AG35" s="93"/>
      <c r="AH35" s="93"/>
      <c r="AI35" s="93"/>
      <c r="AJ35" s="93"/>
      <c r="AL35" s="97"/>
      <c r="AM35" s="93"/>
      <c r="AN35" s="93"/>
      <c r="AO35" s="98"/>
      <c r="AP35" s="93"/>
    </row>
    <row r="36" spans="1:42" ht="15" customHeight="1" x14ac:dyDescent="0.2">
      <c r="A36" s="99" t="s">
        <v>666</v>
      </c>
      <c r="B36" s="77"/>
      <c r="C36" s="95"/>
      <c r="D36" s="77"/>
      <c r="E36" s="77"/>
      <c r="F36" s="77"/>
      <c r="G36" s="77"/>
      <c r="H36" s="77"/>
      <c r="I36" s="77"/>
      <c r="J36" s="77"/>
      <c r="K36" s="77">
        <f>'10'!K10</f>
        <v>319</v>
      </c>
      <c r="L36" s="77"/>
      <c r="M36" s="96"/>
      <c r="N36" s="77"/>
      <c r="O36" s="77"/>
      <c r="P36" s="95"/>
      <c r="Q36" s="77">
        <f>'16'!E31</f>
        <v>403</v>
      </c>
      <c r="R36" s="77"/>
      <c r="S36" s="89"/>
      <c r="T36" s="77"/>
      <c r="U36" s="77"/>
      <c r="V36" s="77"/>
      <c r="W36" s="77"/>
      <c r="X36" s="77"/>
      <c r="Y36" s="77"/>
      <c r="Z36" s="77"/>
      <c r="AA36" s="96"/>
      <c r="AB36" s="77"/>
      <c r="AC36" s="77"/>
      <c r="AD36" s="77"/>
      <c r="AE36" s="77"/>
      <c r="AF36" s="77"/>
      <c r="AG36" s="77"/>
      <c r="AH36" s="77"/>
      <c r="AI36" s="77"/>
      <c r="AJ36" s="77"/>
      <c r="AL36" s="103">
        <f>AO36/AN36</f>
        <v>120.33333333333333</v>
      </c>
      <c r="AM36" s="77">
        <f t="shared" ref="AM36" si="27">MAX(B36:AJ36)</f>
        <v>403</v>
      </c>
      <c r="AN36" s="77">
        <f t="shared" ref="AN36" si="28">COUNTA(B36:AJ36)*3</f>
        <v>6</v>
      </c>
      <c r="AO36" s="100">
        <f t="shared" ref="AO36" si="29">SUM(B36:AJ36)</f>
        <v>722</v>
      </c>
      <c r="AP36" s="77">
        <f t="shared" ref="AP36" si="30">COUNTIF(B36:AJ36,"&gt;399")</f>
        <v>1</v>
      </c>
    </row>
    <row r="37" spans="1:42" ht="15" customHeight="1" x14ac:dyDescent="0.2">
      <c r="A37" s="99" t="s">
        <v>338</v>
      </c>
      <c r="B37" s="77">
        <f>'1'!E9</f>
        <v>313</v>
      </c>
      <c r="C37" s="95"/>
      <c r="D37" s="77"/>
      <c r="E37" s="77"/>
      <c r="F37" s="77"/>
      <c r="G37" s="77"/>
      <c r="H37" s="77"/>
      <c r="I37" s="77">
        <f>'8'!K10</f>
        <v>375</v>
      </c>
      <c r="J37" s="77"/>
      <c r="K37" s="77"/>
      <c r="L37" s="77"/>
      <c r="M37" s="96"/>
      <c r="N37" s="77"/>
      <c r="O37" s="77"/>
      <c r="P37" s="95"/>
      <c r="Q37" s="77">
        <f>'16'!E30</f>
        <v>373</v>
      </c>
      <c r="R37" s="77"/>
      <c r="S37" s="89"/>
      <c r="T37" s="77"/>
      <c r="U37" s="77"/>
      <c r="V37" s="77"/>
      <c r="W37" s="77"/>
      <c r="X37" s="77"/>
      <c r="Y37" s="77"/>
      <c r="Z37" s="77"/>
      <c r="AA37" s="96"/>
      <c r="AB37" s="77"/>
      <c r="AC37" s="77"/>
      <c r="AD37" s="77"/>
      <c r="AE37" s="77"/>
      <c r="AF37" s="77"/>
      <c r="AG37" s="77"/>
      <c r="AH37" s="77"/>
      <c r="AI37" s="77"/>
      <c r="AJ37" s="77"/>
      <c r="AL37" s="103">
        <f>AO37/AN37</f>
        <v>117.88888888888889</v>
      </c>
      <c r="AM37" s="77">
        <f t="shared" si="19"/>
        <v>375</v>
      </c>
      <c r="AN37" s="77">
        <f t="shared" si="20"/>
        <v>9</v>
      </c>
      <c r="AO37" s="100">
        <f t="shared" si="21"/>
        <v>1061</v>
      </c>
      <c r="AP37" s="77">
        <f t="shared" si="22"/>
        <v>0</v>
      </c>
    </row>
    <row r="38" spans="1:42" ht="15" hidden="1" customHeight="1" x14ac:dyDescent="0.2">
      <c r="A38" s="99"/>
      <c r="B38" s="77"/>
      <c r="C38" s="95"/>
      <c r="D38" s="77"/>
      <c r="E38" s="77"/>
      <c r="F38" s="77"/>
      <c r="G38" s="77"/>
      <c r="H38" s="77"/>
      <c r="I38" s="77"/>
      <c r="J38" s="77"/>
      <c r="K38" s="77"/>
      <c r="L38" s="77"/>
      <c r="M38" s="96"/>
      <c r="N38" s="77"/>
      <c r="O38" s="77"/>
      <c r="P38" s="95"/>
      <c r="Q38" s="77"/>
      <c r="R38" s="77"/>
      <c r="S38" s="89"/>
      <c r="T38" s="77"/>
      <c r="U38" s="77"/>
      <c r="V38" s="77"/>
      <c r="W38" s="77"/>
      <c r="X38" s="77"/>
      <c r="Y38" s="77"/>
      <c r="Z38" s="77"/>
      <c r="AA38" s="96"/>
      <c r="AB38" s="77"/>
      <c r="AC38" s="77"/>
      <c r="AD38" s="77"/>
      <c r="AE38" s="77"/>
      <c r="AF38" s="77"/>
      <c r="AG38" s="77"/>
      <c r="AH38" s="77"/>
      <c r="AI38" s="77"/>
      <c r="AJ38" s="77"/>
      <c r="AL38" s="103" t="e">
        <f t="shared" ref="AL38:AL39" si="31">AO38/AN38</f>
        <v>#DIV/0!</v>
      </c>
      <c r="AM38" s="77">
        <f t="shared" si="19"/>
        <v>0</v>
      </c>
      <c r="AN38" s="77">
        <f t="shared" si="20"/>
        <v>0</v>
      </c>
      <c r="AO38" s="100">
        <f t="shared" si="21"/>
        <v>0</v>
      </c>
      <c r="AP38" s="77">
        <f t="shared" si="22"/>
        <v>0</v>
      </c>
    </row>
    <row r="39" spans="1:42" ht="15" hidden="1" customHeight="1" x14ac:dyDescent="0.2">
      <c r="A39" s="99"/>
      <c r="B39" s="77"/>
      <c r="C39" s="95"/>
      <c r="D39" s="77"/>
      <c r="E39" s="77"/>
      <c r="F39" s="77"/>
      <c r="G39" s="77"/>
      <c r="H39" s="77"/>
      <c r="I39" s="77"/>
      <c r="J39" s="77"/>
      <c r="K39" s="77"/>
      <c r="L39" s="77"/>
      <c r="M39" s="96"/>
      <c r="N39" s="77"/>
      <c r="O39" s="77"/>
      <c r="P39" s="95"/>
      <c r="Q39" s="77"/>
      <c r="R39" s="77"/>
      <c r="S39" s="89"/>
      <c r="T39" s="77"/>
      <c r="U39" s="77"/>
      <c r="V39" s="77"/>
      <c r="W39" s="77"/>
      <c r="X39" s="77"/>
      <c r="Y39" s="77"/>
      <c r="Z39" s="77"/>
      <c r="AA39" s="96"/>
      <c r="AB39" s="77"/>
      <c r="AC39" s="77"/>
      <c r="AD39" s="77"/>
      <c r="AE39" s="77"/>
      <c r="AF39" s="77"/>
      <c r="AG39" s="77"/>
      <c r="AH39" s="77"/>
      <c r="AI39" s="77"/>
      <c r="AJ39" s="77"/>
      <c r="AL39" s="103" t="e">
        <f t="shared" si="31"/>
        <v>#DIV/0!</v>
      </c>
      <c r="AM39" s="77">
        <f t="shared" si="19"/>
        <v>0</v>
      </c>
      <c r="AN39" s="77">
        <f t="shared" si="20"/>
        <v>0</v>
      </c>
      <c r="AO39" s="100">
        <f t="shared" si="21"/>
        <v>0</v>
      </c>
      <c r="AP39" s="77">
        <f t="shared" si="22"/>
        <v>0</v>
      </c>
    </row>
    <row r="40" spans="1:42" ht="15" hidden="1" customHeight="1" x14ac:dyDescent="0.2">
      <c r="A40" s="88"/>
      <c r="B40" s="89">
        <f t="shared" ref="B40:N40" si="32">SUM(B31:B39)</f>
        <v>313</v>
      </c>
      <c r="C40" s="89">
        <f t="shared" si="32"/>
        <v>341</v>
      </c>
      <c r="D40" s="89">
        <f t="shared" si="32"/>
        <v>399</v>
      </c>
      <c r="E40" s="89">
        <f t="shared" si="32"/>
        <v>341</v>
      </c>
      <c r="F40" s="89">
        <f t="shared" si="32"/>
        <v>373</v>
      </c>
      <c r="G40" s="89">
        <f t="shared" si="32"/>
        <v>0</v>
      </c>
      <c r="H40" s="89">
        <f t="shared" si="32"/>
        <v>390</v>
      </c>
      <c r="I40" s="89">
        <f t="shared" si="32"/>
        <v>726</v>
      </c>
      <c r="J40" s="89">
        <f t="shared" si="32"/>
        <v>333</v>
      </c>
      <c r="K40" s="89">
        <f t="shared" si="32"/>
        <v>676</v>
      </c>
      <c r="L40" s="89">
        <f t="shared" si="32"/>
        <v>409</v>
      </c>
      <c r="M40" s="89">
        <f t="shared" si="32"/>
        <v>414</v>
      </c>
      <c r="N40" s="89">
        <f t="shared" si="32"/>
        <v>372</v>
      </c>
      <c r="O40" s="89"/>
      <c r="P40" s="89"/>
      <c r="Q40" s="89"/>
      <c r="R40" s="89"/>
      <c r="S40" s="89"/>
      <c r="T40" s="89"/>
      <c r="U40" s="89"/>
      <c r="V40" s="89"/>
      <c r="W40" s="89"/>
      <c r="X40" s="89"/>
      <c r="Y40" s="89"/>
      <c r="Z40" s="89"/>
      <c r="AA40" s="89"/>
      <c r="AB40" s="89"/>
      <c r="AC40" s="89"/>
      <c r="AD40" s="89"/>
      <c r="AE40" s="89"/>
      <c r="AF40" s="89"/>
      <c r="AG40" s="89"/>
      <c r="AH40" s="89"/>
      <c r="AI40" s="89"/>
      <c r="AJ40" s="89"/>
      <c r="AL40" s="89"/>
      <c r="AM40" s="89"/>
      <c r="AN40" s="90"/>
      <c r="AO40" s="90"/>
    </row>
    <row r="41" spans="1:42" ht="15" customHeight="1" x14ac:dyDescent="0.2">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L41" s="89"/>
      <c r="AM41" s="89"/>
      <c r="AN41" s="90"/>
      <c r="AO41" s="90"/>
    </row>
    <row r="42" spans="1:42" ht="15" customHeight="1" x14ac:dyDescent="0.2">
      <c r="A42" s="79" t="s">
        <v>482</v>
      </c>
      <c r="B42" s="89">
        <v>1</v>
      </c>
      <c r="C42" s="89">
        <v>2</v>
      </c>
      <c r="D42" s="89">
        <v>3</v>
      </c>
      <c r="E42" s="89">
        <v>4</v>
      </c>
      <c r="F42" s="89">
        <v>5</v>
      </c>
      <c r="G42" s="89">
        <v>6</v>
      </c>
      <c r="H42" s="89">
        <v>7</v>
      </c>
      <c r="I42" s="89">
        <v>8</v>
      </c>
      <c r="J42" s="89">
        <v>9</v>
      </c>
      <c r="K42" s="89">
        <v>10</v>
      </c>
      <c r="L42" s="89">
        <v>11</v>
      </c>
      <c r="M42" s="89">
        <v>12</v>
      </c>
      <c r="N42" s="89">
        <v>13</v>
      </c>
      <c r="O42" s="89">
        <v>14</v>
      </c>
      <c r="P42" s="89">
        <v>15</v>
      </c>
      <c r="Q42" s="89">
        <v>16</v>
      </c>
      <c r="R42" s="89">
        <v>17</v>
      </c>
      <c r="S42" s="89"/>
      <c r="T42" s="89">
        <v>18</v>
      </c>
      <c r="U42" s="89">
        <v>19</v>
      </c>
      <c r="V42" s="89">
        <v>20</v>
      </c>
      <c r="W42" s="89">
        <v>21</v>
      </c>
      <c r="X42" s="89">
        <v>22</v>
      </c>
      <c r="Y42" s="89">
        <v>23</v>
      </c>
      <c r="Z42" s="89">
        <v>24</v>
      </c>
      <c r="AA42" s="89">
        <v>25</v>
      </c>
      <c r="AB42" s="89">
        <v>26</v>
      </c>
      <c r="AC42" s="89">
        <v>27</v>
      </c>
      <c r="AD42" s="89">
        <v>28</v>
      </c>
      <c r="AE42" s="89">
        <v>29</v>
      </c>
      <c r="AF42" s="89">
        <v>30</v>
      </c>
      <c r="AG42" s="89">
        <v>31</v>
      </c>
      <c r="AH42" s="89">
        <v>32</v>
      </c>
      <c r="AI42" s="89">
        <v>33</v>
      </c>
      <c r="AJ42" s="89">
        <v>34</v>
      </c>
      <c r="AL42" s="89" t="s">
        <v>39</v>
      </c>
      <c r="AM42" s="89" t="s">
        <v>326</v>
      </c>
      <c r="AN42" s="90" t="s">
        <v>325</v>
      </c>
      <c r="AO42" s="90" t="s">
        <v>312</v>
      </c>
      <c r="AP42" s="91" t="s">
        <v>82</v>
      </c>
    </row>
    <row r="43" spans="1:42" ht="15" customHeight="1" x14ac:dyDescent="0.2">
      <c r="A43" s="92" t="s">
        <v>185</v>
      </c>
      <c r="B43" s="134">
        <f>'1'!K13</f>
        <v>308</v>
      </c>
      <c r="C43" s="144">
        <f>'2'!E49</f>
        <v>326</v>
      </c>
      <c r="D43" s="93">
        <f>'3'!K27</f>
        <v>328</v>
      </c>
      <c r="E43" s="93">
        <f>'4'!E13</f>
        <v>355</v>
      </c>
      <c r="F43" s="93">
        <f>'5'!E37</f>
        <v>348</v>
      </c>
      <c r="G43" s="93">
        <f>'6'!K37</f>
        <v>338</v>
      </c>
      <c r="H43" s="93">
        <f>'7'!E9</f>
        <v>370</v>
      </c>
      <c r="I43" s="93">
        <f>'8'!E44</f>
        <v>343</v>
      </c>
      <c r="J43" s="93">
        <f>'9'!E34</f>
        <v>315</v>
      </c>
      <c r="K43" s="93">
        <f>'10'!E2</f>
        <v>313</v>
      </c>
      <c r="L43" s="93">
        <f>'11'!K23</f>
        <v>342</v>
      </c>
      <c r="M43" s="94"/>
      <c r="N43" s="93">
        <f>'13'!K37</f>
        <v>345</v>
      </c>
      <c r="O43" s="134">
        <f>'14'!E16</f>
        <v>338</v>
      </c>
      <c r="P43" s="144">
        <f>'15'!K2</f>
        <v>326</v>
      </c>
      <c r="Q43" s="93">
        <f>'16'!E23</f>
        <v>325</v>
      </c>
      <c r="R43" s="93">
        <f>'17'!E44</f>
        <v>389</v>
      </c>
      <c r="S43" s="89"/>
      <c r="T43" s="93">
        <f>'18'!E9</f>
        <v>340</v>
      </c>
      <c r="U43" s="93">
        <f>'19'!K44</f>
        <v>303</v>
      </c>
      <c r="V43" s="93">
        <f>'20'!E26</f>
        <v>349</v>
      </c>
      <c r="W43" s="93">
        <f>'21'!K26</f>
        <v>367</v>
      </c>
      <c r="X43" s="93">
        <f>'22'!K41</f>
        <v>357</v>
      </c>
      <c r="Y43" s="93">
        <f>'23'!E41</f>
        <v>361</v>
      </c>
      <c r="Z43" s="93">
        <f>'24'!K13</f>
        <v>353</v>
      </c>
      <c r="AA43" s="94"/>
      <c r="AB43" s="93"/>
      <c r="AC43" s="93"/>
      <c r="AD43" s="93"/>
      <c r="AE43" s="93"/>
      <c r="AF43" s="93"/>
      <c r="AG43" s="93"/>
      <c r="AH43" s="93"/>
      <c r="AI43" s="93"/>
      <c r="AJ43" s="93"/>
      <c r="AL43" s="97">
        <f>AO43/AN43</f>
        <v>113.60869565217391</v>
      </c>
      <c r="AM43" s="93">
        <f t="shared" ref="AM43:AM53" si="33">MAX(B43:AJ43)</f>
        <v>389</v>
      </c>
      <c r="AN43" s="93">
        <f t="shared" ref="AN43:AN53" si="34">COUNTA(B43:AJ43)*3</f>
        <v>69</v>
      </c>
      <c r="AO43" s="98">
        <f t="shared" ref="AO43:AO53" si="35">SUM(B43:AJ43)</f>
        <v>7839</v>
      </c>
      <c r="AP43" s="93">
        <f t="shared" ref="AP43:AP53" si="36">COUNTIF(B43:AJ43,"&gt;399")</f>
        <v>0</v>
      </c>
    </row>
    <row r="44" spans="1:42" ht="15" customHeight="1" x14ac:dyDescent="0.2">
      <c r="A44" s="92" t="s">
        <v>308</v>
      </c>
      <c r="B44" s="134">
        <f>'1'!K12</f>
        <v>363</v>
      </c>
      <c r="C44" s="144">
        <f>'2'!E48</f>
        <v>302</v>
      </c>
      <c r="D44" s="93">
        <f>'3'!K26</f>
        <v>337</v>
      </c>
      <c r="E44" s="93">
        <f>'4'!E9</f>
        <v>326</v>
      </c>
      <c r="F44" s="93">
        <f>'5'!E41</f>
        <v>410</v>
      </c>
      <c r="G44" s="93">
        <f>'6'!K41</f>
        <v>316</v>
      </c>
      <c r="H44" s="93">
        <f>'7'!E13</f>
        <v>356</v>
      </c>
      <c r="I44" s="93">
        <f>'8'!E48</f>
        <v>307</v>
      </c>
      <c r="J44" s="93"/>
      <c r="K44" s="93">
        <f>'10'!E6</f>
        <v>298</v>
      </c>
      <c r="L44" s="93">
        <f>'11'!K27</f>
        <v>359</v>
      </c>
      <c r="M44" s="94"/>
      <c r="N44" s="93">
        <f>'13'!K41</f>
        <v>347</v>
      </c>
      <c r="O44" s="134">
        <f>'14'!E20</f>
        <v>352</v>
      </c>
      <c r="P44" s="144">
        <f>'15'!K6</f>
        <v>386</v>
      </c>
      <c r="Q44" s="93">
        <f>'16'!E27</f>
        <v>365</v>
      </c>
      <c r="R44" s="93">
        <f>'17'!E48</f>
        <v>373</v>
      </c>
      <c r="S44" s="89"/>
      <c r="T44" s="93">
        <f>'18'!E13</f>
        <v>309</v>
      </c>
      <c r="U44" s="93">
        <f>'19'!K48</f>
        <v>352</v>
      </c>
      <c r="V44" s="93">
        <f>'20'!E27</f>
        <v>301</v>
      </c>
      <c r="W44" s="93">
        <f>'21'!K27</f>
        <v>313</v>
      </c>
      <c r="X44" s="93">
        <f>'22'!K40</f>
        <v>291</v>
      </c>
      <c r="Y44" s="93"/>
      <c r="Z44" s="93">
        <f>'24'!K12</f>
        <v>334</v>
      </c>
      <c r="AA44" s="94"/>
      <c r="AB44" s="93"/>
      <c r="AC44" s="93"/>
      <c r="AD44" s="93"/>
      <c r="AE44" s="93"/>
      <c r="AF44" s="93"/>
      <c r="AG44" s="93"/>
      <c r="AH44" s="93"/>
      <c r="AI44" s="93"/>
      <c r="AJ44" s="93"/>
      <c r="AL44" s="97">
        <f>AO44/AN44</f>
        <v>112.65079365079364</v>
      </c>
      <c r="AM44" s="93">
        <f t="shared" si="33"/>
        <v>410</v>
      </c>
      <c r="AN44" s="93">
        <f t="shared" si="34"/>
        <v>63</v>
      </c>
      <c r="AO44" s="98">
        <f t="shared" si="35"/>
        <v>7097</v>
      </c>
      <c r="AP44" s="93">
        <f t="shared" si="36"/>
        <v>1</v>
      </c>
    </row>
    <row r="45" spans="1:42" ht="15" customHeight="1" x14ac:dyDescent="0.2">
      <c r="A45" s="92" t="s">
        <v>307</v>
      </c>
      <c r="B45" s="134">
        <f>'1'!K11</f>
        <v>320</v>
      </c>
      <c r="C45" s="144">
        <f>'2'!E47</f>
        <v>314</v>
      </c>
      <c r="D45" s="93">
        <f>'3'!K24</f>
        <v>329</v>
      </c>
      <c r="E45" s="93">
        <f>'4'!E11</f>
        <v>347</v>
      </c>
      <c r="F45" s="93">
        <f>'5'!E39</f>
        <v>346</v>
      </c>
      <c r="G45" s="93">
        <f>'6'!K39</f>
        <v>329</v>
      </c>
      <c r="H45" s="93">
        <f>'7'!E11</f>
        <v>338</v>
      </c>
      <c r="I45" s="93">
        <f>'8'!E46</f>
        <v>299</v>
      </c>
      <c r="J45" s="93">
        <f>'9'!E32</f>
        <v>326</v>
      </c>
      <c r="K45" s="93">
        <f>'10'!E4</f>
        <v>336</v>
      </c>
      <c r="L45" s="93">
        <f>'11'!K26</f>
        <v>361</v>
      </c>
      <c r="M45" s="94"/>
      <c r="N45" s="93">
        <f>'13'!K39</f>
        <v>317</v>
      </c>
      <c r="O45" s="134">
        <f>'14'!E18</f>
        <v>354</v>
      </c>
      <c r="P45" s="144">
        <f>'15'!K4</f>
        <v>303</v>
      </c>
      <c r="Q45" s="93">
        <f>'16'!E26</f>
        <v>373</v>
      </c>
      <c r="R45" s="93">
        <f>'17'!E46</f>
        <v>310</v>
      </c>
      <c r="S45" s="89"/>
      <c r="T45" s="93">
        <f>'18'!E11</f>
        <v>338</v>
      </c>
      <c r="U45" s="93">
        <f>'19'!K46</f>
        <v>299</v>
      </c>
      <c r="V45" s="93">
        <f>'20'!E24</f>
        <v>314</v>
      </c>
      <c r="W45" s="93">
        <f>'21'!K24</f>
        <v>362</v>
      </c>
      <c r="X45" s="93">
        <f>'22'!K38</f>
        <v>309</v>
      </c>
      <c r="Y45" s="93">
        <f>'23'!E37</f>
        <v>281</v>
      </c>
      <c r="Z45" s="93">
        <f>'24'!K9</f>
        <v>351</v>
      </c>
      <c r="AA45" s="94"/>
      <c r="AB45" s="93"/>
      <c r="AC45" s="93"/>
      <c r="AD45" s="93"/>
      <c r="AE45" s="93"/>
      <c r="AF45" s="93"/>
      <c r="AG45" s="93"/>
      <c r="AH45" s="93"/>
      <c r="AI45" s="93"/>
      <c r="AJ45" s="93"/>
      <c r="AL45" s="97">
        <f>AO45/AN45</f>
        <v>109.50724637681159</v>
      </c>
      <c r="AM45" s="93">
        <f t="shared" si="33"/>
        <v>373</v>
      </c>
      <c r="AN45" s="93">
        <f t="shared" si="34"/>
        <v>69</v>
      </c>
      <c r="AO45" s="98">
        <f t="shared" si="35"/>
        <v>7556</v>
      </c>
      <c r="AP45" s="93">
        <f t="shared" si="36"/>
        <v>0</v>
      </c>
    </row>
    <row r="46" spans="1:42" ht="15" customHeight="1" x14ac:dyDescent="0.2">
      <c r="A46" s="92" t="s">
        <v>306</v>
      </c>
      <c r="B46" s="134">
        <f>'1'!K10</f>
        <v>323</v>
      </c>
      <c r="C46" s="144">
        <f>'2'!E46</f>
        <v>351</v>
      </c>
      <c r="D46" s="93">
        <f>'3'!K25</f>
        <v>273</v>
      </c>
      <c r="E46" s="93">
        <f>'4'!E12</f>
        <v>308</v>
      </c>
      <c r="F46" s="93">
        <f>'5'!E38</f>
        <v>354</v>
      </c>
      <c r="G46" s="93">
        <f>'6'!K38</f>
        <v>365</v>
      </c>
      <c r="H46" s="93">
        <f>'7'!E10</f>
        <v>299</v>
      </c>
      <c r="I46" s="93">
        <f>'8'!E45</f>
        <v>306</v>
      </c>
      <c r="J46" s="93">
        <f>'9'!E31</f>
        <v>327</v>
      </c>
      <c r="K46" s="93">
        <f>'10'!E3</f>
        <v>318</v>
      </c>
      <c r="L46" s="93">
        <f>'11'!K24</f>
        <v>337</v>
      </c>
      <c r="M46" s="94"/>
      <c r="N46" s="93">
        <f>'13'!K38</f>
        <v>296</v>
      </c>
      <c r="O46" s="134">
        <f>'14'!E17</f>
        <v>300</v>
      </c>
      <c r="P46" s="144"/>
      <c r="Q46" s="93">
        <f>'16'!E24</f>
        <v>325</v>
      </c>
      <c r="R46" s="93">
        <f>'17'!E45</f>
        <v>323</v>
      </c>
      <c r="S46" s="89"/>
      <c r="T46" s="93">
        <f>'18'!E10</f>
        <v>355</v>
      </c>
      <c r="U46" s="93">
        <f>'19'!K45</f>
        <v>321</v>
      </c>
      <c r="V46" s="93"/>
      <c r="W46" s="93">
        <f>'21'!K25</f>
        <v>331</v>
      </c>
      <c r="X46" s="93">
        <f>'22'!K39</f>
        <v>301</v>
      </c>
      <c r="Y46" s="93">
        <f>'23'!E39</f>
        <v>342</v>
      </c>
      <c r="Z46" s="93">
        <f>'24'!K11</f>
        <v>347</v>
      </c>
      <c r="AA46" s="94"/>
      <c r="AB46" s="93"/>
      <c r="AC46" s="93"/>
      <c r="AD46" s="93"/>
      <c r="AE46" s="93"/>
      <c r="AF46" s="93"/>
      <c r="AG46" s="93"/>
      <c r="AH46" s="93"/>
      <c r="AI46" s="93"/>
      <c r="AJ46" s="93"/>
      <c r="AL46" s="97">
        <f>AO46/AN46</f>
        <v>107.96825396825396</v>
      </c>
      <c r="AM46" s="93">
        <f t="shared" si="33"/>
        <v>365</v>
      </c>
      <c r="AN46" s="93">
        <f t="shared" si="34"/>
        <v>63</v>
      </c>
      <c r="AO46" s="98">
        <f t="shared" si="35"/>
        <v>6802</v>
      </c>
      <c r="AP46" s="93">
        <f t="shared" si="36"/>
        <v>0</v>
      </c>
    </row>
    <row r="47" spans="1:42" ht="15" customHeight="1" x14ac:dyDescent="0.2">
      <c r="A47" s="92" t="s">
        <v>305</v>
      </c>
      <c r="B47" s="134">
        <f>'1'!K9</f>
        <v>296</v>
      </c>
      <c r="C47" s="144">
        <f>'2'!E45</f>
        <v>321</v>
      </c>
      <c r="D47" s="93">
        <f>'3'!K23</f>
        <v>334</v>
      </c>
      <c r="E47" s="93">
        <f>'4'!E10</f>
        <v>309</v>
      </c>
      <c r="F47" s="93">
        <f>'5'!E40</f>
        <v>332</v>
      </c>
      <c r="G47" s="93">
        <f>'6'!K40</f>
        <v>346</v>
      </c>
      <c r="H47" s="93">
        <f>'7'!E12</f>
        <v>348</v>
      </c>
      <c r="I47" s="93">
        <f>'8'!E47</f>
        <v>303</v>
      </c>
      <c r="J47" s="93">
        <f>'9'!E33</f>
        <v>332</v>
      </c>
      <c r="K47" s="93">
        <f>'10'!E5</f>
        <v>276</v>
      </c>
      <c r="L47" s="93"/>
      <c r="M47" s="94"/>
      <c r="N47" s="93">
        <f>'13'!K40</f>
        <v>283</v>
      </c>
      <c r="O47" s="134">
        <f>'14'!E19</f>
        <v>302</v>
      </c>
      <c r="P47" s="144">
        <f>'15'!K3</f>
        <v>293</v>
      </c>
      <c r="Q47" s="93"/>
      <c r="R47" s="93">
        <f>'17'!E47</f>
        <v>324</v>
      </c>
      <c r="S47" s="89"/>
      <c r="T47" s="93">
        <f>'18'!E12</f>
        <v>279</v>
      </c>
      <c r="U47" s="93">
        <f>'19'!K47</f>
        <v>330</v>
      </c>
      <c r="V47" s="93">
        <f>'20'!E23</f>
        <v>285</v>
      </c>
      <c r="W47" s="93">
        <f>'21'!K23</f>
        <v>324</v>
      </c>
      <c r="X47" s="93">
        <f>'22'!K37</f>
        <v>291</v>
      </c>
      <c r="Y47" s="93">
        <f>'23'!E38</f>
        <v>347</v>
      </c>
      <c r="Z47" s="93">
        <f>'24'!K10</f>
        <v>278</v>
      </c>
      <c r="AA47" s="94"/>
      <c r="AB47" s="93"/>
      <c r="AC47" s="93"/>
      <c r="AD47" s="93"/>
      <c r="AE47" s="93"/>
      <c r="AF47" s="93"/>
      <c r="AG47" s="93"/>
      <c r="AH47" s="93"/>
      <c r="AI47" s="93"/>
      <c r="AJ47" s="93"/>
      <c r="AL47" s="97">
        <f>AO47/AN47</f>
        <v>103.6984126984127</v>
      </c>
      <c r="AM47" s="93">
        <f t="shared" si="33"/>
        <v>348</v>
      </c>
      <c r="AN47" s="93">
        <f t="shared" si="34"/>
        <v>63</v>
      </c>
      <c r="AO47" s="98">
        <f t="shared" si="35"/>
        <v>6533</v>
      </c>
      <c r="AP47" s="93">
        <f t="shared" si="36"/>
        <v>0</v>
      </c>
    </row>
    <row r="48" spans="1:42" ht="15" customHeight="1" x14ac:dyDescent="0.2">
      <c r="A48" s="99" t="s">
        <v>654</v>
      </c>
      <c r="B48" s="77"/>
      <c r="C48" s="95"/>
      <c r="D48" s="77"/>
      <c r="E48" s="77"/>
      <c r="F48" s="77"/>
      <c r="G48" s="77"/>
      <c r="H48" s="77"/>
      <c r="I48" s="77"/>
      <c r="J48" s="77">
        <f>'9'!E30</f>
        <v>316</v>
      </c>
      <c r="K48" s="77"/>
      <c r="L48" s="77">
        <f>'11'!K25</f>
        <v>409</v>
      </c>
      <c r="M48" s="96"/>
      <c r="N48" s="77"/>
      <c r="O48" s="77"/>
      <c r="P48" s="95">
        <f>'15'!K5</f>
        <v>397</v>
      </c>
      <c r="Q48" s="77">
        <f>'16'!E25</f>
        <v>369</v>
      </c>
      <c r="R48" s="77"/>
      <c r="S48" s="89"/>
      <c r="T48" s="77"/>
      <c r="U48" s="77"/>
      <c r="V48" s="77">
        <f>'20'!E25</f>
        <v>318</v>
      </c>
      <c r="W48" s="77"/>
      <c r="X48" s="77"/>
      <c r="Y48" s="77">
        <f>'23'!E40</f>
        <v>339</v>
      </c>
      <c r="Z48" s="77"/>
      <c r="AA48" s="96"/>
      <c r="AB48" s="77"/>
      <c r="AC48" s="77"/>
      <c r="AD48" s="77"/>
      <c r="AE48" s="77"/>
      <c r="AF48" s="77"/>
      <c r="AG48" s="77"/>
      <c r="AH48" s="77"/>
      <c r="AI48" s="77"/>
      <c r="AJ48" s="77"/>
      <c r="AL48" s="103">
        <f t="shared" ref="AL48:AL53" si="37">AO48/AN48</f>
        <v>119.33333333333333</v>
      </c>
      <c r="AM48" s="77">
        <f t="shared" si="33"/>
        <v>409</v>
      </c>
      <c r="AN48" s="77">
        <f t="shared" si="34"/>
        <v>18</v>
      </c>
      <c r="AO48" s="100">
        <f t="shared" si="35"/>
        <v>2148</v>
      </c>
      <c r="AP48" s="77">
        <f t="shared" si="36"/>
        <v>1</v>
      </c>
    </row>
    <row r="49" spans="1:42" ht="15" hidden="1" customHeight="1" x14ac:dyDescent="0.2">
      <c r="A49" s="99"/>
      <c r="B49" s="77"/>
      <c r="C49" s="95"/>
      <c r="D49" s="77"/>
      <c r="E49" s="77"/>
      <c r="F49" s="77"/>
      <c r="G49" s="77"/>
      <c r="H49" s="77"/>
      <c r="I49" s="77"/>
      <c r="J49" s="77"/>
      <c r="K49" s="77"/>
      <c r="L49" s="77"/>
      <c r="M49" s="96"/>
      <c r="N49" s="77"/>
      <c r="O49" s="77"/>
      <c r="P49" s="95"/>
      <c r="Q49" s="77"/>
      <c r="R49" s="77"/>
      <c r="S49" s="89"/>
      <c r="T49" s="77"/>
      <c r="U49" s="77"/>
      <c r="V49" s="77"/>
      <c r="W49" s="77"/>
      <c r="X49" s="77"/>
      <c r="Y49" s="77"/>
      <c r="Z49" s="77"/>
      <c r="AA49" s="96"/>
      <c r="AB49" s="77"/>
      <c r="AC49" s="77"/>
      <c r="AD49" s="77"/>
      <c r="AE49" s="77"/>
      <c r="AF49" s="77"/>
      <c r="AG49" s="77"/>
      <c r="AH49" s="77"/>
      <c r="AI49" s="77"/>
      <c r="AJ49" s="77"/>
      <c r="AL49" s="103" t="e">
        <f t="shared" si="37"/>
        <v>#DIV/0!</v>
      </c>
      <c r="AM49" s="77">
        <f t="shared" si="33"/>
        <v>0</v>
      </c>
      <c r="AN49" s="77">
        <f t="shared" si="34"/>
        <v>0</v>
      </c>
      <c r="AO49" s="100">
        <f t="shared" si="35"/>
        <v>0</v>
      </c>
      <c r="AP49" s="77">
        <f t="shared" si="36"/>
        <v>0</v>
      </c>
    </row>
    <row r="50" spans="1:42" ht="15" hidden="1" customHeight="1" x14ac:dyDescent="0.2">
      <c r="A50" s="99"/>
      <c r="B50" s="77"/>
      <c r="C50" s="95"/>
      <c r="D50" s="77"/>
      <c r="E50" s="77"/>
      <c r="F50" s="77"/>
      <c r="G50" s="77"/>
      <c r="H50" s="77"/>
      <c r="I50" s="77"/>
      <c r="J50" s="77"/>
      <c r="K50" s="77"/>
      <c r="L50" s="77"/>
      <c r="M50" s="96"/>
      <c r="N50" s="77"/>
      <c r="O50" s="77"/>
      <c r="P50" s="95"/>
      <c r="Q50" s="77"/>
      <c r="R50" s="77"/>
      <c r="S50" s="89"/>
      <c r="T50" s="77"/>
      <c r="U50" s="77"/>
      <c r="V50" s="77"/>
      <c r="W50" s="77"/>
      <c r="X50" s="77"/>
      <c r="Y50" s="77"/>
      <c r="Z50" s="77"/>
      <c r="AA50" s="96"/>
      <c r="AB50" s="77"/>
      <c r="AC50" s="77"/>
      <c r="AD50" s="77"/>
      <c r="AE50" s="77"/>
      <c r="AF50" s="77"/>
      <c r="AG50" s="77"/>
      <c r="AH50" s="77"/>
      <c r="AI50" s="77"/>
      <c r="AJ50" s="77"/>
      <c r="AL50" s="103" t="e">
        <f t="shared" si="37"/>
        <v>#DIV/0!</v>
      </c>
      <c r="AM50" s="77">
        <f t="shared" si="33"/>
        <v>0</v>
      </c>
      <c r="AN50" s="77">
        <f t="shared" si="34"/>
        <v>0</v>
      </c>
      <c r="AO50" s="100">
        <f t="shared" si="35"/>
        <v>0</v>
      </c>
      <c r="AP50" s="77">
        <f t="shared" si="36"/>
        <v>0</v>
      </c>
    </row>
    <row r="51" spans="1:42" ht="15" hidden="1" customHeight="1" x14ac:dyDescent="0.2">
      <c r="A51" s="99"/>
      <c r="B51" s="77"/>
      <c r="C51" s="95"/>
      <c r="D51" s="77"/>
      <c r="E51" s="77"/>
      <c r="F51" s="77"/>
      <c r="G51" s="77"/>
      <c r="H51" s="77"/>
      <c r="I51" s="77"/>
      <c r="J51" s="77"/>
      <c r="K51" s="77"/>
      <c r="L51" s="77"/>
      <c r="M51" s="96"/>
      <c r="N51" s="77"/>
      <c r="O51" s="77"/>
      <c r="P51" s="95"/>
      <c r="Q51" s="77"/>
      <c r="R51" s="77"/>
      <c r="S51" s="89"/>
      <c r="T51" s="77"/>
      <c r="U51" s="77"/>
      <c r="V51" s="77"/>
      <c r="W51" s="77"/>
      <c r="X51" s="77"/>
      <c r="Y51" s="77"/>
      <c r="Z51" s="77"/>
      <c r="AA51" s="96"/>
      <c r="AB51" s="77"/>
      <c r="AC51" s="77"/>
      <c r="AD51" s="77"/>
      <c r="AE51" s="77"/>
      <c r="AF51" s="77"/>
      <c r="AG51" s="77"/>
      <c r="AH51" s="77"/>
      <c r="AI51" s="77"/>
      <c r="AJ51" s="77"/>
      <c r="AL51" s="103" t="e">
        <f t="shared" si="37"/>
        <v>#DIV/0!</v>
      </c>
      <c r="AM51" s="77">
        <f t="shared" si="33"/>
        <v>0</v>
      </c>
      <c r="AN51" s="77">
        <f t="shared" si="34"/>
        <v>0</v>
      </c>
      <c r="AO51" s="100">
        <f t="shared" si="35"/>
        <v>0</v>
      </c>
      <c r="AP51" s="77">
        <f t="shared" si="36"/>
        <v>0</v>
      </c>
    </row>
    <row r="52" spans="1:42" ht="15" hidden="1" customHeight="1" x14ac:dyDescent="0.2">
      <c r="A52" s="99"/>
      <c r="B52" s="77"/>
      <c r="C52" s="95"/>
      <c r="D52" s="77"/>
      <c r="E52" s="77"/>
      <c r="F52" s="77"/>
      <c r="G52" s="77"/>
      <c r="H52" s="77"/>
      <c r="I52" s="77"/>
      <c r="J52" s="77"/>
      <c r="K52" s="77"/>
      <c r="L52" s="77"/>
      <c r="M52" s="96"/>
      <c r="N52" s="77"/>
      <c r="O52" s="77"/>
      <c r="P52" s="95"/>
      <c r="Q52" s="77"/>
      <c r="R52" s="77"/>
      <c r="S52" s="89"/>
      <c r="T52" s="77"/>
      <c r="U52" s="77"/>
      <c r="V52" s="77"/>
      <c r="W52" s="77"/>
      <c r="X52" s="77"/>
      <c r="Y52" s="77"/>
      <c r="Z52" s="77"/>
      <c r="AA52" s="96"/>
      <c r="AB52" s="77"/>
      <c r="AC52" s="77"/>
      <c r="AD52" s="77"/>
      <c r="AE52" s="77"/>
      <c r="AF52" s="77"/>
      <c r="AG52" s="77"/>
      <c r="AH52" s="77"/>
      <c r="AI52" s="77"/>
      <c r="AJ52" s="77"/>
      <c r="AL52" s="103" t="e">
        <f t="shared" si="37"/>
        <v>#DIV/0!</v>
      </c>
      <c r="AM52" s="77">
        <f t="shared" si="33"/>
        <v>0</v>
      </c>
      <c r="AN52" s="77">
        <f t="shared" si="34"/>
        <v>0</v>
      </c>
      <c r="AO52" s="100">
        <f t="shared" si="35"/>
        <v>0</v>
      </c>
      <c r="AP52" s="77">
        <f t="shared" si="36"/>
        <v>0</v>
      </c>
    </row>
    <row r="53" spans="1:42" ht="15" hidden="1" customHeight="1" x14ac:dyDescent="0.2">
      <c r="A53" s="99"/>
      <c r="B53" s="77"/>
      <c r="C53" s="95"/>
      <c r="D53" s="77"/>
      <c r="E53" s="77"/>
      <c r="F53" s="77"/>
      <c r="G53" s="77"/>
      <c r="H53" s="77"/>
      <c r="I53" s="77"/>
      <c r="J53" s="77"/>
      <c r="K53" s="77"/>
      <c r="L53" s="77"/>
      <c r="M53" s="96"/>
      <c r="N53" s="77"/>
      <c r="O53" s="77"/>
      <c r="P53" s="95"/>
      <c r="Q53" s="77"/>
      <c r="R53" s="77"/>
      <c r="S53" s="89"/>
      <c r="T53" s="77"/>
      <c r="U53" s="77"/>
      <c r="V53" s="77"/>
      <c r="W53" s="77"/>
      <c r="X53" s="77"/>
      <c r="Y53" s="77"/>
      <c r="Z53" s="77"/>
      <c r="AA53" s="96"/>
      <c r="AB53" s="77"/>
      <c r="AC53" s="77"/>
      <c r="AD53" s="77"/>
      <c r="AE53" s="77"/>
      <c r="AF53" s="77"/>
      <c r="AG53" s="77"/>
      <c r="AH53" s="77"/>
      <c r="AI53" s="77"/>
      <c r="AJ53" s="77"/>
      <c r="AL53" s="103" t="e">
        <f t="shared" si="37"/>
        <v>#DIV/0!</v>
      </c>
      <c r="AM53" s="77">
        <f t="shared" si="33"/>
        <v>0</v>
      </c>
      <c r="AN53" s="77">
        <f t="shared" si="34"/>
        <v>0</v>
      </c>
      <c r="AO53" s="100">
        <f t="shared" si="35"/>
        <v>0</v>
      </c>
      <c r="AP53" s="77">
        <f t="shared" si="36"/>
        <v>0</v>
      </c>
    </row>
    <row r="60" spans="1:42" ht="15" customHeight="1" x14ac:dyDescent="0.2">
      <c r="A60" s="79" t="s">
        <v>483</v>
      </c>
      <c r="B60" s="89">
        <v>1</v>
      </c>
      <c r="C60" s="89">
        <v>2</v>
      </c>
      <c r="D60" s="89">
        <v>3</v>
      </c>
      <c r="E60" s="89">
        <v>4</v>
      </c>
      <c r="F60" s="89">
        <v>5</v>
      </c>
      <c r="G60" s="89">
        <v>6</v>
      </c>
      <c r="H60" s="89">
        <v>7</v>
      </c>
      <c r="I60" s="89">
        <v>8</v>
      </c>
      <c r="J60" s="89">
        <v>9</v>
      </c>
      <c r="K60" s="89">
        <v>10</v>
      </c>
      <c r="L60" s="89">
        <v>11</v>
      </c>
      <c r="M60" s="89">
        <v>12</v>
      </c>
      <c r="N60" s="89">
        <v>13</v>
      </c>
      <c r="O60" s="89">
        <v>14</v>
      </c>
      <c r="P60" s="89">
        <v>15</v>
      </c>
      <c r="Q60" s="89">
        <v>16</v>
      </c>
      <c r="R60" s="89">
        <v>17</v>
      </c>
      <c r="S60" s="89"/>
      <c r="T60" s="89">
        <v>18</v>
      </c>
      <c r="U60" s="89">
        <v>19</v>
      </c>
      <c r="V60" s="89">
        <v>20</v>
      </c>
      <c r="W60" s="89">
        <v>21</v>
      </c>
      <c r="X60" s="89">
        <v>22</v>
      </c>
      <c r="Y60" s="89">
        <v>23</v>
      </c>
      <c r="Z60" s="89">
        <v>24</v>
      </c>
      <c r="AA60" s="89">
        <v>25</v>
      </c>
      <c r="AB60" s="89">
        <v>26</v>
      </c>
      <c r="AC60" s="89">
        <v>27</v>
      </c>
      <c r="AD60" s="89">
        <v>28</v>
      </c>
      <c r="AE60" s="89">
        <v>29</v>
      </c>
      <c r="AF60" s="89">
        <v>30</v>
      </c>
      <c r="AG60" s="89">
        <v>31</v>
      </c>
      <c r="AH60" s="89">
        <v>32</v>
      </c>
      <c r="AI60" s="89">
        <v>33</v>
      </c>
      <c r="AJ60" s="89">
        <v>34</v>
      </c>
      <c r="AL60" s="89" t="s">
        <v>39</v>
      </c>
      <c r="AM60" s="89" t="s">
        <v>326</v>
      </c>
      <c r="AN60" s="90" t="s">
        <v>325</v>
      </c>
      <c r="AO60" s="90" t="s">
        <v>312</v>
      </c>
      <c r="AP60" s="91" t="s">
        <v>82</v>
      </c>
    </row>
    <row r="61" spans="1:42" ht="15" customHeight="1" x14ac:dyDescent="0.2">
      <c r="A61" s="92" t="s">
        <v>496</v>
      </c>
      <c r="B61" s="134">
        <f>'1'!E17</f>
        <v>289</v>
      </c>
      <c r="C61" s="144">
        <f>'2'!K26</f>
        <v>332</v>
      </c>
      <c r="D61" s="93">
        <f>'3'!K2</f>
        <v>339</v>
      </c>
      <c r="E61" s="93">
        <f>'4'!E44</f>
        <v>338</v>
      </c>
      <c r="F61" s="93">
        <f>'5'!E23</f>
        <v>380</v>
      </c>
      <c r="G61" s="93">
        <f>'6'!E37</f>
        <v>343</v>
      </c>
      <c r="H61" s="93">
        <f>'7'!K44</f>
        <v>363</v>
      </c>
      <c r="I61" s="93">
        <f>'8'!E51</f>
        <v>353</v>
      </c>
      <c r="J61" s="93">
        <f>'9'!E2</f>
        <v>322</v>
      </c>
      <c r="K61" s="93">
        <f>'10'!K42</f>
        <v>377</v>
      </c>
      <c r="L61" s="93">
        <f>'11'!K20</f>
        <v>364</v>
      </c>
      <c r="M61" s="94">
        <f>'12'!E20</f>
        <v>259</v>
      </c>
      <c r="N61" s="93"/>
      <c r="O61" s="134">
        <f>'14'!E41</f>
        <v>387</v>
      </c>
      <c r="P61" s="144"/>
      <c r="Q61" s="93">
        <f>'16'!K6</f>
        <v>318</v>
      </c>
      <c r="R61" s="93">
        <f>'17'!E55</f>
        <v>364</v>
      </c>
      <c r="S61" s="89"/>
      <c r="T61" s="93">
        <f>'18'!K21</f>
        <v>354</v>
      </c>
      <c r="U61" s="93">
        <f>'19'!E27</f>
        <v>374</v>
      </c>
      <c r="V61" s="93">
        <f>'20'!E6</f>
        <v>356</v>
      </c>
      <c r="W61" s="93">
        <f>'21'!K13</f>
        <v>321</v>
      </c>
      <c r="X61" s="93">
        <f>'22'!K27</f>
        <v>393</v>
      </c>
      <c r="Y61" s="93">
        <f>'23'!K41</f>
        <v>348</v>
      </c>
      <c r="Z61" s="93">
        <f>'24'!E48</f>
        <v>361</v>
      </c>
      <c r="AA61" s="94"/>
      <c r="AB61" s="93"/>
      <c r="AC61" s="93"/>
      <c r="AD61" s="93"/>
      <c r="AE61" s="93"/>
      <c r="AF61" s="93"/>
      <c r="AG61" s="93"/>
      <c r="AH61" s="93"/>
      <c r="AI61" s="93"/>
      <c r="AJ61" s="93"/>
      <c r="AL61" s="97">
        <f t="shared" ref="AL61:AL65" si="38">AO61/AN61</f>
        <v>115.68181818181819</v>
      </c>
      <c r="AM61" s="93">
        <f t="shared" ref="AM61:AM67" si="39">MAX(B61:AJ61)</f>
        <v>393</v>
      </c>
      <c r="AN61" s="93">
        <f>COUNTA(B61:AJ61)*3</f>
        <v>66</v>
      </c>
      <c r="AO61" s="98">
        <f t="shared" ref="AO61:AO67" si="40">SUM(B61:AJ61)</f>
        <v>7635</v>
      </c>
      <c r="AP61" s="93">
        <f t="shared" ref="AP61:AP67" si="41">COUNTIF(B61:AJ61,"&gt;399")</f>
        <v>0</v>
      </c>
    </row>
    <row r="62" spans="1:42" ht="15" customHeight="1" x14ac:dyDescent="0.2">
      <c r="A62" s="92" t="s">
        <v>173</v>
      </c>
      <c r="B62" s="134">
        <f>'1'!E20</f>
        <v>352</v>
      </c>
      <c r="C62" s="144">
        <f>'2'!K27</f>
        <v>288</v>
      </c>
      <c r="D62" s="93">
        <f>'3'!K5</f>
        <v>386</v>
      </c>
      <c r="E62" s="93">
        <f>'4'!E47</f>
        <v>359</v>
      </c>
      <c r="F62" s="93">
        <f>'5'!E26</f>
        <v>327</v>
      </c>
      <c r="G62" s="93">
        <f>'6'!E40</f>
        <v>297</v>
      </c>
      <c r="H62" s="93">
        <f>'7'!K48</f>
        <v>364</v>
      </c>
      <c r="I62" s="93">
        <f>'8'!E55</f>
        <v>347</v>
      </c>
      <c r="J62" s="93">
        <f>'9'!E5</f>
        <v>307</v>
      </c>
      <c r="K62" s="93">
        <f>'10'!K40</f>
        <v>226</v>
      </c>
      <c r="L62" s="93">
        <f>'11'!K19</f>
        <v>318</v>
      </c>
      <c r="M62" s="94">
        <f>'12'!E19</f>
        <v>331</v>
      </c>
      <c r="N62" s="93">
        <f>'13'!K26</f>
        <v>362</v>
      </c>
      <c r="O62" s="134">
        <f>'14'!E39</f>
        <v>367</v>
      </c>
      <c r="P62" s="144"/>
      <c r="Q62" s="93">
        <f>'16'!K5</f>
        <v>321</v>
      </c>
      <c r="R62" s="93">
        <f>'17'!E53</f>
        <v>322</v>
      </c>
      <c r="S62" s="89"/>
      <c r="T62" s="93">
        <f>'18'!K19</f>
        <v>387</v>
      </c>
      <c r="U62" s="93">
        <f>'19'!E25</f>
        <v>340</v>
      </c>
      <c r="V62" s="93"/>
      <c r="W62" s="93"/>
      <c r="X62" s="93">
        <f>'22'!K25</f>
        <v>331</v>
      </c>
      <c r="Y62" s="93">
        <f>'23'!K39</f>
        <v>348</v>
      </c>
      <c r="Z62" s="93">
        <f>'24'!E46</f>
        <v>311</v>
      </c>
      <c r="AA62" s="94"/>
      <c r="AB62" s="93"/>
      <c r="AC62" s="93"/>
      <c r="AD62" s="93"/>
      <c r="AE62" s="93"/>
      <c r="AF62" s="93"/>
      <c r="AG62" s="93"/>
      <c r="AH62" s="93"/>
      <c r="AI62" s="93"/>
      <c r="AJ62" s="93"/>
      <c r="AL62" s="97">
        <f t="shared" si="38"/>
        <v>112.75806451612904</v>
      </c>
      <c r="AM62" s="93">
        <f t="shared" si="39"/>
        <v>387</v>
      </c>
      <c r="AN62" s="93">
        <f>COUNTA(B62:AJ62)*3-1</f>
        <v>62</v>
      </c>
      <c r="AO62" s="98">
        <f t="shared" si="40"/>
        <v>6991</v>
      </c>
      <c r="AP62" s="93">
        <f t="shared" si="41"/>
        <v>0</v>
      </c>
    </row>
    <row r="63" spans="1:42" ht="15" customHeight="1" x14ac:dyDescent="0.2">
      <c r="A63" s="92" t="s">
        <v>163</v>
      </c>
      <c r="B63" s="134">
        <f>'1'!E18</f>
        <v>291</v>
      </c>
      <c r="C63" s="144">
        <f>'2'!K24</f>
        <v>322</v>
      </c>
      <c r="D63" s="93">
        <f>'3'!K3</f>
        <v>310</v>
      </c>
      <c r="E63" s="93">
        <f>'4'!E46</f>
        <v>364</v>
      </c>
      <c r="F63" s="93">
        <f>'5'!E25</f>
        <v>318</v>
      </c>
      <c r="G63" s="93">
        <f>'6'!E39</f>
        <v>350</v>
      </c>
      <c r="H63" s="93">
        <f>'7'!K47</f>
        <v>383</v>
      </c>
      <c r="I63" s="93">
        <f>'8'!E54</f>
        <v>316</v>
      </c>
      <c r="J63" s="93">
        <f>'9'!E4</f>
        <v>343</v>
      </c>
      <c r="K63" s="93">
        <f>'10'!K39</f>
        <v>321</v>
      </c>
      <c r="L63" s="93"/>
      <c r="M63" s="94">
        <f>'12'!E18</f>
        <v>326</v>
      </c>
      <c r="N63" s="93">
        <f>'13'!K27</f>
        <v>322</v>
      </c>
      <c r="O63" s="134">
        <f>'14'!E40</f>
        <v>312</v>
      </c>
      <c r="P63" s="144"/>
      <c r="Q63" s="93">
        <f>'16'!K3</f>
        <v>318</v>
      </c>
      <c r="R63" s="93">
        <f>'17'!E54</f>
        <v>332</v>
      </c>
      <c r="S63" s="89"/>
      <c r="T63" s="93">
        <f>'18'!K20</f>
        <v>331</v>
      </c>
      <c r="U63" s="93">
        <f>'19'!E26</f>
        <v>338</v>
      </c>
      <c r="V63" s="93">
        <f>'20'!E5</f>
        <v>310</v>
      </c>
      <c r="W63" s="93">
        <f>'21'!K12</f>
        <v>340</v>
      </c>
      <c r="X63" s="93">
        <f>'22'!K26</f>
        <v>344</v>
      </c>
      <c r="Y63" s="93">
        <f>'23'!K40</f>
        <v>357</v>
      </c>
      <c r="Z63" s="93">
        <f>'24'!E47</f>
        <v>328</v>
      </c>
      <c r="AA63" s="94"/>
      <c r="AB63" s="93"/>
      <c r="AC63" s="93"/>
      <c r="AD63" s="93"/>
      <c r="AE63" s="93"/>
      <c r="AF63" s="93"/>
      <c r="AG63" s="93"/>
      <c r="AH63" s="93"/>
      <c r="AI63" s="93"/>
      <c r="AJ63" s="93"/>
      <c r="AL63" s="97">
        <f t="shared" si="38"/>
        <v>110.24242424242425</v>
      </c>
      <c r="AM63" s="93">
        <f t="shared" si="39"/>
        <v>383</v>
      </c>
      <c r="AN63" s="93">
        <f>COUNTA(B63:AJ63)*3</f>
        <v>66</v>
      </c>
      <c r="AO63" s="98">
        <f t="shared" si="40"/>
        <v>7276</v>
      </c>
      <c r="AP63" s="93">
        <f t="shared" si="41"/>
        <v>0</v>
      </c>
    </row>
    <row r="64" spans="1:42" ht="15" customHeight="1" x14ac:dyDescent="0.2">
      <c r="A64" s="137" t="s">
        <v>316</v>
      </c>
      <c r="B64" s="134">
        <f>'1'!E19</f>
        <v>328</v>
      </c>
      <c r="C64" s="144">
        <f>'2'!K23</f>
        <v>313</v>
      </c>
      <c r="D64" s="93">
        <f>'3'!K6</f>
        <v>319</v>
      </c>
      <c r="E64" s="93">
        <f>'4'!E48</f>
        <v>398</v>
      </c>
      <c r="F64" s="93">
        <f>'5'!E27</f>
        <v>331</v>
      </c>
      <c r="G64" s="93">
        <f>'6'!E41</f>
        <v>296</v>
      </c>
      <c r="H64" s="93"/>
      <c r="I64" s="93">
        <f>'8'!E53</f>
        <v>333</v>
      </c>
      <c r="J64" s="93">
        <f>'9'!E6</f>
        <v>315</v>
      </c>
      <c r="K64" s="93">
        <f>'10'!K37</f>
        <v>284</v>
      </c>
      <c r="L64" s="93">
        <f>'11'!K16</f>
        <v>345</v>
      </c>
      <c r="M64" s="94">
        <f>'12'!E16</f>
        <v>316</v>
      </c>
      <c r="N64" s="93">
        <f>'13'!K23</f>
        <v>363</v>
      </c>
      <c r="O64" s="134">
        <f>'14'!E37</f>
        <v>329</v>
      </c>
      <c r="P64" s="144"/>
      <c r="Q64" s="93">
        <f>'16'!K2</f>
        <v>292</v>
      </c>
      <c r="R64" s="93">
        <f>'17'!E51</f>
        <v>360</v>
      </c>
      <c r="S64" s="89"/>
      <c r="T64" s="93">
        <f>'18'!K16</f>
        <v>340</v>
      </c>
      <c r="U64" s="93">
        <f>'19'!E23</f>
        <v>329</v>
      </c>
      <c r="V64" s="93">
        <f>'20'!E2</f>
        <v>263</v>
      </c>
      <c r="W64" s="93"/>
      <c r="X64" s="93">
        <f>'22'!K24</f>
        <v>333</v>
      </c>
      <c r="Y64" s="93">
        <f>'23'!K37</f>
        <v>345</v>
      </c>
      <c r="Z64" s="93"/>
      <c r="AA64" s="94"/>
      <c r="AB64" s="93"/>
      <c r="AC64" s="93"/>
      <c r="AD64" s="93"/>
      <c r="AE64" s="93"/>
      <c r="AF64" s="93"/>
      <c r="AG64" s="93"/>
      <c r="AH64" s="93"/>
      <c r="AI64" s="93"/>
      <c r="AJ64" s="93"/>
      <c r="AL64" s="135">
        <f t="shared" si="38"/>
        <v>108.86666666666666</v>
      </c>
      <c r="AM64" s="93">
        <f t="shared" si="39"/>
        <v>398</v>
      </c>
      <c r="AN64" s="93">
        <f>COUNTA(B64:AJ64)*3</f>
        <v>60</v>
      </c>
      <c r="AO64" s="98">
        <f t="shared" si="40"/>
        <v>6532</v>
      </c>
      <c r="AP64" s="93">
        <f t="shared" si="41"/>
        <v>0</v>
      </c>
    </row>
    <row r="65" spans="1:42" ht="15" customHeight="1" x14ac:dyDescent="0.2">
      <c r="A65" s="92" t="s">
        <v>171</v>
      </c>
      <c r="B65" s="134">
        <f>'1'!E16</f>
        <v>275</v>
      </c>
      <c r="C65" s="144">
        <f>'2'!K25</f>
        <v>343</v>
      </c>
      <c r="D65" s="93">
        <f>'3'!K4</f>
        <v>317</v>
      </c>
      <c r="E65" s="93">
        <f>'4'!E45</f>
        <v>328</v>
      </c>
      <c r="F65" s="93">
        <f>'5'!E24</f>
        <v>354</v>
      </c>
      <c r="G65" s="93">
        <f>'6'!E38</f>
        <v>322</v>
      </c>
      <c r="H65" s="93">
        <f>'7'!K46</f>
        <v>271</v>
      </c>
      <c r="I65" s="93">
        <f>'8'!E52</f>
        <v>299</v>
      </c>
      <c r="J65" s="93">
        <f>'9'!E3</f>
        <v>292</v>
      </c>
      <c r="K65" s="93">
        <f>'10'!K38</f>
        <v>283</v>
      </c>
      <c r="L65" s="93">
        <f>'11'!K17</f>
        <v>332</v>
      </c>
      <c r="M65" s="94">
        <f>'12'!E17</f>
        <v>285</v>
      </c>
      <c r="N65" s="93">
        <f>'13'!K24</f>
        <v>362</v>
      </c>
      <c r="O65" s="134">
        <f>'14'!E38</f>
        <v>320</v>
      </c>
      <c r="P65" s="144"/>
      <c r="Q65" s="93"/>
      <c r="R65" s="93">
        <f>'17'!E52</f>
        <v>313</v>
      </c>
      <c r="S65" s="89"/>
      <c r="T65" s="93">
        <f>'18'!K17</f>
        <v>93</v>
      </c>
      <c r="U65" s="93"/>
      <c r="V65" s="93">
        <f>'20'!E3</f>
        <v>251</v>
      </c>
      <c r="W65" s="93"/>
      <c r="X65" s="93"/>
      <c r="Y65" s="93"/>
      <c r="Z65" s="93">
        <f>'24'!E45</f>
        <v>306</v>
      </c>
      <c r="AA65" s="94"/>
      <c r="AB65" s="93"/>
      <c r="AC65" s="93"/>
      <c r="AD65" s="93"/>
      <c r="AE65" s="93"/>
      <c r="AF65" s="93"/>
      <c r="AG65" s="93"/>
      <c r="AH65" s="93"/>
      <c r="AI65" s="93"/>
      <c r="AJ65" s="93"/>
      <c r="AL65" s="97">
        <f t="shared" si="38"/>
        <v>102.80769230769231</v>
      </c>
      <c r="AM65" s="134">
        <f t="shared" si="39"/>
        <v>362</v>
      </c>
      <c r="AN65" s="134">
        <f>COUNTA(B65:AJ65)*3-2</f>
        <v>52</v>
      </c>
      <c r="AO65" s="136">
        <f t="shared" si="40"/>
        <v>5346</v>
      </c>
      <c r="AP65" s="134">
        <f t="shared" si="41"/>
        <v>0</v>
      </c>
    </row>
    <row r="66" spans="1:42" ht="15" customHeight="1" x14ac:dyDescent="0.2">
      <c r="A66" s="99" t="s">
        <v>822</v>
      </c>
      <c r="B66" s="77"/>
      <c r="C66" s="95"/>
      <c r="D66" s="77"/>
      <c r="E66" s="77"/>
      <c r="F66" s="77"/>
      <c r="G66" s="77"/>
      <c r="H66" s="77"/>
      <c r="I66" s="77"/>
      <c r="J66" s="77"/>
      <c r="K66" s="77"/>
      <c r="L66" s="77"/>
      <c r="M66" s="96"/>
      <c r="N66" s="77"/>
      <c r="O66" s="77"/>
      <c r="P66" s="95"/>
      <c r="Q66" s="77"/>
      <c r="R66" s="77"/>
      <c r="S66" s="89"/>
      <c r="T66" s="77"/>
      <c r="U66" s="77"/>
      <c r="V66" s="77"/>
      <c r="W66" s="77"/>
      <c r="X66" s="77"/>
      <c r="Y66" s="77"/>
      <c r="Z66" s="77">
        <f>'24'!E44</f>
        <v>364</v>
      </c>
      <c r="AA66" s="96"/>
      <c r="AB66" s="77"/>
      <c r="AC66" s="77"/>
      <c r="AD66" s="77"/>
      <c r="AE66" s="77"/>
      <c r="AF66" s="77"/>
      <c r="AG66" s="77"/>
      <c r="AH66" s="77"/>
      <c r="AI66" s="77"/>
      <c r="AJ66" s="77"/>
      <c r="AL66" s="103">
        <f t="shared" ref="AL66:AL71" si="42">AO66/AN66</f>
        <v>121.33333333333333</v>
      </c>
      <c r="AM66" s="77">
        <f t="shared" ref="AM66" si="43">MAX(B66:AJ66)</f>
        <v>364</v>
      </c>
      <c r="AN66" s="77">
        <f>COUNTA(B66:AJ66)*3</f>
        <v>3</v>
      </c>
      <c r="AO66" s="100">
        <f t="shared" ref="AO66" si="44">SUM(B66:AJ66)</f>
        <v>364</v>
      </c>
      <c r="AP66" s="77">
        <f t="shared" ref="AP66" si="45">COUNTIF(B66:AJ66,"&gt;399")</f>
        <v>0</v>
      </c>
    </row>
    <row r="67" spans="1:42" ht="15" customHeight="1" x14ac:dyDescent="0.2">
      <c r="A67" s="99" t="s">
        <v>793</v>
      </c>
      <c r="B67" s="77"/>
      <c r="C67" s="95"/>
      <c r="D67" s="77"/>
      <c r="E67" s="77"/>
      <c r="F67" s="77"/>
      <c r="G67" s="77"/>
      <c r="H67" s="77"/>
      <c r="I67" s="77"/>
      <c r="J67" s="77"/>
      <c r="K67" s="77">
        <f>'10'!K41</f>
        <v>136</v>
      </c>
      <c r="L67" s="77"/>
      <c r="M67" s="96"/>
      <c r="N67" s="77"/>
      <c r="O67" s="77"/>
      <c r="P67" s="95"/>
      <c r="Q67" s="77"/>
      <c r="R67" s="77"/>
      <c r="S67" s="89"/>
      <c r="T67" s="77">
        <f>'18'!K18</f>
        <v>246</v>
      </c>
      <c r="U67" s="77"/>
      <c r="V67" s="77"/>
      <c r="W67" s="77">
        <f>'21'!K10</f>
        <v>312</v>
      </c>
      <c r="X67" s="77"/>
      <c r="Y67" s="77"/>
      <c r="Z67" s="77"/>
      <c r="AA67" s="96"/>
      <c r="AB67" s="77"/>
      <c r="AC67" s="77"/>
      <c r="AD67" s="77"/>
      <c r="AE67" s="77"/>
      <c r="AF67" s="77"/>
      <c r="AG67" s="77"/>
      <c r="AH67" s="77"/>
      <c r="AI67" s="77"/>
      <c r="AJ67" s="77"/>
      <c r="AL67" s="103">
        <f t="shared" si="42"/>
        <v>115.66666666666667</v>
      </c>
      <c r="AM67" s="77">
        <f t="shared" si="39"/>
        <v>312</v>
      </c>
      <c r="AN67" s="77">
        <f>COUNTA(B67:AJ67)*3-3</f>
        <v>6</v>
      </c>
      <c r="AO67" s="100">
        <f t="shared" si="40"/>
        <v>694</v>
      </c>
      <c r="AP67" s="77">
        <f t="shared" si="41"/>
        <v>0</v>
      </c>
    </row>
    <row r="68" spans="1:42" ht="15" customHeight="1" x14ac:dyDescent="0.2">
      <c r="A68" s="99" t="s">
        <v>794</v>
      </c>
      <c r="B68" s="77"/>
      <c r="C68" s="95"/>
      <c r="D68" s="77"/>
      <c r="E68" s="77"/>
      <c r="F68" s="77"/>
      <c r="G68" s="77"/>
      <c r="H68" s="77"/>
      <c r="I68" s="77"/>
      <c r="J68" s="77"/>
      <c r="K68" s="77"/>
      <c r="L68" s="77"/>
      <c r="M68" s="96"/>
      <c r="N68" s="77"/>
      <c r="O68" s="77"/>
      <c r="P68" s="95"/>
      <c r="Q68" s="77"/>
      <c r="R68" s="77"/>
      <c r="S68" s="89"/>
      <c r="T68" s="77"/>
      <c r="U68" s="77"/>
      <c r="V68" s="77"/>
      <c r="W68" s="77">
        <f>'21'!K11</f>
        <v>345</v>
      </c>
      <c r="X68" s="77"/>
      <c r="Y68" s="77"/>
      <c r="Z68" s="77"/>
      <c r="AA68" s="96"/>
      <c r="AB68" s="77"/>
      <c r="AC68" s="77"/>
      <c r="AD68" s="77"/>
      <c r="AE68" s="77"/>
      <c r="AF68" s="77"/>
      <c r="AG68" s="77"/>
      <c r="AH68" s="77"/>
      <c r="AI68" s="77"/>
      <c r="AJ68" s="77"/>
      <c r="AL68" s="103">
        <f t="shared" si="42"/>
        <v>115</v>
      </c>
      <c r="AM68" s="77">
        <f t="shared" ref="AM68:AM69" si="46">MAX(B68:AJ68)</f>
        <v>345</v>
      </c>
      <c r="AN68" s="77">
        <f t="shared" ref="AN68:AN69" si="47">COUNTA(B68:AJ68)*3</f>
        <v>3</v>
      </c>
      <c r="AO68" s="100">
        <f t="shared" ref="AO68:AO69" si="48">SUM(B68:AJ68)</f>
        <v>345</v>
      </c>
      <c r="AP68" s="77">
        <f t="shared" ref="AP68:AP69" si="49">COUNTIF(B68:AJ68,"&gt;399")</f>
        <v>0</v>
      </c>
    </row>
    <row r="69" spans="1:42" ht="15" customHeight="1" x14ac:dyDescent="0.2">
      <c r="A69" s="99" t="s">
        <v>709</v>
      </c>
      <c r="B69" s="77"/>
      <c r="C69" s="95"/>
      <c r="D69" s="77"/>
      <c r="E69" s="77"/>
      <c r="F69" s="77"/>
      <c r="G69" s="77"/>
      <c r="H69" s="77"/>
      <c r="I69" s="77"/>
      <c r="J69" s="77"/>
      <c r="K69" s="77"/>
      <c r="L69" s="77"/>
      <c r="M69" s="96"/>
      <c r="N69" s="77">
        <f>'13'!K25</f>
        <v>339</v>
      </c>
      <c r="O69" s="77"/>
      <c r="P69" s="95"/>
      <c r="Q69" s="77"/>
      <c r="R69" s="77"/>
      <c r="S69" s="89"/>
      <c r="T69" s="77"/>
      <c r="U69" s="77"/>
      <c r="V69" s="77"/>
      <c r="W69" s="77"/>
      <c r="X69" s="77"/>
      <c r="Y69" s="77"/>
      <c r="Z69" s="77"/>
      <c r="AA69" s="96"/>
      <c r="AB69" s="77"/>
      <c r="AC69" s="77"/>
      <c r="AD69" s="77"/>
      <c r="AE69" s="77"/>
      <c r="AF69" s="77"/>
      <c r="AG69" s="77"/>
      <c r="AH69" s="77"/>
      <c r="AI69" s="77"/>
      <c r="AJ69" s="77"/>
      <c r="AL69" s="103">
        <f t="shared" si="42"/>
        <v>113</v>
      </c>
      <c r="AM69" s="77">
        <f t="shared" si="46"/>
        <v>339</v>
      </c>
      <c r="AN69" s="77">
        <f t="shared" si="47"/>
        <v>3</v>
      </c>
      <c r="AO69" s="100">
        <f t="shared" si="48"/>
        <v>339</v>
      </c>
      <c r="AP69" s="77">
        <f t="shared" si="49"/>
        <v>0</v>
      </c>
    </row>
    <row r="70" spans="1:42" ht="15" customHeight="1" x14ac:dyDescent="0.2">
      <c r="A70" s="99" t="s">
        <v>795</v>
      </c>
      <c r="B70" s="77"/>
      <c r="C70" s="95"/>
      <c r="D70" s="77"/>
      <c r="E70" s="77"/>
      <c r="F70" s="77"/>
      <c r="G70" s="77"/>
      <c r="H70" s="77"/>
      <c r="I70" s="77"/>
      <c r="J70" s="77"/>
      <c r="K70" s="77"/>
      <c r="L70" s="77"/>
      <c r="M70" s="96"/>
      <c r="N70" s="77"/>
      <c r="O70" s="77"/>
      <c r="P70" s="95"/>
      <c r="Q70" s="77"/>
      <c r="R70" s="77"/>
      <c r="S70" s="89"/>
      <c r="T70" s="77"/>
      <c r="U70" s="77"/>
      <c r="V70" s="77"/>
      <c r="W70" s="77">
        <f>'21'!K9</f>
        <v>357</v>
      </c>
      <c r="X70" s="77">
        <f>'22'!K23</f>
        <v>316</v>
      </c>
      <c r="Y70" s="77">
        <f>'23'!K38</f>
        <v>331</v>
      </c>
      <c r="Z70" s="77"/>
      <c r="AA70" s="96"/>
      <c r="AB70" s="77"/>
      <c r="AC70" s="77"/>
      <c r="AD70" s="77"/>
      <c r="AE70" s="77"/>
      <c r="AF70" s="77"/>
      <c r="AG70" s="77"/>
      <c r="AH70" s="77"/>
      <c r="AI70" s="77"/>
      <c r="AJ70" s="77"/>
      <c r="AL70" s="103">
        <f t="shared" si="42"/>
        <v>111.55555555555556</v>
      </c>
      <c r="AM70" s="77">
        <f t="shared" ref="AM70" si="50">MAX(B70:AJ70)</f>
        <v>357</v>
      </c>
      <c r="AN70" s="77">
        <f t="shared" ref="AN70" si="51">COUNTA(B70:AJ70)*3</f>
        <v>9</v>
      </c>
      <c r="AO70" s="100">
        <f t="shared" ref="AO70" si="52">SUM(B70:AJ70)</f>
        <v>1004</v>
      </c>
      <c r="AP70" s="77">
        <f t="shared" ref="AP70" si="53">COUNTIF(B70:AJ70,"&gt;399")</f>
        <v>0</v>
      </c>
    </row>
    <row r="71" spans="1:42" ht="15" customHeight="1" x14ac:dyDescent="0.2">
      <c r="A71" s="99" t="s">
        <v>618</v>
      </c>
      <c r="B71" s="77"/>
      <c r="C71" s="95"/>
      <c r="D71" s="77"/>
      <c r="E71" s="77"/>
      <c r="F71" s="77"/>
      <c r="G71" s="77"/>
      <c r="H71" s="77">
        <f>'7'!K45</f>
        <v>312</v>
      </c>
      <c r="I71" s="77"/>
      <c r="J71" s="77"/>
      <c r="K71" s="77"/>
      <c r="L71" s="77">
        <f>'11'!K18</f>
        <v>313</v>
      </c>
      <c r="M71" s="96"/>
      <c r="N71" s="77"/>
      <c r="O71" s="77"/>
      <c r="P71" s="95"/>
      <c r="Q71" s="77">
        <f>'16'!K4</f>
        <v>340</v>
      </c>
      <c r="R71" s="77"/>
      <c r="S71" s="89"/>
      <c r="T71" s="77"/>
      <c r="U71" s="77">
        <f>'19'!E24</f>
        <v>328</v>
      </c>
      <c r="V71" s="77">
        <f>'20'!E4</f>
        <v>319</v>
      </c>
      <c r="W71" s="77"/>
      <c r="X71" s="77"/>
      <c r="Y71" s="77"/>
      <c r="Z71" s="77"/>
      <c r="AA71" s="96"/>
      <c r="AB71" s="77"/>
      <c r="AC71" s="77"/>
      <c r="AD71" s="77"/>
      <c r="AE71" s="77"/>
      <c r="AF71" s="77"/>
      <c r="AG71" s="77"/>
      <c r="AH71" s="77"/>
      <c r="AI71" s="77"/>
      <c r="AJ71" s="77"/>
      <c r="AL71" s="103">
        <f t="shared" si="42"/>
        <v>107.46666666666667</v>
      </c>
      <c r="AM71" s="77">
        <f t="shared" ref="AM71" si="54">MAX(B71:AJ71)</f>
        <v>340</v>
      </c>
      <c r="AN71" s="77">
        <f t="shared" ref="AN71" si="55">COUNTA(B71:AJ71)*3</f>
        <v>15</v>
      </c>
      <c r="AO71" s="100">
        <f t="shared" ref="AO71" si="56">SUM(B71:AJ71)</f>
        <v>1612</v>
      </c>
      <c r="AP71" s="77">
        <f t="shared" ref="AP71" si="57">COUNTIF(B71:AJ71,"&gt;399")</f>
        <v>0</v>
      </c>
    </row>
    <row r="72" spans="1:42" ht="15" customHeight="1" x14ac:dyDescent="0.2">
      <c r="A72" s="88"/>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L72" s="89"/>
      <c r="AM72" s="89"/>
      <c r="AN72" s="90"/>
      <c r="AO72" s="90"/>
    </row>
    <row r="73" spans="1:42" ht="15" customHeight="1" x14ac:dyDescent="0.2">
      <c r="A73" s="79" t="s">
        <v>293</v>
      </c>
      <c r="B73" s="89">
        <v>1</v>
      </c>
      <c r="C73" s="89">
        <v>2</v>
      </c>
      <c r="D73" s="89">
        <v>3</v>
      </c>
      <c r="E73" s="89">
        <v>4</v>
      </c>
      <c r="F73" s="89">
        <v>5</v>
      </c>
      <c r="G73" s="89">
        <v>6</v>
      </c>
      <c r="H73" s="89">
        <v>7</v>
      </c>
      <c r="I73" s="89">
        <v>8</v>
      </c>
      <c r="J73" s="89">
        <v>9</v>
      </c>
      <c r="K73" s="89">
        <v>10</v>
      </c>
      <c r="L73" s="89">
        <v>11</v>
      </c>
      <c r="M73" s="89">
        <v>12</v>
      </c>
      <c r="N73" s="89">
        <v>13</v>
      </c>
      <c r="O73" s="89">
        <v>14</v>
      </c>
      <c r="P73" s="89">
        <v>15</v>
      </c>
      <c r="Q73" s="89">
        <v>16</v>
      </c>
      <c r="R73" s="89">
        <v>17</v>
      </c>
      <c r="S73" s="89"/>
      <c r="T73" s="89">
        <v>18</v>
      </c>
      <c r="U73" s="89">
        <v>19</v>
      </c>
      <c r="V73" s="89">
        <v>20</v>
      </c>
      <c r="W73" s="89">
        <v>21</v>
      </c>
      <c r="X73" s="89">
        <v>22</v>
      </c>
      <c r="Y73" s="89">
        <v>23</v>
      </c>
      <c r="Z73" s="89">
        <v>24</v>
      </c>
      <c r="AA73" s="89">
        <v>25</v>
      </c>
      <c r="AB73" s="89">
        <v>26</v>
      </c>
      <c r="AC73" s="89">
        <v>27</v>
      </c>
      <c r="AD73" s="89">
        <v>28</v>
      </c>
      <c r="AE73" s="89">
        <v>29</v>
      </c>
      <c r="AF73" s="89">
        <v>30</v>
      </c>
      <c r="AG73" s="89">
        <v>31</v>
      </c>
      <c r="AH73" s="89">
        <v>32</v>
      </c>
      <c r="AI73" s="89">
        <v>33</v>
      </c>
      <c r="AJ73" s="89">
        <v>34</v>
      </c>
      <c r="AL73" s="89" t="s">
        <v>39</v>
      </c>
      <c r="AM73" s="89" t="s">
        <v>326</v>
      </c>
      <c r="AN73" s="90" t="s">
        <v>325</v>
      </c>
      <c r="AO73" s="90" t="s">
        <v>312</v>
      </c>
      <c r="AP73" s="91" t="s">
        <v>82</v>
      </c>
    </row>
    <row r="74" spans="1:42" ht="15" customHeight="1" x14ac:dyDescent="0.2">
      <c r="A74" s="92" t="s">
        <v>167</v>
      </c>
      <c r="B74" s="134">
        <f>'1'!K16</f>
        <v>344</v>
      </c>
      <c r="C74" s="144">
        <f>'2'!E9</f>
        <v>369</v>
      </c>
      <c r="D74" s="93">
        <f>'3'!E30</f>
        <v>364</v>
      </c>
      <c r="E74" s="93">
        <f>'4'!K2</f>
        <v>328</v>
      </c>
      <c r="F74" s="93">
        <f>'5'!K44</f>
        <v>361</v>
      </c>
      <c r="G74" s="93">
        <f>'6'!E2</f>
        <v>355</v>
      </c>
      <c r="H74" s="93">
        <f>'7'!K16</f>
        <v>377</v>
      </c>
      <c r="I74" s="93">
        <f>'8'!E23</f>
        <v>370</v>
      </c>
      <c r="J74" s="93">
        <f>'9'!E16</f>
        <v>371</v>
      </c>
      <c r="K74" s="93">
        <f>'10'!E45</f>
        <v>389</v>
      </c>
      <c r="L74" s="93">
        <f>'11'!K37</f>
        <v>380</v>
      </c>
      <c r="M74" s="94">
        <f>'12'!K30</f>
        <v>336</v>
      </c>
      <c r="N74" s="93"/>
      <c r="O74" s="134">
        <f>'14'!E23</f>
        <v>397</v>
      </c>
      <c r="P74" s="144">
        <f>'15'!E37</f>
        <v>387</v>
      </c>
      <c r="Q74" s="93">
        <f>'16'!K23</f>
        <v>383</v>
      </c>
      <c r="R74" s="93">
        <f>'17'!E16</f>
        <v>325</v>
      </c>
      <c r="S74" s="89"/>
      <c r="T74" s="93">
        <f>'18'!E16</f>
        <v>385</v>
      </c>
      <c r="U74" s="93">
        <f>'19'!K9</f>
        <v>329</v>
      </c>
      <c r="V74" s="93">
        <f>'20'!K30</f>
        <v>352</v>
      </c>
      <c r="W74" s="93">
        <f>'21'!E37</f>
        <v>364</v>
      </c>
      <c r="X74" s="93">
        <f>'22'!E44</f>
        <v>355</v>
      </c>
      <c r="Y74" s="93">
        <f>'23'!K2</f>
        <v>302</v>
      </c>
      <c r="Z74" s="93">
        <f>'24'!E16</f>
        <v>393</v>
      </c>
      <c r="AA74" s="94"/>
      <c r="AB74" s="93"/>
      <c r="AC74" s="93"/>
      <c r="AD74" s="93"/>
      <c r="AE74" s="93"/>
      <c r="AF74" s="93"/>
      <c r="AG74" s="93"/>
      <c r="AH74" s="93"/>
      <c r="AI74" s="93"/>
      <c r="AJ74" s="93"/>
      <c r="AL74" s="97">
        <f>AO74/AN74</f>
        <v>120.52173913043478</v>
      </c>
      <c r="AM74" s="93">
        <f t="shared" ref="AM74:AM80" si="58">MAX(B74:AJ74)</f>
        <v>397</v>
      </c>
      <c r="AN74" s="93">
        <f t="shared" ref="AN74:AN80" si="59">COUNTA(B74:AJ74)*3</f>
        <v>69</v>
      </c>
      <c r="AO74" s="98">
        <f t="shared" ref="AO74:AO80" si="60">SUM(B74:AJ74)</f>
        <v>8316</v>
      </c>
      <c r="AP74" s="93">
        <f t="shared" ref="AP74:AP80" si="61">COUNTIF(B74:AJ74,"&gt;399")</f>
        <v>0</v>
      </c>
    </row>
    <row r="75" spans="1:42" ht="15" customHeight="1" x14ac:dyDescent="0.2">
      <c r="A75" s="92" t="s">
        <v>169</v>
      </c>
      <c r="B75" s="134">
        <f>'1'!K20</f>
        <v>333</v>
      </c>
      <c r="C75" s="144">
        <f>'2'!E13</f>
        <v>310</v>
      </c>
      <c r="D75" s="93">
        <f>'3'!E32</f>
        <v>351</v>
      </c>
      <c r="E75" s="93">
        <f>'4'!K4</f>
        <v>368</v>
      </c>
      <c r="F75" s="93">
        <f>'5'!K46</f>
        <v>310</v>
      </c>
      <c r="G75" s="93">
        <f>'6'!E4</f>
        <v>415</v>
      </c>
      <c r="H75" s="93">
        <f>'7'!K18</f>
        <v>370</v>
      </c>
      <c r="I75" s="93">
        <f>'8'!E25</f>
        <v>340</v>
      </c>
      <c r="J75" s="93"/>
      <c r="K75" s="93">
        <f>'10'!E47</f>
        <v>382</v>
      </c>
      <c r="L75" s="93"/>
      <c r="M75" s="94">
        <f>'12'!K32</f>
        <v>362</v>
      </c>
      <c r="N75" s="93"/>
      <c r="O75" s="134">
        <f>'14'!E25</f>
        <v>332</v>
      </c>
      <c r="P75" s="144">
        <f>'15'!E39</f>
        <v>389</v>
      </c>
      <c r="Q75" s="93">
        <f>'16'!K27</f>
        <v>384</v>
      </c>
      <c r="R75" s="93">
        <f>'17'!E20</f>
        <v>328</v>
      </c>
      <c r="S75" s="89"/>
      <c r="T75" s="93">
        <f>'18'!E18</f>
        <v>353</v>
      </c>
      <c r="U75" s="93">
        <f>'19'!K11</f>
        <v>394</v>
      </c>
      <c r="V75" s="93">
        <f>'20'!K32</f>
        <v>362</v>
      </c>
      <c r="W75" s="93">
        <f>'21'!E41</f>
        <v>391</v>
      </c>
      <c r="X75" s="93">
        <f>'22'!E47</f>
        <v>360</v>
      </c>
      <c r="Y75" s="93"/>
      <c r="Z75" s="93">
        <f>'24'!E18</f>
        <v>364</v>
      </c>
      <c r="AA75" s="94"/>
      <c r="AB75" s="93"/>
      <c r="AC75" s="93"/>
      <c r="AD75" s="93"/>
      <c r="AE75" s="93"/>
      <c r="AF75" s="93"/>
      <c r="AG75" s="93"/>
      <c r="AH75" s="93"/>
      <c r="AI75" s="93"/>
      <c r="AJ75" s="93"/>
      <c r="AL75" s="97">
        <f>AO75/AN75</f>
        <v>119.96666666666667</v>
      </c>
      <c r="AM75" s="93">
        <f t="shared" si="58"/>
        <v>415</v>
      </c>
      <c r="AN75" s="93">
        <f t="shared" si="59"/>
        <v>60</v>
      </c>
      <c r="AO75" s="98">
        <f t="shared" si="60"/>
        <v>7198</v>
      </c>
      <c r="AP75" s="93">
        <f t="shared" si="61"/>
        <v>1</v>
      </c>
    </row>
    <row r="76" spans="1:42" ht="15" customHeight="1" x14ac:dyDescent="0.2">
      <c r="A76" s="92" t="s">
        <v>168</v>
      </c>
      <c r="B76" s="134">
        <f>'1'!K19</f>
        <v>304</v>
      </c>
      <c r="C76" s="144">
        <f>'2'!E12</f>
        <v>315</v>
      </c>
      <c r="D76" s="93">
        <f>'3'!E33</f>
        <v>341</v>
      </c>
      <c r="E76" s="93">
        <f>'4'!K5</f>
        <v>410</v>
      </c>
      <c r="F76" s="93">
        <f>'5'!K47</f>
        <v>339</v>
      </c>
      <c r="G76" s="93">
        <f>'6'!E5</f>
        <v>374</v>
      </c>
      <c r="H76" s="93">
        <f>'7'!K19</f>
        <v>323</v>
      </c>
      <c r="I76" s="93">
        <f>'8'!E26</f>
        <v>363</v>
      </c>
      <c r="J76" s="93">
        <f>'9'!E19</f>
        <v>324</v>
      </c>
      <c r="K76" s="93">
        <f>'10'!E48</f>
        <v>387</v>
      </c>
      <c r="L76" s="93">
        <f>'11'!K40</f>
        <v>374</v>
      </c>
      <c r="M76" s="94">
        <f>'12'!K33</f>
        <v>353</v>
      </c>
      <c r="N76" s="93"/>
      <c r="O76" s="134">
        <f>'14'!E26</f>
        <v>364</v>
      </c>
      <c r="P76" s="144">
        <f>'15'!E40</f>
        <v>380</v>
      </c>
      <c r="Q76" s="93">
        <f>'16'!K26</f>
        <v>405</v>
      </c>
      <c r="R76" s="93">
        <f>'17'!E19</f>
        <v>334</v>
      </c>
      <c r="S76" s="89"/>
      <c r="T76" s="93">
        <f>'18'!E19</f>
        <v>365</v>
      </c>
      <c r="U76" s="93">
        <f>'19'!K12</f>
        <v>363</v>
      </c>
      <c r="V76" s="93">
        <f>'20'!K33</f>
        <v>405</v>
      </c>
      <c r="W76" s="93">
        <f>'21'!E40</f>
        <v>309</v>
      </c>
      <c r="X76" s="93">
        <f>'22'!E46</f>
        <v>410</v>
      </c>
      <c r="Y76" s="93">
        <f>'23'!K6</f>
        <v>359</v>
      </c>
      <c r="Z76" s="93">
        <f>'24'!E19</f>
        <v>365</v>
      </c>
      <c r="AA76" s="94"/>
      <c r="AB76" s="93"/>
      <c r="AC76" s="93"/>
      <c r="AD76" s="93"/>
      <c r="AE76" s="93"/>
      <c r="AF76" s="93"/>
      <c r="AG76" s="93"/>
      <c r="AH76" s="93"/>
      <c r="AI76" s="93"/>
      <c r="AJ76" s="93"/>
      <c r="AL76" s="97">
        <f>AO76/AN76</f>
        <v>119.79710144927536</v>
      </c>
      <c r="AM76" s="93">
        <f t="shared" si="58"/>
        <v>410</v>
      </c>
      <c r="AN76" s="93">
        <f t="shared" si="59"/>
        <v>69</v>
      </c>
      <c r="AO76" s="98">
        <f t="shared" si="60"/>
        <v>8266</v>
      </c>
      <c r="AP76" s="93">
        <f t="shared" si="61"/>
        <v>4</v>
      </c>
    </row>
    <row r="77" spans="1:42" ht="15" customHeight="1" x14ac:dyDescent="0.2">
      <c r="A77" s="92" t="s">
        <v>344</v>
      </c>
      <c r="B77" s="134"/>
      <c r="C77" s="144"/>
      <c r="D77" s="93">
        <f>'3'!E34</f>
        <v>396</v>
      </c>
      <c r="E77" s="93">
        <f>'4'!K6</f>
        <v>320</v>
      </c>
      <c r="F77" s="93">
        <f>'5'!K48</f>
        <v>376</v>
      </c>
      <c r="G77" s="93">
        <f>'6'!E6</f>
        <v>361</v>
      </c>
      <c r="H77" s="93">
        <f>'7'!K20</f>
        <v>337</v>
      </c>
      <c r="I77" s="93">
        <f>'8'!E27</f>
        <v>360</v>
      </c>
      <c r="J77" s="93">
        <f>'9'!E20</f>
        <v>349</v>
      </c>
      <c r="K77" s="93">
        <f>'10'!E49</f>
        <v>333</v>
      </c>
      <c r="L77" s="93">
        <f>'11'!K41</f>
        <v>364</v>
      </c>
      <c r="M77" s="94">
        <f>'12'!K34</f>
        <v>338</v>
      </c>
      <c r="N77" s="93"/>
      <c r="O77" s="134">
        <f>'14'!E27</f>
        <v>341</v>
      </c>
      <c r="P77" s="144">
        <f>'15'!E41</f>
        <v>421</v>
      </c>
      <c r="Q77" s="93"/>
      <c r="R77" s="93"/>
      <c r="S77" s="89"/>
      <c r="T77" s="93">
        <f>'18'!E20</f>
        <v>372</v>
      </c>
      <c r="U77" s="93">
        <f>'19'!K13</f>
        <v>398</v>
      </c>
      <c r="V77" s="93">
        <f>'20'!K34</f>
        <v>325</v>
      </c>
      <c r="W77" s="93"/>
      <c r="X77" s="93">
        <f>'22'!E48</f>
        <v>318</v>
      </c>
      <c r="Y77" s="93"/>
      <c r="Z77" s="93">
        <f>'24'!E20</f>
        <v>358</v>
      </c>
      <c r="AA77" s="94"/>
      <c r="AB77" s="93"/>
      <c r="AC77" s="93"/>
      <c r="AD77" s="93"/>
      <c r="AE77" s="93"/>
      <c r="AF77" s="93"/>
      <c r="AG77" s="93"/>
      <c r="AH77" s="93"/>
      <c r="AI77" s="93"/>
      <c r="AJ77" s="93"/>
      <c r="AL77" s="97">
        <f>AO77/AN77</f>
        <v>118.96078431372548</v>
      </c>
      <c r="AM77" s="93">
        <f t="shared" si="58"/>
        <v>421</v>
      </c>
      <c r="AN77" s="93">
        <f t="shared" si="59"/>
        <v>51</v>
      </c>
      <c r="AO77" s="98">
        <f t="shared" si="60"/>
        <v>6067</v>
      </c>
      <c r="AP77" s="93">
        <f t="shared" si="61"/>
        <v>1</v>
      </c>
    </row>
    <row r="78" spans="1:42" ht="15" customHeight="1" x14ac:dyDescent="0.2">
      <c r="A78" s="92" t="s">
        <v>166</v>
      </c>
      <c r="B78" s="134">
        <f>'1'!K18</f>
        <v>326</v>
      </c>
      <c r="C78" s="144">
        <f>'2'!E11</f>
        <v>301</v>
      </c>
      <c r="D78" s="93">
        <f>'3'!E31</f>
        <v>379</v>
      </c>
      <c r="E78" s="93">
        <f>'4'!K3</f>
        <v>390</v>
      </c>
      <c r="F78" s="93">
        <f>'5'!K45</f>
        <v>341</v>
      </c>
      <c r="G78" s="93">
        <f>'6'!E3</f>
        <v>339</v>
      </c>
      <c r="H78" s="93">
        <f>'7'!K17</f>
        <v>343</v>
      </c>
      <c r="I78" s="93">
        <f>'8'!E24</f>
        <v>300</v>
      </c>
      <c r="J78" s="93">
        <f>'9'!E17</f>
        <v>325</v>
      </c>
      <c r="K78" s="93">
        <f>'10'!E46</f>
        <v>399</v>
      </c>
      <c r="L78" s="93">
        <f>'11'!K39</f>
        <v>401</v>
      </c>
      <c r="M78" s="94">
        <f>'12'!K31</f>
        <v>378</v>
      </c>
      <c r="N78" s="93"/>
      <c r="O78" s="134">
        <f>'14'!E24</f>
        <v>342</v>
      </c>
      <c r="P78" s="144">
        <f>'15'!E38</f>
        <v>357</v>
      </c>
      <c r="Q78" s="93">
        <f>'16'!K25</f>
        <v>403</v>
      </c>
      <c r="R78" s="93">
        <f>'17'!E18</f>
        <v>388</v>
      </c>
      <c r="S78" s="89"/>
      <c r="T78" s="93">
        <f>'18'!E17</f>
        <v>363</v>
      </c>
      <c r="U78" s="93">
        <f>'19'!K10</f>
        <v>324</v>
      </c>
      <c r="V78" s="93">
        <f>'20'!K31</f>
        <v>329</v>
      </c>
      <c r="W78" s="93">
        <f>'21'!E39</f>
        <v>343</v>
      </c>
      <c r="X78" s="93"/>
      <c r="Y78" s="93">
        <f>'23'!K5</f>
        <v>346</v>
      </c>
      <c r="Z78" s="93">
        <f>'24'!E17</f>
        <v>312</v>
      </c>
      <c r="AA78" s="94"/>
      <c r="AB78" s="93"/>
      <c r="AC78" s="93"/>
      <c r="AD78" s="93"/>
      <c r="AE78" s="93"/>
      <c r="AF78" s="93"/>
      <c r="AG78" s="93"/>
      <c r="AH78" s="93"/>
      <c r="AI78" s="93"/>
      <c r="AJ78" s="93"/>
      <c r="AL78" s="97">
        <f>AO78/AN78</f>
        <v>117.10606060606061</v>
      </c>
      <c r="AM78" s="93">
        <f t="shared" si="58"/>
        <v>403</v>
      </c>
      <c r="AN78" s="93">
        <f t="shared" si="59"/>
        <v>66</v>
      </c>
      <c r="AO78" s="98">
        <f t="shared" si="60"/>
        <v>7729</v>
      </c>
      <c r="AP78" s="93">
        <f t="shared" si="61"/>
        <v>2</v>
      </c>
    </row>
    <row r="79" spans="1:42" ht="15" customHeight="1" x14ac:dyDescent="0.2">
      <c r="A79" s="99" t="s">
        <v>497</v>
      </c>
      <c r="B79" s="77">
        <f>'1'!K17</f>
        <v>364</v>
      </c>
      <c r="C79" s="95"/>
      <c r="D79" s="77"/>
      <c r="E79" s="77"/>
      <c r="F79" s="77"/>
      <c r="G79" s="77"/>
      <c r="H79" s="77"/>
      <c r="I79" s="77"/>
      <c r="J79" s="77"/>
      <c r="K79" s="77"/>
      <c r="L79" s="77"/>
      <c r="M79" s="96"/>
      <c r="N79" s="77"/>
      <c r="O79" s="77"/>
      <c r="P79" s="95"/>
      <c r="Q79" s="77">
        <f>'16'!K24</f>
        <v>382</v>
      </c>
      <c r="R79" s="77">
        <f>'17'!E17</f>
        <v>366</v>
      </c>
      <c r="S79" s="89"/>
      <c r="T79" s="77"/>
      <c r="U79" s="77"/>
      <c r="V79" s="77"/>
      <c r="W79" s="77">
        <f>'21'!E38</f>
        <v>309</v>
      </c>
      <c r="X79" s="77"/>
      <c r="Y79" s="77">
        <f>'23'!K3</f>
        <v>346</v>
      </c>
      <c r="Z79" s="77"/>
      <c r="AA79" s="96"/>
      <c r="AB79" s="77"/>
      <c r="AC79" s="77"/>
      <c r="AD79" s="77"/>
      <c r="AE79" s="77"/>
      <c r="AF79" s="77"/>
      <c r="AG79" s="77"/>
      <c r="AH79" s="77"/>
      <c r="AI79" s="77"/>
      <c r="AJ79" s="77"/>
      <c r="AL79" s="103">
        <f t="shared" ref="AL79:AL80" si="62">AO79/AN79</f>
        <v>117.8</v>
      </c>
      <c r="AM79" s="77">
        <f t="shared" si="58"/>
        <v>382</v>
      </c>
      <c r="AN79" s="77">
        <f t="shared" si="59"/>
        <v>15</v>
      </c>
      <c r="AO79" s="100">
        <f t="shared" si="60"/>
        <v>1767</v>
      </c>
      <c r="AP79" s="77">
        <f t="shared" si="61"/>
        <v>0</v>
      </c>
    </row>
    <row r="80" spans="1:42" ht="15" customHeight="1" x14ac:dyDescent="0.2">
      <c r="A80" s="99" t="s">
        <v>533</v>
      </c>
      <c r="B80" s="77"/>
      <c r="C80" s="95">
        <f>'2'!E10</f>
        <v>316</v>
      </c>
      <c r="D80" s="77"/>
      <c r="E80" s="77"/>
      <c r="F80" s="77"/>
      <c r="G80" s="77"/>
      <c r="H80" s="77"/>
      <c r="I80" s="77"/>
      <c r="J80" s="77">
        <f>'9'!E18</f>
        <v>360</v>
      </c>
      <c r="K80" s="77"/>
      <c r="L80" s="77">
        <f>'11'!K38</f>
        <v>352</v>
      </c>
      <c r="M80" s="96"/>
      <c r="N80" s="77"/>
      <c r="O80" s="77"/>
      <c r="P80" s="95"/>
      <c r="Q80" s="77"/>
      <c r="R80" s="77"/>
      <c r="S80" s="89"/>
      <c r="T80" s="77"/>
      <c r="U80" s="77"/>
      <c r="V80" s="77"/>
      <c r="W80" s="77"/>
      <c r="X80" s="77">
        <f>'22'!E45</f>
        <v>331</v>
      </c>
      <c r="Y80" s="77">
        <f>'23'!K4</f>
        <v>317</v>
      </c>
      <c r="Z80" s="77"/>
      <c r="AA80" s="96"/>
      <c r="AB80" s="77"/>
      <c r="AC80" s="77"/>
      <c r="AD80" s="77"/>
      <c r="AE80" s="77"/>
      <c r="AF80" s="77"/>
      <c r="AG80" s="77"/>
      <c r="AH80" s="77"/>
      <c r="AI80" s="77"/>
      <c r="AJ80" s="77"/>
      <c r="AL80" s="103">
        <f t="shared" si="62"/>
        <v>111.73333333333333</v>
      </c>
      <c r="AM80" s="77">
        <f t="shared" si="58"/>
        <v>360</v>
      </c>
      <c r="AN80" s="77">
        <f t="shared" si="59"/>
        <v>15</v>
      </c>
      <c r="AO80" s="100">
        <f t="shared" si="60"/>
        <v>1676</v>
      </c>
      <c r="AP80" s="77">
        <f t="shared" si="61"/>
        <v>0</v>
      </c>
    </row>
    <row r="81" spans="1:42" ht="15" hidden="1" customHeight="1" x14ac:dyDescent="0.2">
      <c r="A81" s="88"/>
      <c r="B81" s="89">
        <f t="shared" ref="B81:N81" si="63">SUM(B74:B80)</f>
        <v>1671</v>
      </c>
      <c r="C81" s="89">
        <f t="shared" si="63"/>
        <v>1611</v>
      </c>
      <c r="D81" s="89">
        <f t="shared" si="63"/>
        <v>1831</v>
      </c>
      <c r="E81" s="89">
        <f t="shared" si="63"/>
        <v>1816</v>
      </c>
      <c r="F81" s="89">
        <f t="shared" si="63"/>
        <v>1727</v>
      </c>
      <c r="G81" s="89">
        <f t="shared" si="63"/>
        <v>1844</v>
      </c>
      <c r="H81" s="89">
        <f t="shared" si="63"/>
        <v>1750</v>
      </c>
      <c r="I81" s="89">
        <f t="shared" si="63"/>
        <v>1733</v>
      </c>
      <c r="J81" s="89">
        <f t="shared" si="63"/>
        <v>1729</v>
      </c>
      <c r="K81" s="89">
        <f t="shared" si="63"/>
        <v>1890</v>
      </c>
      <c r="L81" s="89">
        <f t="shared" si="63"/>
        <v>1871</v>
      </c>
      <c r="M81" s="89">
        <f t="shared" si="63"/>
        <v>1767</v>
      </c>
      <c r="N81" s="89">
        <f t="shared" si="63"/>
        <v>0</v>
      </c>
      <c r="O81" s="89"/>
      <c r="P81" s="89"/>
      <c r="Q81" s="89"/>
      <c r="R81" s="89"/>
      <c r="S81" s="89"/>
      <c r="T81" s="89"/>
      <c r="U81" s="89"/>
      <c r="V81" s="89"/>
      <c r="W81" s="89"/>
      <c r="X81" s="89"/>
      <c r="Y81" s="89"/>
      <c r="Z81" s="89"/>
      <c r="AA81" s="89"/>
      <c r="AB81" s="89"/>
      <c r="AC81" s="89"/>
      <c r="AD81" s="89"/>
      <c r="AE81" s="89"/>
      <c r="AF81" s="89"/>
      <c r="AG81" s="89"/>
      <c r="AH81" s="89"/>
      <c r="AI81" s="89"/>
      <c r="AJ81" s="89"/>
      <c r="AL81" s="89"/>
      <c r="AM81" s="89"/>
      <c r="AN81" s="90"/>
      <c r="AO81" s="90"/>
    </row>
    <row r="83" spans="1:42" ht="15" customHeight="1" x14ac:dyDescent="0.2">
      <c r="A83" s="79" t="s">
        <v>296</v>
      </c>
      <c r="B83" s="89">
        <v>1</v>
      </c>
      <c r="C83" s="89">
        <v>2</v>
      </c>
      <c r="D83" s="89">
        <v>3</v>
      </c>
      <c r="E83" s="89">
        <v>4</v>
      </c>
      <c r="F83" s="89">
        <v>5</v>
      </c>
      <c r="G83" s="89">
        <v>6</v>
      </c>
      <c r="H83" s="89">
        <v>7</v>
      </c>
      <c r="I83" s="89">
        <v>8</v>
      </c>
      <c r="J83" s="89">
        <v>9</v>
      </c>
      <c r="K83" s="89">
        <v>10</v>
      </c>
      <c r="L83" s="89">
        <v>11</v>
      </c>
      <c r="M83" s="89">
        <v>12</v>
      </c>
      <c r="N83" s="89">
        <v>13</v>
      </c>
      <c r="O83" s="89">
        <v>14</v>
      </c>
      <c r="P83" s="89">
        <v>15</v>
      </c>
      <c r="Q83" s="89">
        <v>16</v>
      </c>
      <c r="R83" s="89">
        <v>17</v>
      </c>
      <c r="S83" s="89"/>
      <c r="T83" s="89">
        <v>18</v>
      </c>
      <c r="U83" s="89">
        <v>19</v>
      </c>
      <c r="V83" s="89">
        <v>20</v>
      </c>
      <c r="W83" s="89">
        <v>21</v>
      </c>
      <c r="X83" s="89">
        <v>22</v>
      </c>
      <c r="Y83" s="89">
        <v>23</v>
      </c>
      <c r="Z83" s="89">
        <v>24</v>
      </c>
      <c r="AA83" s="89">
        <v>25</v>
      </c>
      <c r="AB83" s="89">
        <v>26</v>
      </c>
      <c r="AC83" s="89">
        <v>27</v>
      </c>
      <c r="AD83" s="89">
        <v>28</v>
      </c>
      <c r="AE83" s="89">
        <v>29</v>
      </c>
      <c r="AF83" s="89">
        <v>30</v>
      </c>
      <c r="AG83" s="89">
        <v>31</v>
      </c>
      <c r="AH83" s="89">
        <v>32</v>
      </c>
      <c r="AI83" s="89">
        <v>33</v>
      </c>
      <c r="AJ83" s="89">
        <v>34</v>
      </c>
      <c r="AL83" s="89" t="s">
        <v>39</v>
      </c>
      <c r="AM83" s="89" t="s">
        <v>326</v>
      </c>
      <c r="AN83" s="90" t="s">
        <v>325</v>
      </c>
      <c r="AO83" s="90" t="s">
        <v>312</v>
      </c>
      <c r="AP83" s="91" t="s">
        <v>82</v>
      </c>
    </row>
    <row r="84" spans="1:42" ht="15" customHeight="1" x14ac:dyDescent="0.2">
      <c r="A84" s="92" t="s">
        <v>310</v>
      </c>
      <c r="B84" s="134">
        <f>'1'!E27</f>
        <v>346</v>
      </c>
      <c r="C84" s="144">
        <f>'2'!K34</f>
        <v>390</v>
      </c>
      <c r="D84" s="93">
        <f>'3'!K41</f>
        <v>399</v>
      </c>
      <c r="E84" s="93">
        <f>'4'!K41</f>
        <v>341</v>
      </c>
      <c r="F84" s="93">
        <f>'5'!E34</f>
        <v>420</v>
      </c>
      <c r="G84" s="93">
        <f>'6'!K6</f>
        <v>428</v>
      </c>
      <c r="H84" s="93"/>
      <c r="I84" s="93">
        <f>'8'!E6</f>
        <v>348</v>
      </c>
      <c r="J84" s="93">
        <f>'9'!K13</f>
        <v>333</v>
      </c>
      <c r="K84" s="93">
        <f>'10'!E41</f>
        <v>390</v>
      </c>
      <c r="L84" s="93">
        <f>'11'!E48</f>
        <v>382</v>
      </c>
      <c r="M84" s="94">
        <f>'12'!E27</f>
        <v>383</v>
      </c>
      <c r="N84" s="93">
        <f>'13'!K13</f>
        <v>354</v>
      </c>
      <c r="O84" s="134">
        <f>'14'!K48</f>
        <v>376</v>
      </c>
      <c r="P84" s="144">
        <f>'15'!E6</f>
        <v>401</v>
      </c>
      <c r="Q84" s="93">
        <f>'16'!K20</f>
        <v>342</v>
      </c>
      <c r="R84" s="93">
        <f>'17'!E6</f>
        <v>361</v>
      </c>
      <c r="S84" s="89"/>
      <c r="T84" s="93">
        <f>'18'!K28</f>
        <v>371</v>
      </c>
      <c r="U84" s="93">
        <f>'19'!E34</f>
        <v>373</v>
      </c>
      <c r="V84" s="93">
        <f>'20'!E41</f>
        <v>368</v>
      </c>
      <c r="W84" s="93">
        <f>'21'!E48</f>
        <v>387</v>
      </c>
      <c r="X84" s="93">
        <f>'22'!K34</f>
        <v>354</v>
      </c>
      <c r="Y84" s="93">
        <f>'23'!E6</f>
        <v>372</v>
      </c>
      <c r="Z84" s="93"/>
      <c r="AA84" s="94"/>
      <c r="AB84" s="93"/>
      <c r="AC84" s="93"/>
      <c r="AD84" s="93"/>
      <c r="AE84" s="93"/>
      <c r="AF84" s="93"/>
      <c r="AG84" s="93"/>
      <c r="AH84" s="93"/>
      <c r="AI84" s="93"/>
      <c r="AJ84" s="93"/>
      <c r="AL84" s="97">
        <f>AO84/AN84</f>
        <v>124.53030303030303</v>
      </c>
      <c r="AM84" s="93">
        <f t="shared" ref="AM84:AM93" si="64">MAX(B84:AJ84)</f>
        <v>428</v>
      </c>
      <c r="AN84" s="93">
        <f t="shared" ref="AN84:AN93" si="65">COUNTA(B84:AJ84)*3</f>
        <v>66</v>
      </c>
      <c r="AO84" s="98">
        <f t="shared" ref="AO84:AO93" si="66">SUM(B84:AJ84)</f>
        <v>8219</v>
      </c>
      <c r="AP84" s="93">
        <f t="shared" ref="AP84:AP93" si="67">COUNTIF(B84:AJ84,"&gt;399")</f>
        <v>3</v>
      </c>
    </row>
    <row r="85" spans="1:42" ht="15" customHeight="1" x14ac:dyDescent="0.2">
      <c r="A85" s="92" t="s">
        <v>151</v>
      </c>
      <c r="B85" s="134">
        <f>'1'!E26</f>
        <v>357</v>
      </c>
      <c r="C85" s="144">
        <f>'2'!K33</f>
        <v>368</v>
      </c>
      <c r="D85" s="93">
        <f>'3'!K40</f>
        <v>341</v>
      </c>
      <c r="E85" s="93">
        <f>'4'!K40</f>
        <v>413</v>
      </c>
      <c r="F85" s="93">
        <f>'5'!E33</f>
        <v>329</v>
      </c>
      <c r="G85" s="93">
        <f>'6'!K5</f>
        <v>391</v>
      </c>
      <c r="H85" s="93"/>
      <c r="I85" s="93">
        <f>'8'!E5</f>
        <v>341</v>
      </c>
      <c r="J85" s="93">
        <f>'9'!K12</f>
        <v>411</v>
      </c>
      <c r="K85" s="93">
        <f>'10'!E40</f>
        <v>411</v>
      </c>
      <c r="L85" s="93">
        <f>'11'!E47</f>
        <v>334</v>
      </c>
      <c r="M85" s="94">
        <f>'12'!E26</f>
        <v>361</v>
      </c>
      <c r="N85" s="93">
        <f>'13'!K12</f>
        <v>342</v>
      </c>
      <c r="O85" s="134">
        <f>'14'!K47</f>
        <v>374</v>
      </c>
      <c r="P85" s="144">
        <f>'15'!E5</f>
        <v>340</v>
      </c>
      <c r="Q85" s="93"/>
      <c r="R85" s="93">
        <f>'17'!E2</f>
        <v>470</v>
      </c>
      <c r="S85" s="89"/>
      <c r="T85" s="93">
        <f>'18'!K24</f>
        <v>375</v>
      </c>
      <c r="U85" s="93">
        <f>'19'!E30</f>
        <v>335</v>
      </c>
      <c r="V85" s="93">
        <f>'20'!E37</f>
        <v>406</v>
      </c>
      <c r="W85" s="93"/>
      <c r="X85" s="93">
        <f>'22'!K33</f>
        <v>373</v>
      </c>
      <c r="Y85" s="93">
        <f>'23'!E5</f>
        <v>366</v>
      </c>
      <c r="Z85" s="93"/>
      <c r="AA85" s="94"/>
      <c r="AB85" s="93"/>
      <c r="AC85" s="93"/>
      <c r="AD85" s="93"/>
      <c r="AE85" s="93"/>
      <c r="AF85" s="93"/>
      <c r="AG85" s="93"/>
      <c r="AH85" s="93"/>
      <c r="AI85" s="93"/>
      <c r="AJ85" s="93"/>
      <c r="AL85" s="97">
        <f>AO85/AN85</f>
        <v>123.96666666666667</v>
      </c>
      <c r="AM85" s="93">
        <f t="shared" si="64"/>
        <v>470</v>
      </c>
      <c r="AN85" s="93">
        <f t="shared" si="65"/>
        <v>60</v>
      </c>
      <c r="AO85" s="98">
        <f t="shared" si="66"/>
        <v>7438</v>
      </c>
      <c r="AP85" s="93">
        <f t="shared" si="67"/>
        <v>5</v>
      </c>
    </row>
    <row r="86" spans="1:42" ht="15" customHeight="1" x14ac:dyDescent="0.2">
      <c r="A86" s="92" t="s">
        <v>341</v>
      </c>
      <c r="B86" s="134">
        <f>'1'!E25</f>
        <v>362</v>
      </c>
      <c r="C86" s="144">
        <f>'2'!K32</f>
        <v>406</v>
      </c>
      <c r="D86" s="93">
        <f>'3'!K39</f>
        <v>416</v>
      </c>
      <c r="E86" s="93">
        <f>'4'!K39</f>
        <v>402</v>
      </c>
      <c r="F86" s="93">
        <f>'5'!E32</f>
        <v>360</v>
      </c>
      <c r="G86" s="93">
        <f>'6'!K4</f>
        <v>348</v>
      </c>
      <c r="H86" s="93"/>
      <c r="I86" s="93">
        <f>'8'!E4</f>
        <v>379</v>
      </c>
      <c r="J86" s="93">
        <f>'9'!K11</f>
        <v>386</v>
      </c>
      <c r="K86" s="93">
        <f>'10'!E39</f>
        <v>369</v>
      </c>
      <c r="L86" s="93">
        <f>'11'!E46</f>
        <v>322</v>
      </c>
      <c r="M86" s="94">
        <f>'12'!E25</f>
        <v>338</v>
      </c>
      <c r="N86" s="93">
        <f>'13'!K11</f>
        <v>410</v>
      </c>
      <c r="O86" s="134">
        <f>'14'!K46</f>
        <v>362</v>
      </c>
      <c r="P86" s="144">
        <f>'15'!E4</f>
        <v>380</v>
      </c>
      <c r="Q86" s="93">
        <f>'16'!K19</f>
        <v>393</v>
      </c>
      <c r="R86" s="93">
        <f>'17'!E4</f>
        <v>353</v>
      </c>
      <c r="S86" s="89"/>
      <c r="T86" s="93">
        <f>'18'!K26</f>
        <v>346</v>
      </c>
      <c r="U86" s="93">
        <f>'19'!E32</f>
        <v>365</v>
      </c>
      <c r="V86" s="93">
        <f>'20'!E39</f>
        <v>351</v>
      </c>
      <c r="W86" s="93">
        <f>'21'!E46</f>
        <v>356</v>
      </c>
      <c r="X86" s="93">
        <f>'22'!K32</f>
        <v>356</v>
      </c>
      <c r="Y86" s="93">
        <f>'23'!E4</f>
        <v>344</v>
      </c>
      <c r="Z86" s="93"/>
      <c r="AA86" s="94"/>
      <c r="AB86" s="93"/>
      <c r="AC86" s="93"/>
      <c r="AD86" s="93"/>
      <c r="AE86" s="93"/>
      <c r="AF86" s="93"/>
      <c r="AG86" s="93"/>
      <c r="AH86" s="93"/>
      <c r="AI86" s="93"/>
      <c r="AJ86" s="93"/>
      <c r="AL86" s="97">
        <f>AO86/AN86</f>
        <v>122.78787878787878</v>
      </c>
      <c r="AM86" s="93">
        <f t="shared" si="64"/>
        <v>416</v>
      </c>
      <c r="AN86" s="93">
        <f t="shared" si="65"/>
        <v>66</v>
      </c>
      <c r="AO86" s="98">
        <f t="shared" si="66"/>
        <v>8104</v>
      </c>
      <c r="AP86" s="93">
        <f t="shared" si="67"/>
        <v>4</v>
      </c>
    </row>
    <row r="87" spans="1:42" ht="15" customHeight="1" x14ac:dyDescent="0.2">
      <c r="A87" s="92" t="s">
        <v>350</v>
      </c>
      <c r="B87" s="134">
        <f>'1'!E23</f>
        <v>349</v>
      </c>
      <c r="C87" s="144">
        <f>'2'!K30</f>
        <v>439</v>
      </c>
      <c r="D87" s="93">
        <f>'3'!K37</f>
        <v>418</v>
      </c>
      <c r="E87" s="93">
        <f>'4'!K37</f>
        <v>376</v>
      </c>
      <c r="F87" s="93">
        <f>'5'!E30</f>
        <v>353</v>
      </c>
      <c r="G87" s="93">
        <f>'6'!K2</f>
        <v>360</v>
      </c>
      <c r="H87" s="93"/>
      <c r="I87" s="93">
        <f>'8'!E2</f>
        <v>352</v>
      </c>
      <c r="J87" s="93">
        <f>'9'!K9</f>
        <v>375</v>
      </c>
      <c r="K87" s="93">
        <f>'10'!E37</f>
        <v>321</v>
      </c>
      <c r="L87" s="93">
        <f>'11'!E44</f>
        <v>309</v>
      </c>
      <c r="M87" s="94">
        <f>'12'!E23</f>
        <v>377</v>
      </c>
      <c r="N87" s="93">
        <f>'13'!K9</f>
        <v>365</v>
      </c>
      <c r="O87" s="134">
        <f>'14'!K44</f>
        <v>335</v>
      </c>
      <c r="P87" s="144">
        <f>'15'!E2</f>
        <v>373</v>
      </c>
      <c r="Q87" s="93">
        <f>'16'!K16</f>
        <v>391</v>
      </c>
      <c r="R87" s="93">
        <f>'17'!E5</f>
        <v>386</v>
      </c>
      <c r="S87" s="89"/>
      <c r="T87" s="93">
        <f>'18'!K27</f>
        <v>355</v>
      </c>
      <c r="U87" s="93">
        <f>'19'!E33</f>
        <v>374</v>
      </c>
      <c r="V87" s="93">
        <f>'20'!E40</f>
        <v>360</v>
      </c>
      <c r="W87" s="93">
        <f>'21'!E47</f>
        <v>354</v>
      </c>
      <c r="X87" s="93">
        <f>'22'!K30</f>
        <v>371</v>
      </c>
      <c r="Y87" s="93">
        <f>'23'!E2</f>
        <v>356</v>
      </c>
      <c r="Z87" s="93"/>
      <c r="AA87" s="94"/>
      <c r="AB87" s="93"/>
      <c r="AC87" s="93"/>
      <c r="AD87" s="93"/>
      <c r="AE87" s="93"/>
      <c r="AF87" s="93"/>
      <c r="AG87" s="93"/>
      <c r="AH87" s="93"/>
      <c r="AI87" s="93"/>
      <c r="AJ87" s="93"/>
      <c r="AL87" s="97">
        <f>AO87/AN87</f>
        <v>121.95454545454545</v>
      </c>
      <c r="AM87" s="93">
        <f t="shared" si="64"/>
        <v>439</v>
      </c>
      <c r="AN87" s="93">
        <f t="shared" si="65"/>
        <v>66</v>
      </c>
      <c r="AO87" s="98">
        <f t="shared" si="66"/>
        <v>8049</v>
      </c>
      <c r="AP87" s="93">
        <f t="shared" si="67"/>
        <v>2</v>
      </c>
    </row>
    <row r="88" spans="1:42" ht="15" customHeight="1" x14ac:dyDescent="0.2">
      <c r="A88" s="92" t="s">
        <v>322</v>
      </c>
      <c r="B88" s="134">
        <f>'1'!E24</f>
        <v>307</v>
      </c>
      <c r="C88" s="144">
        <f>'2'!K31</f>
        <v>362</v>
      </c>
      <c r="D88" s="93">
        <f>'3'!K38</f>
        <v>323</v>
      </c>
      <c r="E88" s="93">
        <f>'4'!K38</f>
        <v>347</v>
      </c>
      <c r="F88" s="93">
        <f>'5'!E31</f>
        <v>341</v>
      </c>
      <c r="G88" s="93">
        <f>'6'!K3</f>
        <v>348</v>
      </c>
      <c r="H88" s="93"/>
      <c r="I88" s="93">
        <f>'8'!E3</f>
        <v>359</v>
      </c>
      <c r="J88" s="93"/>
      <c r="K88" s="93">
        <f>'10'!E38</f>
        <v>359</v>
      </c>
      <c r="L88" s="93">
        <f>'11'!E45</f>
        <v>358</v>
      </c>
      <c r="M88" s="94">
        <f>'12'!E24</f>
        <v>372</v>
      </c>
      <c r="N88" s="93">
        <f>'13'!K10</f>
        <v>411</v>
      </c>
      <c r="O88" s="134">
        <f>'14'!K45</f>
        <v>399</v>
      </c>
      <c r="P88" s="144">
        <f>'15'!E3</f>
        <v>360</v>
      </c>
      <c r="Q88" s="93">
        <f>'16'!K18</f>
        <v>343</v>
      </c>
      <c r="R88" s="93">
        <f>'17'!E3</f>
        <v>367</v>
      </c>
      <c r="S88" s="89"/>
      <c r="T88" s="93">
        <f>'18'!K25</f>
        <v>368</v>
      </c>
      <c r="U88" s="93">
        <f>'19'!E31</f>
        <v>318</v>
      </c>
      <c r="V88" s="93">
        <f>'20'!E38</f>
        <v>372</v>
      </c>
      <c r="W88" s="93">
        <f>'21'!E44</f>
        <v>346</v>
      </c>
      <c r="X88" s="93">
        <f>'22'!K31</f>
        <v>359</v>
      </c>
      <c r="Y88" s="93">
        <f>'23'!E3</f>
        <v>340</v>
      </c>
      <c r="Z88" s="93"/>
      <c r="AA88" s="94"/>
      <c r="AB88" s="93"/>
      <c r="AC88" s="93"/>
      <c r="AD88" s="93"/>
      <c r="AE88" s="93"/>
      <c r="AF88" s="93"/>
      <c r="AG88" s="93"/>
      <c r="AH88" s="93"/>
      <c r="AI88" s="93"/>
      <c r="AJ88" s="93"/>
      <c r="AL88" s="97">
        <f>AO88/AN88</f>
        <v>118.39682539682539</v>
      </c>
      <c r="AM88" s="93">
        <f t="shared" si="64"/>
        <v>411</v>
      </c>
      <c r="AN88" s="93">
        <f t="shared" si="65"/>
        <v>63</v>
      </c>
      <c r="AO88" s="98">
        <f t="shared" si="66"/>
        <v>7459</v>
      </c>
      <c r="AP88" s="93">
        <f t="shared" si="67"/>
        <v>1</v>
      </c>
    </row>
    <row r="89" spans="1:42" ht="15" customHeight="1" x14ac:dyDescent="0.2">
      <c r="A89" s="99" t="s">
        <v>735</v>
      </c>
      <c r="B89" s="77"/>
      <c r="C89" s="95"/>
      <c r="D89" s="77"/>
      <c r="E89" s="77"/>
      <c r="F89" s="77"/>
      <c r="G89" s="77"/>
      <c r="H89" s="77"/>
      <c r="I89" s="77"/>
      <c r="J89" s="77"/>
      <c r="K89" s="77"/>
      <c r="L89" s="77"/>
      <c r="M89" s="96"/>
      <c r="N89" s="77"/>
      <c r="O89" s="77"/>
      <c r="P89" s="95"/>
      <c r="Q89" s="77">
        <f>'16'!K17</f>
        <v>385</v>
      </c>
      <c r="R89" s="77"/>
      <c r="S89" s="89"/>
      <c r="T89" s="77"/>
      <c r="U89" s="77"/>
      <c r="V89" s="77"/>
      <c r="W89" s="77"/>
      <c r="X89" s="77"/>
      <c r="Y89" s="77"/>
      <c r="Z89" s="77"/>
      <c r="AA89" s="96"/>
      <c r="AB89" s="77"/>
      <c r="AC89" s="77"/>
      <c r="AD89" s="77"/>
      <c r="AE89" s="77"/>
      <c r="AF89" s="77"/>
      <c r="AG89" s="77"/>
      <c r="AH89" s="77"/>
      <c r="AI89" s="77"/>
      <c r="AJ89" s="77"/>
      <c r="AL89" s="103">
        <f t="shared" ref="AL89:AL90" si="68">AO89/AN89</f>
        <v>128.33333333333334</v>
      </c>
      <c r="AM89" s="77">
        <f t="shared" si="64"/>
        <v>385</v>
      </c>
      <c r="AN89" s="77">
        <f t="shared" si="65"/>
        <v>3</v>
      </c>
      <c r="AO89" s="100">
        <f t="shared" si="66"/>
        <v>385</v>
      </c>
      <c r="AP89" s="77">
        <f t="shared" si="67"/>
        <v>0</v>
      </c>
    </row>
    <row r="90" spans="1:42" ht="15" customHeight="1" x14ac:dyDescent="0.2">
      <c r="A90" s="99" t="s">
        <v>650</v>
      </c>
      <c r="B90" s="77"/>
      <c r="C90" s="95"/>
      <c r="D90" s="77"/>
      <c r="E90" s="77"/>
      <c r="F90" s="77"/>
      <c r="G90" s="77"/>
      <c r="H90" s="77"/>
      <c r="I90" s="77"/>
      <c r="J90" s="77">
        <f>'9'!K10</f>
        <v>351</v>
      </c>
      <c r="K90" s="77"/>
      <c r="L90" s="77"/>
      <c r="M90" s="96"/>
      <c r="N90" s="77"/>
      <c r="O90" s="77"/>
      <c r="P90" s="95"/>
      <c r="Q90" s="77"/>
      <c r="R90" s="77"/>
      <c r="S90" s="89"/>
      <c r="T90" s="77"/>
      <c r="U90" s="77"/>
      <c r="V90" s="77"/>
      <c r="W90" s="77">
        <f>'21'!E45</f>
        <v>368</v>
      </c>
      <c r="X90" s="77"/>
      <c r="Y90" s="77"/>
      <c r="Z90" s="77"/>
      <c r="AA90" s="96"/>
      <c r="AB90" s="77"/>
      <c r="AC90" s="77"/>
      <c r="AD90" s="77"/>
      <c r="AE90" s="77"/>
      <c r="AF90" s="77"/>
      <c r="AG90" s="77"/>
      <c r="AH90" s="77"/>
      <c r="AI90" s="77"/>
      <c r="AJ90" s="77"/>
      <c r="AL90" s="103">
        <f t="shared" si="68"/>
        <v>119.83333333333333</v>
      </c>
      <c r="AM90" s="77">
        <f t="shared" si="64"/>
        <v>368</v>
      </c>
      <c r="AN90" s="77">
        <f t="shared" si="65"/>
        <v>6</v>
      </c>
      <c r="AO90" s="100">
        <f t="shared" si="66"/>
        <v>719</v>
      </c>
      <c r="AP90" s="77">
        <f t="shared" si="67"/>
        <v>0</v>
      </c>
    </row>
    <row r="91" spans="1:42" ht="15" hidden="1" customHeight="1" x14ac:dyDescent="0.2">
      <c r="A91" s="99"/>
      <c r="B91" s="77"/>
      <c r="C91" s="95"/>
      <c r="D91" s="77"/>
      <c r="E91" s="77"/>
      <c r="F91" s="77"/>
      <c r="G91" s="77"/>
      <c r="H91" s="77"/>
      <c r="I91" s="77"/>
      <c r="J91" s="77"/>
      <c r="K91" s="77"/>
      <c r="L91" s="77"/>
      <c r="M91" s="96"/>
      <c r="N91" s="77"/>
      <c r="O91" s="77"/>
      <c r="P91" s="95"/>
      <c r="Q91" s="77"/>
      <c r="R91" s="77"/>
      <c r="S91" s="89"/>
      <c r="T91" s="77"/>
      <c r="U91" s="77"/>
      <c r="V91" s="77"/>
      <c r="W91" s="77"/>
      <c r="X91" s="77"/>
      <c r="Y91" s="77"/>
      <c r="Z91" s="77"/>
      <c r="AA91" s="96"/>
      <c r="AB91" s="77"/>
      <c r="AC91" s="77"/>
      <c r="AD91" s="77"/>
      <c r="AE91" s="77"/>
      <c r="AF91" s="77"/>
      <c r="AG91" s="77"/>
      <c r="AH91" s="77"/>
      <c r="AI91" s="77"/>
      <c r="AJ91" s="77"/>
      <c r="AL91" s="103" t="e">
        <f t="shared" ref="AL91:AL93" si="69">AO91/AN91</f>
        <v>#DIV/0!</v>
      </c>
      <c r="AM91" s="77">
        <f t="shared" si="64"/>
        <v>0</v>
      </c>
      <c r="AN91" s="77">
        <f t="shared" si="65"/>
        <v>0</v>
      </c>
      <c r="AO91" s="100">
        <f t="shared" si="66"/>
        <v>0</v>
      </c>
      <c r="AP91" s="77">
        <f t="shared" si="67"/>
        <v>0</v>
      </c>
    </row>
    <row r="92" spans="1:42" ht="15" hidden="1" customHeight="1" x14ac:dyDescent="0.2">
      <c r="A92" s="99"/>
      <c r="B92" s="77"/>
      <c r="C92" s="95"/>
      <c r="D92" s="77"/>
      <c r="E92" s="77"/>
      <c r="F92" s="77"/>
      <c r="G92" s="77"/>
      <c r="H92" s="77"/>
      <c r="I92" s="77"/>
      <c r="J92" s="77"/>
      <c r="K92" s="77"/>
      <c r="L92" s="77"/>
      <c r="M92" s="96"/>
      <c r="N92" s="77"/>
      <c r="O92" s="77"/>
      <c r="P92" s="95"/>
      <c r="Q92" s="77"/>
      <c r="R92" s="77"/>
      <c r="S92" s="89"/>
      <c r="T92" s="77"/>
      <c r="U92" s="77"/>
      <c r="V92" s="77"/>
      <c r="W92" s="77"/>
      <c r="X92" s="77"/>
      <c r="Y92" s="77"/>
      <c r="Z92" s="77"/>
      <c r="AA92" s="96"/>
      <c r="AB92" s="77"/>
      <c r="AC92" s="77"/>
      <c r="AD92" s="77"/>
      <c r="AE92" s="77"/>
      <c r="AF92" s="77"/>
      <c r="AG92" s="77"/>
      <c r="AH92" s="77"/>
      <c r="AI92" s="77"/>
      <c r="AJ92" s="77"/>
      <c r="AL92" s="103" t="e">
        <f t="shared" si="69"/>
        <v>#DIV/0!</v>
      </c>
      <c r="AM92" s="77">
        <f t="shared" si="64"/>
        <v>0</v>
      </c>
      <c r="AN92" s="77">
        <f t="shared" si="65"/>
        <v>0</v>
      </c>
      <c r="AO92" s="100">
        <f t="shared" si="66"/>
        <v>0</v>
      </c>
      <c r="AP92" s="77">
        <f t="shared" si="67"/>
        <v>0</v>
      </c>
    </row>
    <row r="93" spans="1:42" ht="15" hidden="1" customHeight="1" x14ac:dyDescent="0.2">
      <c r="A93" s="99"/>
      <c r="B93" s="77"/>
      <c r="C93" s="95"/>
      <c r="D93" s="77"/>
      <c r="E93" s="77"/>
      <c r="F93" s="77"/>
      <c r="G93" s="77"/>
      <c r="H93" s="77"/>
      <c r="I93" s="77"/>
      <c r="J93" s="77"/>
      <c r="K93" s="77"/>
      <c r="L93" s="77"/>
      <c r="M93" s="96"/>
      <c r="N93" s="77"/>
      <c r="O93" s="77"/>
      <c r="P93" s="95"/>
      <c r="Q93" s="77"/>
      <c r="R93" s="77"/>
      <c r="S93" s="89"/>
      <c r="T93" s="77"/>
      <c r="U93" s="77"/>
      <c r="V93" s="77"/>
      <c r="W93" s="77"/>
      <c r="X93" s="77"/>
      <c r="Y93" s="77"/>
      <c r="Z93" s="77"/>
      <c r="AA93" s="96"/>
      <c r="AB93" s="77"/>
      <c r="AC93" s="77"/>
      <c r="AD93" s="77"/>
      <c r="AE93" s="77"/>
      <c r="AF93" s="77"/>
      <c r="AG93" s="77"/>
      <c r="AH93" s="77"/>
      <c r="AI93" s="77"/>
      <c r="AJ93" s="77"/>
      <c r="AL93" s="103" t="e">
        <f t="shared" si="69"/>
        <v>#DIV/0!</v>
      </c>
      <c r="AM93" s="77">
        <f t="shared" si="64"/>
        <v>0</v>
      </c>
      <c r="AN93" s="77">
        <f t="shared" si="65"/>
        <v>0</v>
      </c>
      <c r="AO93" s="100">
        <f t="shared" si="66"/>
        <v>0</v>
      </c>
      <c r="AP93" s="77">
        <f t="shared" si="67"/>
        <v>0</v>
      </c>
    </row>
    <row r="94" spans="1:42" ht="15" hidden="1" customHeight="1" x14ac:dyDescent="0.2">
      <c r="A94" s="88"/>
      <c r="B94" s="89">
        <f t="shared" ref="B94:N94" si="70">SUM(B84:B93)</f>
        <v>1721</v>
      </c>
      <c r="C94" s="89">
        <f t="shared" si="70"/>
        <v>1965</v>
      </c>
      <c r="D94" s="89">
        <f t="shared" si="70"/>
        <v>1897</v>
      </c>
      <c r="E94" s="89">
        <f t="shared" si="70"/>
        <v>1879</v>
      </c>
      <c r="F94" s="89">
        <f t="shared" si="70"/>
        <v>1803</v>
      </c>
      <c r="G94" s="89">
        <f t="shared" si="70"/>
        <v>1875</v>
      </c>
      <c r="H94" s="89">
        <f t="shared" si="70"/>
        <v>0</v>
      </c>
      <c r="I94" s="89">
        <f t="shared" si="70"/>
        <v>1779</v>
      </c>
      <c r="J94" s="89">
        <f t="shared" si="70"/>
        <v>1856</v>
      </c>
      <c r="K94" s="89">
        <f t="shared" si="70"/>
        <v>1850</v>
      </c>
      <c r="L94" s="89">
        <f t="shared" si="70"/>
        <v>1705</v>
      </c>
      <c r="M94" s="89">
        <f t="shared" si="70"/>
        <v>1831</v>
      </c>
      <c r="N94" s="89">
        <f t="shared" si="70"/>
        <v>1882</v>
      </c>
      <c r="O94" s="89"/>
      <c r="P94" s="89"/>
      <c r="Q94" s="89"/>
      <c r="R94" s="89"/>
      <c r="S94" s="89"/>
      <c r="T94" s="89"/>
      <c r="U94" s="89"/>
      <c r="V94" s="89"/>
      <c r="W94" s="89"/>
      <c r="X94" s="89"/>
      <c r="Y94" s="89"/>
      <c r="Z94" s="89"/>
      <c r="AA94" s="89"/>
      <c r="AB94" s="89"/>
      <c r="AC94" s="89"/>
      <c r="AD94" s="89"/>
      <c r="AE94" s="89"/>
      <c r="AF94" s="89"/>
      <c r="AG94" s="89"/>
      <c r="AH94" s="89"/>
      <c r="AI94" s="89"/>
      <c r="AJ94" s="89"/>
      <c r="AL94" s="89"/>
      <c r="AM94" s="89"/>
      <c r="AN94" s="90"/>
      <c r="AO94" s="90"/>
    </row>
    <row r="95" spans="1:42" ht="15" hidden="1" customHeight="1" x14ac:dyDescent="0.2">
      <c r="A95" s="88"/>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L95" s="89"/>
      <c r="AM95" s="89"/>
      <c r="AN95" s="90"/>
      <c r="AO95" s="90"/>
    </row>
    <row r="97" spans="1:42" ht="15" customHeight="1" x14ac:dyDescent="0.2">
      <c r="A97" s="79" t="s">
        <v>297</v>
      </c>
      <c r="B97" s="89">
        <v>1</v>
      </c>
      <c r="C97" s="89">
        <v>2</v>
      </c>
      <c r="D97" s="89">
        <v>3</v>
      </c>
      <c r="E97" s="89">
        <v>4</v>
      </c>
      <c r="F97" s="89">
        <v>5</v>
      </c>
      <c r="G97" s="89">
        <v>6</v>
      </c>
      <c r="H97" s="89">
        <v>7</v>
      </c>
      <c r="I97" s="89">
        <v>8</v>
      </c>
      <c r="J97" s="89">
        <v>9</v>
      </c>
      <c r="K97" s="89">
        <v>10</v>
      </c>
      <c r="L97" s="89">
        <v>11</v>
      </c>
      <c r="M97" s="89">
        <v>12</v>
      </c>
      <c r="N97" s="89">
        <v>13</v>
      </c>
      <c r="O97" s="89">
        <v>14</v>
      </c>
      <c r="P97" s="89">
        <v>15</v>
      </c>
      <c r="Q97" s="89">
        <v>16</v>
      </c>
      <c r="R97" s="89">
        <v>17</v>
      </c>
      <c r="S97" s="89"/>
      <c r="T97" s="89">
        <v>18</v>
      </c>
      <c r="U97" s="89">
        <v>19</v>
      </c>
      <c r="V97" s="89">
        <v>20</v>
      </c>
      <c r="W97" s="89">
        <v>21</v>
      </c>
      <c r="X97" s="89">
        <v>22</v>
      </c>
      <c r="Y97" s="89">
        <v>23</v>
      </c>
      <c r="Z97" s="89">
        <v>24</v>
      </c>
      <c r="AA97" s="89">
        <v>25</v>
      </c>
      <c r="AB97" s="89">
        <v>26</v>
      </c>
      <c r="AC97" s="89">
        <v>27</v>
      </c>
      <c r="AD97" s="89">
        <v>28</v>
      </c>
      <c r="AE97" s="89">
        <v>29</v>
      </c>
      <c r="AF97" s="89">
        <v>30</v>
      </c>
      <c r="AG97" s="89">
        <v>31</v>
      </c>
      <c r="AH97" s="89">
        <v>32</v>
      </c>
      <c r="AI97" s="89">
        <v>33</v>
      </c>
      <c r="AJ97" s="89">
        <v>34</v>
      </c>
      <c r="AL97" s="89" t="s">
        <v>39</v>
      </c>
      <c r="AM97" s="89" t="s">
        <v>326</v>
      </c>
      <c r="AN97" s="90" t="s">
        <v>325</v>
      </c>
      <c r="AO97" s="90" t="s">
        <v>312</v>
      </c>
      <c r="AP97" s="91" t="s">
        <v>82</v>
      </c>
    </row>
    <row r="98" spans="1:42" ht="15" customHeight="1" x14ac:dyDescent="0.2">
      <c r="A98" s="92" t="s">
        <v>161</v>
      </c>
      <c r="B98" s="134">
        <f>'1'!K27</f>
        <v>341</v>
      </c>
      <c r="C98" s="144">
        <f>'2'!E20</f>
        <v>353</v>
      </c>
      <c r="D98" s="93">
        <f>'3'!E6</f>
        <v>395</v>
      </c>
      <c r="E98" s="93">
        <f>'4'!K34</f>
        <v>376</v>
      </c>
      <c r="F98" s="93">
        <f>'5'!E6</f>
        <v>405</v>
      </c>
      <c r="G98" s="93">
        <f>'6'!E27</f>
        <v>391</v>
      </c>
      <c r="H98" s="93">
        <f>'7'!E27</f>
        <v>379</v>
      </c>
      <c r="I98" s="93">
        <f>'8'!K20</f>
        <v>367</v>
      </c>
      <c r="J98" s="93">
        <f>'9'!E48</f>
        <v>394</v>
      </c>
      <c r="K98" s="93">
        <f>'10'!K20</f>
        <v>375</v>
      </c>
      <c r="L98" s="93"/>
      <c r="M98" s="94"/>
      <c r="N98" s="93">
        <f>'13'!E41</f>
        <v>400</v>
      </c>
      <c r="O98" s="134">
        <f>'14'!K34</f>
        <v>376</v>
      </c>
      <c r="P98" s="144">
        <f>'15'!K48</f>
        <v>376</v>
      </c>
      <c r="Q98" s="93"/>
      <c r="R98" s="93">
        <f>'17'!K20</f>
        <v>361</v>
      </c>
      <c r="S98" s="89"/>
      <c r="T98" s="93">
        <f>'18'!E28</f>
        <v>407</v>
      </c>
      <c r="U98" s="93">
        <f>'19'!K20</f>
        <v>342</v>
      </c>
      <c r="V98" s="93">
        <f>'20'!K6</f>
        <v>341</v>
      </c>
      <c r="W98" s="93">
        <f>'21'!E20</f>
        <v>331</v>
      </c>
      <c r="X98" s="93">
        <f>'22'!K6</f>
        <v>364</v>
      </c>
      <c r="Y98" s="93">
        <f>'23'!K27</f>
        <v>359</v>
      </c>
      <c r="Z98" s="93">
        <f>'24'!K27</f>
        <v>416</v>
      </c>
      <c r="AA98" s="94"/>
      <c r="AB98" s="93"/>
      <c r="AC98" s="93"/>
      <c r="AD98" s="93"/>
      <c r="AE98" s="93"/>
      <c r="AF98" s="93"/>
      <c r="AG98" s="93"/>
      <c r="AH98" s="93"/>
      <c r="AI98" s="93"/>
      <c r="AJ98" s="93"/>
      <c r="AL98" s="97">
        <f t="shared" ref="AL98:AL104" si="71">AO98/AN98</f>
        <v>124.58730158730158</v>
      </c>
      <c r="AM98" s="93">
        <f t="shared" ref="AM98:AM105" si="72">MAX(B98:AJ98)</f>
        <v>416</v>
      </c>
      <c r="AN98" s="93">
        <f t="shared" ref="AN98:AN105" si="73">COUNTA(B98:AJ98)*3</f>
        <v>63</v>
      </c>
      <c r="AO98" s="98">
        <f t="shared" ref="AO98:AO105" si="74">SUM(B98:AJ98)</f>
        <v>7849</v>
      </c>
      <c r="AP98" s="93">
        <f t="shared" ref="AP98:AP105" si="75">COUNTIF(B98:AJ98,"&gt;399")</f>
        <v>4</v>
      </c>
    </row>
    <row r="99" spans="1:42" ht="15" customHeight="1" x14ac:dyDescent="0.2">
      <c r="A99" s="92" t="s">
        <v>160</v>
      </c>
      <c r="B99" s="134">
        <f>'1'!K26</f>
        <v>370</v>
      </c>
      <c r="C99" s="144">
        <f>'2'!E19</f>
        <v>356</v>
      </c>
      <c r="D99" s="93">
        <f>'3'!E5</f>
        <v>353</v>
      </c>
      <c r="E99" s="93">
        <f>'4'!K33</f>
        <v>359</v>
      </c>
      <c r="F99" s="93">
        <f>'5'!E5</f>
        <v>389</v>
      </c>
      <c r="G99" s="93">
        <f>'6'!E26</f>
        <v>399</v>
      </c>
      <c r="H99" s="93">
        <f>'7'!E26</f>
        <v>325</v>
      </c>
      <c r="I99" s="93">
        <f>'8'!K19</f>
        <v>369</v>
      </c>
      <c r="J99" s="93">
        <f>'9'!E47</f>
        <v>370</v>
      </c>
      <c r="K99" s="93">
        <f>'10'!K19</f>
        <v>367</v>
      </c>
      <c r="L99" s="93">
        <f>'11'!K13</f>
        <v>369</v>
      </c>
      <c r="M99" s="94">
        <f>'12'!E34</f>
        <v>378</v>
      </c>
      <c r="N99" s="93">
        <f>'13'!E40</f>
        <v>430</v>
      </c>
      <c r="O99" s="134">
        <f>'14'!K33</f>
        <v>377</v>
      </c>
      <c r="P99" s="144">
        <f>'15'!K47</f>
        <v>340</v>
      </c>
      <c r="Q99" s="93"/>
      <c r="R99" s="93">
        <f>'17'!K19</f>
        <v>378</v>
      </c>
      <c r="S99" s="89"/>
      <c r="T99" s="93">
        <f>'18'!E27</f>
        <v>326</v>
      </c>
      <c r="U99" s="93">
        <f>'19'!K19</f>
        <v>330</v>
      </c>
      <c r="V99" s="93">
        <f>'20'!K5</f>
        <v>362</v>
      </c>
      <c r="W99" s="93">
        <f>'21'!E19</f>
        <v>341</v>
      </c>
      <c r="X99" s="93">
        <f>'22'!K5</f>
        <v>357</v>
      </c>
      <c r="Y99" s="93">
        <f>'23'!K26</f>
        <v>363</v>
      </c>
      <c r="Z99" s="93">
        <f>'24'!K26</f>
        <v>395</v>
      </c>
      <c r="AA99" s="94"/>
      <c r="AB99" s="93"/>
      <c r="AC99" s="93"/>
      <c r="AD99" s="93"/>
      <c r="AE99" s="93"/>
      <c r="AF99" s="93"/>
      <c r="AG99" s="93"/>
      <c r="AH99" s="93"/>
      <c r="AI99" s="93"/>
      <c r="AJ99" s="93"/>
      <c r="AL99" s="97">
        <f t="shared" si="71"/>
        <v>121.78260869565217</v>
      </c>
      <c r="AM99" s="93">
        <f t="shared" si="72"/>
        <v>430</v>
      </c>
      <c r="AN99" s="93">
        <f t="shared" si="73"/>
        <v>69</v>
      </c>
      <c r="AO99" s="98">
        <f t="shared" si="74"/>
        <v>8403</v>
      </c>
      <c r="AP99" s="93">
        <f t="shared" si="75"/>
        <v>1</v>
      </c>
    </row>
    <row r="100" spans="1:42" ht="15" customHeight="1" x14ac:dyDescent="0.2">
      <c r="A100" s="92" t="s">
        <v>159</v>
      </c>
      <c r="B100" s="134">
        <f>'1'!K24</f>
        <v>389</v>
      </c>
      <c r="C100" s="144">
        <f>'2'!E17</f>
        <v>370</v>
      </c>
      <c r="D100" s="93">
        <f>'3'!E3</f>
        <v>361</v>
      </c>
      <c r="E100" s="93">
        <f>'4'!K31</f>
        <v>344</v>
      </c>
      <c r="F100" s="93">
        <f>'5'!E3</f>
        <v>373</v>
      </c>
      <c r="G100" s="93">
        <f>'6'!E24</f>
        <v>370</v>
      </c>
      <c r="H100" s="93">
        <f>'7'!E24</f>
        <v>333</v>
      </c>
      <c r="I100" s="93">
        <f>'8'!K17</f>
        <v>300</v>
      </c>
      <c r="J100" s="93">
        <f>'9'!E45</f>
        <v>380</v>
      </c>
      <c r="K100" s="93">
        <f>'10'!K17</f>
        <v>328</v>
      </c>
      <c r="L100" s="93">
        <f>'11'!K10</f>
        <v>353</v>
      </c>
      <c r="M100" s="94">
        <f>'12'!E31</f>
        <v>356</v>
      </c>
      <c r="N100" s="93">
        <f>'13'!E38</f>
        <v>336</v>
      </c>
      <c r="O100" s="134">
        <f>'14'!K31</f>
        <v>341</v>
      </c>
      <c r="P100" s="144">
        <f>'15'!K45</f>
        <v>350</v>
      </c>
      <c r="Q100" s="93"/>
      <c r="R100" s="93">
        <f>'17'!K17</f>
        <v>350</v>
      </c>
      <c r="S100" s="89"/>
      <c r="T100" s="93">
        <f>'18'!E25</f>
        <v>335</v>
      </c>
      <c r="U100" s="93">
        <f>'19'!K17</f>
        <v>360</v>
      </c>
      <c r="V100" s="93"/>
      <c r="W100" s="93">
        <f>'21'!E17</f>
        <v>353</v>
      </c>
      <c r="X100" s="93">
        <f>'22'!K3</f>
        <v>359</v>
      </c>
      <c r="Y100" s="93">
        <f>'23'!K24</f>
        <v>361</v>
      </c>
      <c r="Z100" s="93">
        <f>'24'!K24</f>
        <v>396</v>
      </c>
      <c r="AA100" s="94"/>
      <c r="AB100" s="93"/>
      <c r="AC100" s="93"/>
      <c r="AD100" s="93"/>
      <c r="AE100" s="93"/>
      <c r="AF100" s="93"/>
      <c r="AG100" s="93"/>
      <c r="AH100" s="93"/>
      <c r="AI100" s="93"/>
      <c r="AJ100" s="93"/>
      <c r="AL100" s="97">
        <f t="shared" si="71"/>
        <v>118.15151515151516</v>
      </c>
      <c r="AM100" s="93">
        <f t="shared" si="72"/>
        <v>396</v>
      </c>
      <c r="AN100" s="93">
        <f t="shared" si="73"/>
        <v>66</v>
      </c>
      <c r="AO100" s="98">
        <f t="shared" si="74"/>
        <v>7798</v>
      </c>
      <c r="AP100" s="93">
        <f t="shared" si="75"/>
        <v>0</v>
      </c>
    </row>
    <row r="101" spans="1:42" ht="15" customHeight="1" x14ac:dyDescent="0.2">
      <c r="A101" s="92" t="s">
        <v>323</v>
      </c>
      <c r="B101" s="134">
        <f>'1'!K25</f>
        <v>311</v>
      </c>
      <c r="C101" s="144">
        <f>'2'!E18</f>
        <v>304</v>
      </c>
      <c r="D101" s="93">
        <f>'3'!E4</f>
        <v>318</v>
      </c>
      <c r="E101" s="93">
        <f>'4'!K32</f>
        <v>330</v>
      </c>
      <c r="F101" s="93">
        <f>'5'!E4</f>
        <v>339</v>
      </c>
      <c r="G101" s="93">
        <f>'6'!E25</f>
        <v>356</v>
      </c>
      <c r="H101" s="93">
        <f>'7'!E25</f>
        <v>384</v>
      </c>
      <c r="I101" s="93">
        <f>'8'!K18</f>
        <v>312</v>
      </c>
      <c r="J101" s="93">
        <f>'9'!E46</f>
        <v>389</v>
      </c>
      <c r="K101" s="93">
        <f>'10'!K18</f>
        <v>353</v>
      </c>
      <c r="L101" s="93">
        <f>'11'!K12</f>
        <v>327</v>
      </c>
      <c r="M101" s="94">
        <f>'12'!E33</f>
        <v>348</v>
      </c>
      <c r="N101" s="93">
        <f>'13'!E39</f>
        <v>379</v>
      </c>
      <c r="O101" s="134">
        <f>'14'!K32</f>
        <v>318</v>
      </c>
      <c r="P101" s="144">
        <f>'15'!K46</f>
        <v>363</v>
      </c>
      <c r="Q101" s="93"/>
      <c r="R101" s="93">
        <f>'17'!K18</f>
        <v>352</v>
      </c>
      <c r="S101" s="89"/>
      <c r="T101" s="93">
        <f>'18'!E26</f>
        <v>371</v>
      </c>
      <c r="U101" s="93">
        <f>'19'!K18</f>
        <v>346</v>
      </c>
      <c r="V101" s="93">
        <f>'20'!K4</f>
        <v>304</v>
      </c>
      <c r="W101" s="93">
        <f>'21'!E18</f>
        <v>338</v>
      </c>
      <c r="X101" s="93">
        <f>'22'!K4</f>
        <v>341</v>
      </c>
      <c r="Y101" s="93">
        <f>'23'!K25</f>
        <v>348</v>
      </c>
      <c r="Z101" s="93">
        <f>'24'!K25</f>
        <v>338</v>
      </c>
      <c r="AA101" s="94"/>
      <c r="AB101" s="93"/>
      <c r="AC101" s="93"/>
      <c r="AD101" s="93"/>
      <c r="AE101" s="93"/>
      <c r="AF101" s="93"/>
      <c r="AG101" s="93"/>
      <c r="AH101" s="93"/>
      <c r="AI101" s="93"/>
      <c r="AJ101" s="93"/>
      <c r="AL101" s="97">
        <f t="shared" si="71"/>
        <v>114.04347826086956</v>
      </c>
      <c r="AM101" s="93">
        <f t="shared" si="72"/>
        <v>389</v>
      </c>
      <c r="AN101" s="93">
        <f t="shared" si="73"/>
        <v>69</v>
      </c>
      <c r="AO101" s="98">
        <f t="shared" si="74"/>
        <v>7869</v>
      </c>
      <c r="AP101" s="93">
        <f t="shared" si="75"/>
        <v>0</v>
      </c>
    </row>
    <row r="102" spans="1:42" ht="15" customHeight="1" x14ac:dyDescent="0.2">
      <c r="A102" s="92" t="s">
        <v>158</v>
      </c>
      <c r="B102" s="134">
        <f>'1'!K23</f>
        <v>370</v>
      </c>
      <c r="C102" s="144">
        <f>'2'!E16</f>
        <v>342</v>
      </c>
      <c r="D102" s="93">
        <f>'3'!E2</f>
        <v>320</v>
      </c>
      <c r="E102" s="93">
        <f>'4'!K30</f>
        <v>361</v>
      </c>
      <c r="F102" s="93">
        <f>'5'!E2</f>
        <v>331</v>
      </c>
      <c r="G102" s="93">
        <f>'6'!E23</f>
        <v>349</v>
      </c>
      <c r="H102" s="93">
        <f>'7'!E23</f>
        <v>313</v>
      </c>
      <c r="I102" s="93">
        <f>'8'!K16</f>
        <v>354</v>
      </c>
      <c r="J102" s="93">
        <f>'9'!E44</f>
        <v>312</v>
      </c>
      <c r="K102" s="93">
        <f>'10'!K16</f>
        <v>335</v>
      </c>
      <c r="L102" s="93">
        <f>'11'!K9</f>
        <v>307</v>
      </c>
      <c r="M102" s="94">
        <f>'12'!E30</f>
        <v>336</v>
      </c>
      <c r="N102" s="93">
        <f>'13'!E37</f>
        <v>345</v>
      </c>
      <c r="O102" s="134">
        <f>'14'!K30</f>
        <v>359</v>
      </c>
      <c r="P102" s="144">
        <f>'15'!K44</f>
        <v>332</v>
      </c>
      <c r="Q102" s="93"/>
      <c r="R102" s="93">
        <f>'17'!K16</f>
        <v>357</v>
      </c>
      <c r="S102" s="89"/>
      <c r="T102" s="93">
        <f>'18'!E24</f>
        <v>345</v>
      </c>
      <c r="U102" s="93">
        <f>'19'!K16</f>
        <v>327</v>
      </c>
      <c r="V102" s="93">
        <f>'20'!K2</f>
        <v>341</v>
      </c>
      <c r="W102" s="93">
        <f>'21'!E16</f>
        <v>331</v>
      </c>
      <c r="X102" s="93">
        <f>'22'!K2</f>
        <v>341</v>
      </c>
      <c r="Y102" s="93">
        <f>'23'!K23</f>
        <v>330</v>
      </c>
      <c r="Z102" s="93">
        <f>'24'!K23</f>
        <v>328</v>
      </c>
      <c r="AA102" s="94"/>
      <c r="AB102" s="93"/>
      <c r="AC102" s="93"/>
      <c r="AD102" s="93"/>
      <c r="AE102" s="93"/>
      <c r="AF102" s="93"/>
      <c r="AG102" s="93"/>
      <c r="AH102" s="93"/>
      <c r="AI102" s="93"/>
      <c r="AJ102" s="93"/>
      <c r="AL102" s="97">
        <f t="shared" si="71"/>
        <v>112.55072463768116</v>
      </c>
      <c r="AM102" s="93">
        <f t="shared" si="72"/>
        <v>370</v>
      </c>
      <c r="AN102" s="93">
        <f t="shared" si="73"/>
        <v>69</v>
      </c>
      <c r="AO102" s="98">
        <f t="shared" si="74"/>
        <v>7766</v>
      </c>
      <c r="AP102" s="93">
        <f t="shared" si="75"/>
        <v>0</v>
      </c>
    </row>
    <row r="103" spans="1:42" ht="15" customHeight="1" x14ac:dyDescent="0.2">
      <c r="A103" s="99" t="s">
        <v>695</v>
      </c>
      <c r="B103" s="77"/>
      <c r="C103" s="95"/>
      <c r="D103" s="77"/>
      <c r="E103" s="77"/>
      <c r="F103" s="77"/>
      <c r="G103" s="77"/>
      <c r="H103" s="77"/>
      <c r="I103" s="77"/>
      <c r="J103" s="77"/>
      <c r="K103" s="77"/>
      <c r="L103" s="77"/>
      <c r="M103" s="96">
        <f>'12'!E32</f>
        <v>361</v>
      </c>
      <c r="N103" s="77"/>
      <c r="O103" s="77"/>
      <c r="P103" s="95"/>
      <c r="Q103" s="77"/>
      <c r="R103" s="77"/>
      <c r="S103" s="89"/>
      <c r="T103" s="77"/>
      <c r="U103" s="77"/>
      <c r="V103" s="77">
        <f>'20'!K3</f>
        <v>358</v>
      </c>
      <c r="W103" s="77"/>
      <c r="X103" s="77"/>
      <c r="Y103" s="77"/>
      <c r="Z103" s="77"/>
      <c r="AA103" s="96"/>
      <c r="AB103" s="77"/>
      <c r="AC103" s="77"/>
      <c r="AD103" s="77"/>
      <c r="AE103" s="77"/>
      <c r="AF103" s="77"/>
      <c r="AG103" s="77"/>
      <c r="AH103" s="77"/>
      <c r="AI103" s="77"/>
      <c r="AJ103" s="77"/>
      <c r="AL103" s="103">
        <f t="shared" si="71"/>
        <v>119.83333333333333</v>
      </c>
      <c r="AM103" s="77">
        <f t="shared" si="72"/>
        <v>361</v>
      </c>
      <c r="AN103" s="77">
        <f t="shared" si="73"/>
        <v>6</v>
      </c>
      <c r="AO103" s="100">
        <f t="shared" si="74"/>
        <v>719</v>
      </c>
      <c r="AP103" s="77">
        <f t="shared" si="75"/>
        <v>0</v>
      </c>
    </row>
    <row r="104" spans="1:42" ht="15" customHeight="1" x14ac:dyDescent="0.2">
      <c r="A104" s="99" t="s">
        <v>671</v>
      </c>
      <c r="B104" s="77"/>
      <c r="C104" s="95"/>
      <c r="D104" s="77"/>
      <c r="E104" s="77"/>
      <c r="F104" s="77"/>
      <c r="G104" s="77"/>
      <c r="H104" s="77"/>
      <c r="I104" s="77"/>
      <c r="J104" s="77"/>
      <c r="K104" s="77"/>
      <c r="L104" s="77">
        <f>'11'!K11</f>
        <v>356</v>
      </c>
      <c r="M104" s="96"/>
      <c r="N104" s="77"/>
      <c r="O104" s="77"/>
      <c r="P104" s="95"/>
      <c r="Q104" s="77"/>
      <c r="R104" s="77"/>
      <c r="S104" s="89"/>
      <c r="T104" s="77"/>
      <c r="U104" s="77"/>
      <c r="V104" s="77"/>
      <c r="W104" s="77"/>
      <c r="X104" s="77"/>
      <c r="Y104" s="77"/>
      <c r="Z104" s="77"/>
      <c r="AA104" s="96"/>
      <c r="AB104" s="77"/>
      <c r="AC104" s="77"/>
      <c r="AD104" s="77"/>
      <c r="AE104" s="77"/>
      <c r="AF104" s="77"/>
      <c r="AG104" s="77"/>
      <c r="AH104" s="77"/>
      <c r="AI104" s="77"/>
      <c r="AJ104" s="77"/>
      <c r="AL104" s="103">
        <f t="shared" si="71"/>
        <v>118.66666666666667</v>
      </c>
      <c r="AM104" s="77">
        <f t="shared" si="72"/>
        <v>356</v>
      </c>
      <c r="AN104" s="77">
        <f t="shared" si="73"/>
        <v>3</v>
      </c>
      <c r="AO104" s="100">
        <f t="shared" si="74"/>
        <v>356</v>
      </c>
      <c r="AP104" s="77">
        <f t="shared" si="75"/>
        <v>0</v>
      </c>
    </row>
    <row r="105" spans="1:42" ht="15" hidden="1" customHeight="1" x14ac:dyDescent="0.2">
      <c r="A105" s="99"/>
      <c r="B105" s="77"/>
      <c r="C105" s="95"/>
      <c r="D105" s="77"/>
      <c r="E105" s="77"/>
      <c r="F105" s="77"/>
      <c r="G105" s="77"/>
      <c r="H105" s="77"/>
      <c r="I105" s="77"/>
      <c r="J105" s="77"/>
      <c r="K105" s="77"/>
      <c r="L105" s="77"/>
      <c r="M105" s="96"/>
      <c r="N105" s="77"/>
      <c r="O105" s="77"/>
      <c r="P105" s="95"/>
      <c r="Q105" s="77"/>
      <c r="R105" s="77"/>
      <c r="S105" s="89"/>
      <c r="T105" s="77"/>
      <c r="U105" s="77"/>
      <c r="V105" s="77"/>
      <c r="W105" s="77"/>
      <c r="X105" s="77"/>
      <c r="Y105" s="77"/>
      <c r="Z105" s="77"/>
      <c r="AA105" s="96"/>
      <c r="AB105" s="77"/>
      <c r="AC105" s="77"/>
      <c r="AD105" s="77"/>
      <c r="AE105" s="77"/>
      <c r="AF105" s="77"/>
      <c r="AG105" s="77"/>
      <c r="AH105" s="77"/>
      <c r="AI105" s="77"/>
      <c r="AJ105" s="77"/>
      <c r="AL105" s="103" t="e">
        <f t="shared" ref="AL105" si="76">AO105/AN105</f>
        <v>#DIV/0!</v>
      </c>
      <c r="AM105" s="77">
        <f t="shared" si="72"/>
        <v>0</v>
      </c>
      <c r="AN105" s="77">
        <f t="shared" si="73"/>
        <v>0</v>
      </c>
      <c r="AO105" s="100">
        <f t="shared" si="74"/>
        <v>0</v>
      </c>
      <c r="AP105" s="77">
        <f t="shared" si="75"/>
        <v>0</v>
      </c>
    </row>
    <row r="106" spans="1:42" ht="15" hidden="1" customHeight="1" x14ac:dyDescent="0.2">
      <c r="A106" s="88"/>
      <c r="B106" s="89">
        <f>SUM(B98:B105)</f>
        <v>1781</v>
      </c>
      <c r="C106" s="89">
        <f t="shared" ref="C106:N106" si="77">SUM(C98:C105)</f>
        <v>1725</v>
      </c>
      <c r="D106" s="89">
        <f t="shared" si="77"/>
        <v>1747</v>
      </c>
      <c r="E106" s="89">
        <f t="shared" si="77"/>
        <v>1770</v>
      </c>
      <c r="F106" s="89">
        <f t="shared" si="77"/>
        <v>1837</v>
      </c>
      <c r="G106" s="89">
        <f t="shared" si="77"/>
        <v>1865</v>
      </c>
      <c r="H106" s="89">
        <f t="shared" si="77"/>
        <v>1734</v>
      </c>
      <c r="I106" s="89">
        <f t="shared" si="77"/>
        <v>1702</v>
      </c>
      <c r="J106" s="89">
        <f t="shared" si="77"/>
        <v>1845</v>
      </c>
      <c r="K106" s="89">
        <f t="shared" si="77"/>
        <v>1758</v>
      </c>
      <c r="L106" s="89">
        <f t="shared" si="77"/>
        <v>1712</v>
      </c>
      <c r="M106" s="89">
        <f t="shared" si="77"/>
        <v>1779</v>
      </c>
      <c r="N106" s="89">
        <f t="shared" si="77"/>
        <v>1890</v>
      </c>
      <c r="O106" s="89"/>
      <c r="P106" s="89"/>
      <c r="Q106" s="89"/>
      <c r="R106" s="89"/>
      <c r="S106" s="89"/>
      <c r="T106" s="89"/>
      <c r="U106" s="89"/>
      <c r="V106" s="89"/>
      <c r="W106" s="89"/>
      <c r="X106" s="89"/>
      <c r="Y106" s="89"/>
      <c r="Z106" s="89"/>
      <c r="AA106" s="89"/>
      <c r="AB106" s="89"/>
      <c r="AC106" s="89"/>
      <c r="AD106" s="89"/>
      <c r="AE106" s="89"/>
      <c r="AF106" s="89"/>
      <c r="AG106" s="89"/>
      <c r="AH106" s="89"/>
      <c r="AI106" s="89"/>
      <c r="AJ106" s="89"/>
      <c r="AL106" s="89"/>
      <c r="AM106" s="89"/>
      <c r="AN106" s="90"/>
      <c r="AO106" s="90"/>
    </row>
    <row r="107" spans="1:42" ht="15" hidden="1" customHeight="1" x14ac:dyDescent="0.2">
      <c r="A107" s="88"/>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L107" s="89"/>
      <c r="AM107" s="89"/>
      <c r="AN107" s="90"/>
      <c r="AO107" s="90"/>
    </row>
    <row r="108" spans="1:42" ht="15" hidden="1" customHeight="1" x14ac:dyDescent="0.2">
      <c r="A108" s="88"/>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L108" s="89"/>
      <c r="AM108" s="89"/>
      <c r="AN108" s="90"/>
      <c r="AO108" s="90"/>
    </row>
    <row r="109" spans="1:42" ht="15" hidden="1" customHeight="1" x14ac:dyDescent="0.2">
      <c r="A109" s="88"/>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L109" s="89"/>
      <c r="AM109" s="89"/>
      <c r="AN109" s="90"/>
      <c r="AO109" s="90"/>
    </row>
    <row r="110" spans="1:42" ht="15" customHeight="1" x14ac:dyDescent="0.2">
      <c r="A110" s="88"/>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L110" s="89"/>
      <c r="AM110" s="89"/>
      <c r="AN110" s="90"/>
      <c r="AO110" s="90"/>
    </row>
    <row r="111" spans="1:42" ht="15" customHeight="1" x14ac:dyDescent="0.2">
      <c r="A111" s="88"/>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L111" s="89"/>
      <c r="AM111" s="89"/>
      <c r="AN111" s="90"/>
      <c r="AO111" s="90"/>
    </row>
    <row r="112" spans="1:42" ht="15" customHeight="1" x14ac:dyDescent="0.2">
      <c r="A112" s="88"/>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L112" s="89"/>
      <c r="AM112" s="89"/>
      <c r="AN112" s="90"/>
      <c r="AO112" s="90"/>
    </row>
    <row r="113" spans="1:42" ht="15" customHeight="1" x14ac:dyDescent="0.2">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L113" s="89"/>
      <c r="AM113" s="89"/>
      <c r="AN113" s="90"/>
      <c r="AO113" s="90"/>
    </row>
    <row r="114" spans="1:42" ht="15" customHeight="1" x14ac:dyDescent="0.2">
      <c r="A114" s="88"/>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L114" s="89"/>
      <c r="AM114" s="89"/>
      <c r="AN114" s="90"/>
      <c r="AO114" s="90"/>
    </row>
    <row r="115" spans="1:42" ht="15" customHeight="1" x14ac:dyDescent="0.2">
      <c r="A115" s="88"/>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L115" s="89"/>
      <c r="AM115" s="89"/>
      <c r="AN115" s="90"/>
      <c r="AO115" s="90"/>
    </row>
    <row r="117" spans="1:42" ht="15" customHeight="1" x14ac:dyDescent="0.2">
      <c r="A117" s="79" t="s">
        <v>298</v>
      </c>
      <c r="B117" s="89">
        <v>1</v>
      </c>
      <c r="C117" s="89">
        <v>2</v>
      </c>
      <c r="D117" s="89">
        <v>3</v>
      </c>
      <c r="E117" s="89">
        <v>4</v>
      </c>
      <c r="F117" s="89">
        <v>5</v>
      </c>
      <c r="G117" s="89">
        <v>6</v>
      </c>
      <c r="H117" s="89">
        <v>7</v>
      </c>
      <c r="I117" s="89">
        <v>8</v>
      </c>
      <c r="J117" s="89">
        <v>9</v>
      </c>
      <c r="K117" s="89">
        <v>10</v>
      </c>
      <c r="L117" s="89">
        <v>11</v>
      </c>
      <c r="M117" s="89">
        <v>12</v>
      </c>
      <c r="N117" s="89">
        <v>13</v>
      </c>
      <c r="O117" s="89">
        <v>14</v>
      </c>
      <c r="P117" s="89">
        <v>15</v>
      </c>
      <c r="Q117" s="89">
        <v>16</v>
      </c>
      <c r="R117" s="89">
        <v>17</v>
      </c>
      <c r="S117" s="89"/>
      <c r="T117" s="89">
        <v>18</v>
      </c>
      <c r="U117" s="89">
        <v>19</v>
      </c>
      <c r="V117" s="89">
        <v>20</v>
      </c>
      <c r="W117" s="89">
        <v>21</v>
      </c>
      <c r="X117" s="89">
        <v>22</v>
      </c>
      <c r="Y117" s="89">
        <v>23</v>
      </c>
      <c r="Z117" s="89">
        <v>24</v>
      </c>
      <c r="AA117" s="89">
        <v>25</v>
      </c>
      <c r="AB117" s="89">
        <v>26</v>
      </c>
      <c r="AC117" s="89">
        <v>27</v>
      </c>
      <c r="AD117" s="89">
        <v>28</v>
      </c>
      <c r="AE117" s="89">
        <v>29</v>
      </c>
      <c r="AF117" s="89">
        <v>30</v>
      </c>
      <c r="AG117" s="89">
        <v>31</v>
      </c>
      <c r="AH117" s="89">
        <v>32</v>
      </c>
      <c r="AI117" s="89">
        <v>33</v>
      </c>
      <c r="AJ117" s="89">
        <v>34</v>
      </c>
      <c r="AL117" s="89" t="s">
        <v>39</v>
      </c>
      <c r="AM117" s="89" t="s">
        <v>326</v>
      </c>
      <c r="AN117" s="90" t="s">
        <v>325</v>
      </c>
      <c r="AO117" s="90" t="s">
        <v>312</v>
      </c>
      <c r="AP117" s="91" t="s">
        <v>82</v>
      </c>
    </row>
    <row r="118" spans="1:42" ht="15" customHeight="1" x14ac:dyDescent="0.2">
      <c r="A118" s="92" t="s">
        <v>157</v>
      </c>
      <c r="B118" s="134">
        <f>'1'!E33</f>
        <v>378</v>
      </c>
      <c r="C118" s="144">
        <f>'2'!E40</f>
        <v>337</v>
      </c>
      <c r="D118" s="93">
        <f>'3'!K48</f>
        <v>401</v>
      </c>
      <c r="E118" s="93">
        <f>'4'!E20</f>
        <v>317</v>
      </c>
      <c r="F118" s="93"/>
      <c r="G118" s="93">
        <f>'6'!K27</f>
        <v>358</v>
      </c>
      <c r="H118" s="93">
        <f>'7'!K12</f>
        <v>386</v>
      </c>
      <c r="I118" s="93">
        <f>'8'!K40</f>
        <v>460</v>
      </c>
      <c r="J118" s="93">
        <f>'9'!K5</f>
        <v>390</v>
      </c>
      <c r="K118" s="93">
        <f>'10'!E33</f>
        <v>365</v>
      </c>
      <c r="L118" s="93">
        <f>'11'!K34</f>
        <v>396</v>
      </c>
      <c r="M118" s="94">
        <f>'12'!E41</f>
        <v>348</v>
      </c>
      <c r="N118" s="93">
        <f>'13'!K47</f>
        <v>370</v>
      </c>
      <c r="O118" s="134">
        <f>'14'!E13</f>
        <v>308</v>
      </c>
      <c r="P118" s="144">
        <f>'15'!K40</f>
        <v>418</v>
      </c>
      <c r="Q118" s="93">
        <f>'16'!E19</f>
        <v>412</v>
      </c>
      <c r="R118" s="93">
        <f>'17'!K40</f>
        <v>343</v>
      </c>
      <c r="S118" s="89"/>
      <c r="T118" s="93">
        <f>'18'!K35</f>
        <v>334</v>
      </c>
      <c r="U118" s="93">
        <f>'19'!K40</f>
        <v>318</v>
      </c>
      <c r="V118" s="93">
        <f>'20'!E47</f>
        <v>405</v>
      </c>
      <c r="W118" s="93">
        <f>'21'!K34</f>
        <v>332</v>
      </c>
      <c r="X118" s="93"/>
      <c r="Y118" s="93">
        <f>'23'!E26</f>
        <v>337</v>
      </c>
      <c r="Z118" s="93"/>
      <c r="AA118" s="94"/>
      <c r="AB118" s="93"/>
      <c r="AC118" s="93"/>
      <c r="AD118" s="93"/>
      <c r="AE118" s="93"/>
      <c r="AF118" s="93"/>
      <c r="AG118" s="93"/>
      <c r="AH118" s="93"/>
      <c r="AI118" s="93"/>
      <c r="AJ118" s="93"/>
      <c r="AL118" s="97">
        <f>AO118/AN118</f>
        <v>122.42857142857143</v>
      </c>
      <c r="AM118" s="93">
        <f t="shared" ref="AM118:AM127" si="78">MAX(B118:AJ118)</f>
        <v>460</v>
      </c>
      <c r="AN118" s="93">
        <f t="shared" ref="AN118:AN127" si="79">COUNTA(B118:AJ118)*3</f>
        <v>63</v>
      </c>
      <c r="AO118" s="98">
        <f t="shared" ref="AO118:AO127" si="80">SUM(B118:AJ118)</f>
        <v>7713</v>
      </c>
      <c r="AP118" s="93">
        <f t="shared" ref="AP118:AP127" si="81">COUNTIF(B118:AJ118,"&gt;399")</f>
        <v>5</v>
      </c>
    </row>
    <row r="119" spans="1:42" ht="15" customHeight="1" x14ac:dyDescent="0.2">
      <c r="A119" s="92" t="s">
        <v>186</v>
      </c>
      <c r="B119" s="134">
        <f>'1'!E31</f>
        <v>348</v>
      </c>
      <c r="C119" s="144">
        <f>'2'!E38</f>
        <v>381</v>
      </c>
      <c r="D119" s="93">
        <f>'3'!K45</f>
        <v>316</v>
      </c>
      <c r="E119" s="93">
        <f>'4'!E18</f>
        <v>356</v>
      </c>
      <c r="F119" s="93"/>
      <c r="G119" s="93">
        <f>'6'!K25</f>
        <v>351</v>
      </c>
      <c r="H119" s="93">
        <f>'7'!K10</f>
        <v>391</v>
      </c>
      <c r="I119" s="93">
        <f>'8'!K38</f>
        <v>372</v>
      </c>
      <c r="J119" s="93">
        <f>'9'!K3</f>
        <v>431</v>
      </c>
      <c r="K119" s="93">
        <f>'10'!E31</f>
        <v>316</v>
      </c>
      <c r="L119" s="93">
        <f>'11'!K33</f>
        <v>390</v>
      </c>
      <c r="M119" s="94">
        <f>'12'!E40</f>
        <v>337</v>
      </c>
      <c r="N119" s="93">
        <f>'13'!K46</f>
        <v>345</v>
      </c>
      <c r="O119" s="134">
        <f>'14'!E10</f>
        <v>347</v>
      </c>
      <c r="P119" s="144">
        <f>'15'!K38</f>
        <v>397</v>
      </c>
      <c r="Q119" s="93">
        <f>'16'!E17</f>
        <v>385</v>
      </c>
      <c r="R119" s="93">
        <f>'17'!K39</f>
        <v>347</v>
      </c>
      <c r="S119" s="89"/>
      <c r="T119" s="93">
        <f>'18'!K31</f>
        <v>394</v>
      </c>
      <c r="U119" s="93">
        <f>'19'!K38</f>
        <v>368</v>
      </c>
      <c r="V119" s="93">
        <f>'20'!E45</f>
        <v>343</v>
      </c>
      <c r="W119" s="93">
        <f>'21'!K32</f>
        <v>324</v>
      </c>
      <c r="X119" s="93"/>
      <c r="Y119" s="93">
        <f>'23'!E23</f>
        <v>344</v>
      </c>
      <c r="Z119" s="93">
        <f>'24'!E11</f>
        <v>393</v>
      </c>
      <c r="AA119" s="94"/>
      <c r="AB119" s="93"/>
      <c r="AC119" s="93"/>
      <c r="AD119" s="93"/>
      <c r="AE119" s="93"/>
      <c r="AF119" s="93"/>
      <c r="AG119" s="93"/>
      <c r="AH119" s="93"/>
      <c r="AI119" s="93"/>
      <c r="AJ119" s="93"/>
      <c r="AL119" s="97">
        <f>AO119/AN119</f>
        <v>120.84848484848484</v>
      </c>
      <c r="AM119" s="93">
        <f t="shared" si="78"/>
        <v>431</v>
      </c>
      <c r="AN119" s="93">
        <f t="shared" si="79"/>
        <v>66</v>
      </c>
      <c r="AO119" s="98">
        <f t="shared" si="80"/>
        <v>7976</v>
      </c>
      <c r="AP119" s="93">
        <f t="shared" si="81"/>
        <v>1</v>
      </c>
    </row>
    <row r="120" spans="1:42" ht="15" customHeight="1" x14ac:dyDescent="0.2">
      <c r="A120" s="92" t="s">
        <v>324</v>
      </c>
      <c r="B120" s="134">
        <f>'1'!E30</f>
        <v>335</v>
      </c>
      <c r="C120" s="144">
        <f>'2'!E37</f>
        <v>288</v>
      </c>
      <c r="D120" s="93">
        <f>'3'!K46</f>
        <v>338</v>
      </c>
      <c r="E120" s="93">
        <f>'4'!E17</f>
        <v>328</v>
      </c>
      <c r="F120" s="93"/>
      <c r="G120" s="93">
        <f>'6'!K24</f>
        <v>366</v>
      </c>
      <c r="H120" s="93">
        <f>'7'!K11</f>
        <v>362</v>
      </c>
      <c r="I120" s="93">
        <f>'8'!K39</f>
        <v>341</v>
      </c>
      <c r="J120" s="93">
        <f>'9'!K4</f>
        <v>387</v>
      </c>
      <c r="K120" s="93">
        <f>'10'!E32</f>
        <v>351</v>
      </c>
      <c r="L120" s="93">
        <f>'11'!K32</f>
        <v>383</v>
      </c>
      <c r="M120" s="94">
        <f>'12'!E39</f>
        <v>345</v>
      </c>
      <c r="N120" s="93">
        <f>'13'!K45</f>
        <v>378</v>
      </c>
      <c r="O120" s="134">
        <f>'14'!E11</f>
        <v>392</v>
      </c>
      <c r="P120" s="144">
        <f>'15'!K39</f>
        <v>338</v>
      </c>
      <c r="Q120" s="93">
        <f>'16'!E18</f>
        <v>344</v>
      </c>
      <c r="R120" s="93">
        <f>'17'!K37</f>
        <v>340</v>
      </c>
      <c r="S120" s="89"/>
      <c r="T120" s="93">
        <f>'18'!K32</f>
        <v>343</v>
      </c>
      <c r="U120" s="93">
        <f>'19'!K39</f>
        <v>358</v>
      </c>
      <c r="V120" s="93">
        <f>'20'!E46</f>
        <v>312</v>
      </c>
      <c r="W120" s="93">
        <f>'21'!K31</f>
        <v>408</v>
      </c>
      <c r="X120" s="93"/>
      <c r="Y120" s="93">
        <f>'23'!E25</f>
        <v>357</v>
      </c>
      <c r="Z120" s="93">
        <f>'24'!E10</f>
        <v>386</v>
      </c>
      <c r="AA120" s="94"/>
      <c r="AB120" s="93"/>
      <c r="AC120" s="93"/>
      <c r="AD120" s="93"/>
      <c r="AE120" s="93"/>
      <c r="AF120" s="93"/>
      <c r="AG120" s="93"/>
      <c r="AH120" s="93"/>
      <c r="AI120" s="93"/>
      <c r="AJ120" s="93"/>
      <c r="AL120" s="97">
        <f>AO120/AN120</f>
        <v>117.87878787878788</v>
      </c>
      <c r="AM120" s="93">
        <f t="shared" si="78"/>
        <v>408</v>
      </c>
      <c r="AN120" s="93">
        <f t="shared" si="79"/>
        <v>66</v>
      </c>
      <c r="AO120" s="98">
        <f t="shared" si="80"/>
        <v>7780</v>
      </c>
      <c r="AP120" s="93">
        <f t="shared" si="81"/>
        <v>1</v>
      </c>
    </row>
    <row r="121" spans="1:42" ht="15" customHeight="1" x14ac:dyDescent="0.2">
      <c r="A121" s="92" t="s">
        <v>156</v>
      </c>
      <c r="B121" s="134">
        <f>'1'!E32</f>
        <v>324</v>
      </c>
      <c r="C121" s="144">
        <f>'2'!E39</f>
        <v>346</v>
      </c>
      <c r="D121" s="93">
        <f>'3'!K44</f>
        <v>318</v>
      </c>
      <c r="E121" s="93">
        <f>'4'!E16</f>
        <v>286</v>
      </c>
      <c r="F121" s="93"/>
      <c r="G121" s="93">
        <f>'6'!K23</f>
        <v>357</v>
      </c>
      <c r="H121" s="93">
        <f>'7'!K9</f>
        <v>361</v>
      </c>
      <c r="I121" s="93">
        <f>'8'!K37</f>
        <v>350</v>
      </c>
      <c r="J121" s="93"/>
      <c r="K121" s="93">
        <f>'10'!E30</f>
        <v>306</v>
      </c>
      <c r="L121" s="93">
        <f>'11'!K31</f>
        <v>366</v>
      </c>
      <c r="M121" s="94">
        <f>'12'!E38</f>
        <v>355</v>
      </c>
      <c r="N121" s="93">
        <f>'13'!K44</f>
        <v>373</v>
      </c>
      <c r="O121" s="134">
        <f>'14'!E9</f>
        <v>320</v>
      </c>
      <c r="P121" s="144">
        <f>'15'!K37</f>
        <v>350</v>
      </c>
      <c r="Q121" s="93">
        <f>'16'!E16</f>
        <v>350</v>
      </c>
      <c r="R121" s="93">
        <f>'17'!K38</f>
        <v>366</v>
      </c>
      <c r="S121" s="89"/>
      <c r="T121" s="93">
        <f>'18'!K33</f>
        <v>311</v>
      </c>
      <c r="U121" s="93">
        <f>'19'!K37</f>
        <v>327</v>
      </c>
      <c r="V121" s="93">
        <f>'20'!E44</f>
        <v>340</v>
      </c>
      <c r="W121" s="93">
        <f>'21'!K30</f>
        <v>351</v>
      </c>
      <c r="X121" s="93"/>
      <c r="Y121" s="93">
        <f>'23'!E24</f>
        <v>346</v>
      </c>
      <c r="Z121" s="93">
        <f>'24'!E9</f>
        <v>340</v>
      </c>
      <c r="AA121" s="94"/>
      <c r="AB121" s="93"/>
      <c r="AC121" s="93"/>
      <c r="AD121" s="93"/>
      <c r="AE121" s="93"/>
      <c r="AF121" s="93"/>
      <c r="AG121" s="93"/>
      <c r="AH121" s="93"/>
      <c r="AI121" s="93"/>
      <c r="AJ121" s="93"/>
      <c r="AL121" s="97">
        <f>AO121/AN121</f>
        <v>113.38095238095238</v>
      </c>
      <c r="AM121" s="93">
        <f t="shared" si="78"/>
        <v>373</v>
      </c>
      <c r="AN121" s="93">
        <f t="shared" si="79"/>
        <v>63</v>
      </c>
      <c r="AO121" s="98">
        <f t="shared" si="80"/>
        <v>7143</v>
      </c>
      <c r="AP121" s="93">
        <f t="shared" si="81"/>
        <v>0</v>
      </c>
    </row>
    <row r="122" spans="1:42" ht="15" customHeight="1" x14ac:dyDescent="0.2">
      <c r="A122" s="92" t="s">
        <v>155</v>
      </c>
      <c r="B122" s="134">
        <f>'1'!E34</f>
        <v>364</v>
      </c>
      <c r="C122" s="144">
        <f>'2'!E41</f>
        <v>270</v>
      </c>
      <c r="D122" s="93"/>
      <c r="E122" s="93"/>
      <c r="F122" s="93"/>
      <c r="G122" s="93">
        <f>'6'!K26</f>
        <v>357</v>
      </c>
      <c r="H122" s="93">
        <f>'7'!K13</f>
        <v>322</v>
      </c>
      <c r="I122" s="93">
        <f>'8'!K41</f>
        <v>354</v>
      </c>
      <c r="J122" s="93">
        <f>'9'!K6</f>
        <v>452</v>
      </c>
      <c r="K122" s="93">
        <f>'10'!E34</f>
        <v>306</v>
      </c>
      <c r="L122" s="93"/>
      <c r="M122" s="94"/>
      <c r="N122" s="93">
        <f>'13'!K48</f>
        <v>341</v>
      </c>
      <c r="O122" s="134">
        <f>'14'!E12</f>
        <v>316</v>
      </c>
      <c r="P122" s="144">
        <f>'15'!K41</f>
        <v>369</v>
      </c>
      <c r="Q122" s="93">
        <f>'16'!E20</f>
        <v>313</v>
      </c>
      <c r="R122" s="93">
        <f>'17'!K41</f>
        <v>284</v>
      </c>
      <c r="S122" s="89"/>
      <c r="T122" s="93">
        <f>'18'!K34</f>
        <v>313</v>
      </c>
      <c r="U122" s="93">
        <f>'19'!K41</f>
        <v>350</v>
      </c>
      <c r="V122" s="93">
        <f>'20'!E48</f>
        <v>317</v>
      </c>
      <c r="W122" s="93">
        <f>'21'!K33</f>
        <v>353</v>
      </c>
      <c r="X122" s="93"/>
      <c r="Y122" s="93">
        <f>'23'!E27</f>
        <v>319</v>
      </c>
      <c r="Z122" s="93">
        <f>'24'!E13</f>
        <v>348</v>
      </c>
      <c r="AA122" s="94"/>
      <c r="AB122" s="93"/>
      <c r="AC122" s="93"/>
      <c r="AD122" s="93"/>
      <c r="AE122" s="93"/>
      <c r="AF122" s="93"/>
      <c r="AG122" s="93"/>
      <c r="AH122" s="93"/>
      <c r="AI122" s="93"/>
      <c r="AJ122" s="93"/>
      <c r="AL122" s="97">
        <f>AO122/AN122</f>
        <v>112</v>
      </c>
      <c r="AM122" s="93">
        <f t="shared" si="78"/>
        <v>452</v>
      </c>
      <c r="AN122" s="93">
        <f t="shared" si="79"/>
        <v>54</v>
      </c>
      <c r="AO122" s="98">
        <f t="shared" si="80"/>
        <v>6048</v>
      </c>
      <c r="AP122" s="93">
        <f t="shared" si="81"/>
        <v>1</v>
      </c>
    </row>
    <row r="123" spans="1:42" ht="15" customHeight="1" x14ac:dyDescent="0.2">
      <c r="A123" s="99" t="s">
        <v>557</v>
      </c>
      <c r="B123" s="77"/>
      <c r="C123" s="95"/>
      <c r="D123" s="77">
        <f>'3'!K47</f>
        <v>391</v>
      </c>
      <c r="E123" s="77"/>
      <c r="F123" s="77"/>
      <c r="G123" s="77"/>
      <c r="H123" s="77"/>
      <c r="I123" s="77"/>
      <c r="J123" s="77"/>
      <c r="K123" s="77"/>
      <c r="L123" s="77"/>
      <c r="M123" s="96"/>
      <c r="N123" s="77"/>
      <c r="O123" s="77"/>
      <c r="P123" s="95"/>
      <c r="Q123" s="77"/>
      <c r="R123" s="77"/>
      <c r="S123" s="89"/>
      <c r="T123" s="77"/>
      <c r="U123" s="77"/>
      <c r="V123" s="77"/>
      <c r="W123" s="77"/>
      <c r="X123" s="77"/>
      <c r="Y123" s="77"/>
      <c r="Z123" s="77">
        <f>'24'!E12</f>
        <v>345</v>
      </c>
      <c r="AA123" s="96"/>
      <c r="AB123" s="77"/>
      <c r="AC123" s="77"/>
      <c r="AD123" s="77"/>
      <c r="AE123" s="77"/>
      <c r="AF123" s="77"/>
      <c r="AG123" s="77"/>
      <c r="AH123" s="77"/>
      <c r="AI123" s="77"/>
      <c r="AJ123" s="77"/>
      <c r="AL123" s="103">
        <f t="shared" ref="AL123" si="82">AO123/AN123</f>
        <v>122.66666666666667</v>
      </c>
      <c r="AM123" s="77">
        <f t="shared" si="78"/>
        <v>391</v>
      </c>
      <c r="AN123" s="77">
        <f t="shared" si="79"/>
        <v>6</v>
      </c>
      <c r="AO123" s="100">
        <f t="shared" si="80"/>
        <v>736</v>
      </c>
      <c r="AP123" s="77">
        <f t="shared" si="81"/>
        <v>0</v>
      </c>
    </row>
    <row r="124" spans="1:42" ht="15" customHeight="1" x14ac:dyDescent="0.2">
      <c r="A124" s="99" t="s">
        <v>562</v>
      </c>
      <c r="B124" s="77"/>
      <c r="C124" s="95"/>
      <c r="D124" s="77"/>
      <c r="E124" s="77">
        <f>'4'!E19</f>
        <v>338</v>
      </c>
      <c r="F124" s="77"/>
      <c r="G124" s="77"/>
      <c r="H124" s="77"/>
      <c r="I124" s="77"/>
      <c r="J124" s="77">
        <f>'9'!K2</f>
        <v>353</v>
      </c>
      <c r="K124" s="77"/>
      <c r="L124" s="77">
        <f>'11'!K30</f>
        <v>406</v>
      </c>
      <c r="M124" s="96">
        <f>'12'!E37</f>
        <v>345</v>
      </c>
      <c r="N124" s="77"/>
      <c r="O124" s="77"/>
      <c r="P124" s="95"/>
      <c r="Q124" s="77"/>
      <c r="R124" s="77"/>
      <c r="S124" s="89"/>
      <c r="T124" s="77"/>
      <c r="U124" s="77"/>
      <c r="V124" s="77"/>
      <c r="W124" s="77"/>
      <c r="X124" s="77"/>
      <c r="Y124" s="77"/>
      <c r="Z124" s="77"/>
      <c r="AA124" s="96"/>
      <c r="AB124" s="77"/>
      <c r="AC124" s="77"/>
      <c r="AD124" s="77"/>
      <c r="AE124" s="77"/>
      <c r="AF124" s="77"/>
      <c r="AG124" s="77"/>
      <c r="AH124" s="77"/>
      <c r="AI124" s="77"/>
      <c r="AJ124" s="77"/>
      <c r="AL124" s="103">
        <f t="shared" ref="AL124" si="83">AO124/AN124</f>
        <v>120.16666666666667</v>
      </c>
      <c r="AM124" s="77">
        <f t="shared" ref="AM124" si="84">MAX(B124:AJ124)</f>
        <v>406</v>
      </c>
      <c r="AN124" s="77">
        <f t="shared" ref="AN124" si="85">COUNTA(B124:AJ124)*3</f>
        <v>12</v>
      </c>
      <c r="AO124" s="100">
        <f t="shared" ref="AO124" si="86">SUM(B124:AJ124)</f>
        <v>1442</v>
      </c>
      <c r="AP124" s="77">
        <f t="shared" ref="AP124" si="87">COUNTIF(B124:AJ124,"&gt;399")</f>
        <v>1</v>
      </c>
    </row>
    <row r="125" spans="1:42" ht="15" hidden="1" customHeight="1" x14ac:dyDescent="0.2">
      <c r="A125" s="99"/>
      <c r="B125" s="77"/>
      <c r="C125" s="95"/>
      <c r="D125" s="125"/>
      <c r="E125" s="77"/>
      <c r="F125" s="77"/>
      <c r="G125" s="77"/>
      <c r="H125" s="77"/>
      <c r="I125" s="77"/>
      <c r="J125" s="77"/>
      <c r="K125" s="77"/>
      <c r="L125" s="77"/>
      <c r="M125" s="96"/>
      <c r="N125" s="77"/>
      <c r="O125" s="77"/>
      <c r="P125" s="95"/>
      <c r="Q125" s="125"/>
      <c r="R125" s="77"/>
      <c r="S125" s="89"/>
      <c r="T125" s="77"/>
      <c r="U125" s="77"/>
      <c r="V125" s="77"/>
      <c r="W125" s="77"/>
      <c r="X125" s="77"/>
      <c r="Y125" s="77"/>
      <c r="Z125" s="77"/>
      <c r="AA125" s="96"/>
      <c r="AB125" s="77"/>
      <c r="AC125" s="77"/>
      <c r="AD125" s="77"/>
      <c r="AE125" s="77"/>
      <c r="AF125" s="77"/>
      <c r="AG125" s="77"/>
      <c r="AH125" s="77"/>
      <c r="AI125" s="77"/>
      <c r="AJ125" s="77"/>
      <c r="AL125" s="103" t="e">
        <f t="shared" ref="AL125:AL127" si="88">AO125/AN125</f>
        <v>#DIV/0!</v>
      </c>
      <c r="AM125" s="77">
        <f t="shared" si="78"/>
        <v>0</v>
      </c>
      <c r="AN125" s="77">
        <f t="shared" si="79"/>
        <v>0</v>
      </c>
      <c r="AO125" s="100">
        <f t="shared" si="80"/>
        <v>0</v>
      </c>
      <c r="AP125" s="77">
        <f t="shared" si="81"/>
        <v>0</v>
      </c>
    </row>
    <row r="126" spans="1:42" ht="15" hidden="1" customHeight="1" x14ac:dyDescent="0.2">
      <c r="A126" s="99"/>
      <c r="B126" s="77"/>
      <c r="C126" s="95"/>
      <c r="D126" s="125"/>
      <c r="E126" s="77"/>
      <c r="F126" s="77"/>
      <c r="G126" s="77"/>
      <c r="H126" s="77"/>
      <c r="I126" s="77"/>
      <c r="J126" s="77"/>
      <c r="K126" s="77"/>
      <c r="L126" s="77"/>
      <c r="M126" s="96"/>
      <c r="N126" s="77"/>
      <c r="O126" s="77"/>
      <c r="P126" s="95"/>
      <c r="Q126" s="125"/>
      <c r="R126" s="77"/>
      <c r="S126" s="89"/>
      <c r="T126" s="77"/>
      <c r="U126" s="77"/>
      <c r="V126" s="77"/>
      <c r="W126" s="77"/>
      <c r="X126" s="77"/>
      <c r="Y126" s="77"/>
      <c r="Z126" s="77"/>
      <c r="AA126" s="96"/>
      <c r="AB126" s="77"/>
      <c r="AC126" s="77"/>
      <c r="AD126" s="77"/>
      <c r="AE126" s="77"/>
      <c r="AF126" s="77"/>
      <c r="AG126" s="77"/>
      <c r="AH126" s="77"/>
      <c r="AI126" s="77"/>
      <c r="AJ126" s="77"/>
      <c r="AL126" s="103" t="e">
        <f t="shared" si="88"/>
        <v>#DIV/0!</v>
      </c>
      <c r="AM126" s="77">
        <f t="shared" si="78"/>
        <v>0</v>
      </c>
      <c r="AN126" s="77">
        <f t="shared" si="79"/>
        <v>0</v>
      </c>
      <c r="AO126" s="100">
        <f t="shared" si="80"/>
        <v>0</v>
      </c>
      <c r="AP126" s="77">
        <f t="shared" si="81"/>
        <v>0</v>
      </c>
    </row>
    <row r="127" spans="1:42" ht="15" hidden="1" customHeight="1" x14ac:dyDescent="0.2">
      <c r="A127" s="99"/>
      <c r="B127" s="77"/>
      <c r="C127" s="95"/>
      <c r="D127" s="77"/>
      <c r="E127" s="77"/>
      <c r="F127" s="77"/>
      <c r="G127" s="77"/>
      <c r="H127" s="77"/>
      <c r="I127" s="77"/>
      <c r="J127" s="77"/>
      <c r="K127" s="77"/>
      <c r="L127" s="77"/>
      <c r="M127" s="96"/>
      <c r="N127" s="77"/>
      <c r="O127" s="77"/>
      <c r="P127" s="95"/>
      <c r="Q127" s="77"/>
      <c r="R127" s="77"/>
      <c r="S127" s="89"/>
      <c r="T127" s="77"/>
      <c r="U127" s="77"/>
      <c r="V127" s="77"/>
      <c r="W127" s="77"/>
      <c r="X127" s="77"/>
      <c r="Y127" s="77"/>
      <c r="Z127" s="77"/>
      <c r="AA127" s="96"/>
      <c r="AB127" s="77"/>
      <c r="AC127" s="77"/>
      <c r="AD127" s="77"/>
      <c r="AE127" s="77"/>
      <c r="AF127" s="77"/>
      <c r="AG127" s="77"/>
      <c r="AH127" s="77"/>
      <c r="AI127" s="77"/>
      <c r="AJ127" s="77"/>
      <c r="AL127" s="103" t="e">
        <f t="shared" si="88"/>
        <v>#DIV/0!</v>
      </c>
      <c r="AM127" s="77">
        <f t="shared" si="78"/>
        <v>0</v>
      </c>
      <c r="AN127" s="77">
        <f t="shared" si="79"/>
        <v>0</v>
      </c>
      <c r="AO127" s="100">
        <f t="shared" si="80"/>
        <v>0</v>
      </c>
      <c r="AP127" s="77">
        <f t="shared" si="81"/>
        <v>0</v>
      </c>
    </row>
    <row r="128" spans="1:42" ht="15" customHeight="1" x14ac:dyDescent="0.2">
      <c r="A128" s="88"/>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L128" s="89"/>
      <c r="AM128" s="89"/>
      <c r="AN128" s="90"/>
      <c r="AO128" s="90"/>
    </row>
    <row r="129" spans="1:42" ht="15" customHeight="1" x14ac:dyDescent="0.2">
      <c r="A129" s="79" t="s">
        <v>479</v>
      </c>
      <c r="B129" s="89">
        <v>1</v>
      </c>
      <c r="C129" s="89">
        <v>2</v>
      </c>
      <c r="D129" s="89">
        <v>3</v>
      </c>
      <c r="E129" s="89">
        <v>4</v>
      </c>
      <c r="F129" s="89">
        <v>5</v>
      </c>
      <c r="G129" s="89">
        <v>6</v>
      </c>
      <c r="H129" s="89">
        <v>7</v>
      </c>
      <c r="I129" s="89">
        <v>8</v>
      </c>
      <c r="J129" s="89">
        <v>9</v>
      </c>
      <c r="K129" s="89">
        <v>10</v>
      </c>
      <c r="L129" s="89">
        <v>11</v>
      </c>
      <c r="M129" s="89">
        <v>12</v>
      </c>
      <c r="N129" s="89">
        <v>13</v>
      </c>
      <c r="O129" s="89">
        <v>14</v>
      </c>
      <c r="P129" s="89">
        <v>15</v>
      </c>
      <c r="Q129" s="89">
        <v>16</v>
      </c>
      <c r="R129" s="89">
        <v>17</v>
      </c>
      <c r="S129" s="89"/>
      <c r="T129" s="89">
        <v>18</v>
      </c>
      <c r="U129" s="89">
        <v>19</v>
      </c>
      <c r="V129" s="89">
        <v>20</v>
      </c>
      <c r="W129" s="89">
        <v>21</v>
      </c>
      <c r="X129" s="89">
        <v>22</v>
      </c>
      <c r="Y129" s="89">
        <v>23</v>
      </c>
      <c r="Z129" s="89">
        <v>24</v>
      </c>
      <c r="AA129" s="89">
        <v>25</v>
      </c>
      <c r="AB129" s="89">
        <v>26</v>
      </c>
      <c r="AC129" s="89">
        <v>27</v>
      </c>
      <c r="AD129" s="89">
        <v>28</v>
      </c>
      <c r="AE129" s="89">
        <v>29</v>
      </c>
      <c r="AF129" s="89">
        <v>30</v>
      </c>
      <c r="AG129" s="89">
        <v>31</v>
      </c>
      <c r="AH129" s="89">
        <v>32</v>
      </c>
      <c r="AI129" s="89">
        <v>33</v>
      </c>
      <c r="AJ129" s="89">
        <v>34</v>
      </c>
      <c r="AL129" s="89" t="s">
        <v>39</v>
      </c>
      <c r="AM129" s="89" t="s">
        <v>326</v>
      </c>
      <c r="AN129" s="90" t="s">
        <v>325</v>
      </c>
      <c r="AO129" s="90" t="s">
        <v>312</v>
      </c>
      <c r="AP129" s="91" t="s">
        <v>82</v>
      </c>
    </row>
    <row r="130" spans="1:42" ht="15" customHeight="1" x14ac:dyDescent="0.2">
      <c r="A130" s="92" t="s">
        <v>339</v>
      </c>
      <c r="B130" s="134">
        <f>'1'!K34</f>
        <v>460</v>
      </c>
      <c r="C130" s="144">
        <f>'2'!E27</f>
        <v>357</v>
      </c>
      <c r="D130" s="93">
        <f>'3'!E41</f>
        <v>384</v>
      </c>
      <c r="E130" s="93"/>
      <c r="F130" s="93">
        <f>'5'!K13</f>
        <v>412</v>
      </c>
      <c r="G130" s="93">
        <f>'6'!E34</f>
        <v>403</v>
      </c>
      <c r="H130" s="93">
        <f>'7'!E34</f>
        <v>387</v>
      </c>
      <c r="I130" s="93"/>
      <c r="J130" s="93">
        <f>'9'!K34</f>
        <v>338</v>
      </c>
      <c r="K130" s="93">
        <f>'10'!K49</f>
        <v>398</v>
      </c>
      <c r="L130" s="93">
        <f>'11'!E13</f>
        <v>347</v>
      </c>
      <c r="M130" s="94">
        <f>'12'!K6</f>
        <v>380</v>
      </c>
      <c r="N130" s="93"/>
      <c r="O130" s="134">
        <f>'14'!E6</f>
        <v>369</v>
      </c>
      <c r="P130" s="144">
        <f>'15'!K13</f>
        <v>393</v>
      </c>
      <c r="Q130" s="93">
        <f>'16'!E13</f>
        <v>384</v>
      </c>
      <c r="R130" s="93">
        <f>'17'!K6</f>
        <v>439</v>
      </c>
      <c r="S130" s="89"/>
      <c r="T130" s="93">
        <f>'18'!E35</f>
        <v>354</v>
      </c>
      <c r="U130" s="93">
        <f>'19'!K27</f>
        <v>383</v>
      </c>
      <c r="V130" s="93">
        <f>'20'!K41</f>
        <v>400</v>
      </c>
      <c r="W130" s="93"/>
      <c r="X130" s="93">
        <f>'22'!E13</f>
        <v>330</v>
      </c>
      <c r="Y130" s="93">
        <f>'23'!K34</f>
        <v>408</v>
      </c>
      <c r="Z130" s="93">
        <f>'24'!K34</f>
        <v>402</v>
      </c>
      <c r="AA130" s="94"/>
      <c r="AB130" s="93"/>
      <c r="AC130" s="93"/>
      <c r="AD130" s="93"/>
      <c r="AE130" s="93"/>
      <c r="AF130" s="93"/>
      <c r="AG130" s="93"/>
      <c r="AH130" s="93"/>
      <c r="AI130" s="93"/>
      <c r="AJ130" s="93"/>
      <c r="AL130" s="97">
        <f>AO130/AN130</f>
        <v>128.80000000000001</v>
      </c>
      <c r="AM130" s="93">
        <f t="shared" ref="AM130:AM137" si="89">MAX(B130:AJ130)</f>
        <v>460</v>
      </c>
      <c r="AN130" s="93">
        <f t="shared" ref="AN130:AN137" si="90">COUNTA(B130:AJ130)*3</f>
        <v>60</v>
      </c>
      <c r="AO130" s="98">
        <f t="shared" ref="AO130:AO137" si="91">SUM(B130:AJ130)</f>
        <v>7728</v>
      </c>
      <c r="AP130" s="93">
        <f t="shared" ref="AP130:AP137" si="92">COUNTIF(B130:AJ130,"&gt;399")</f>
        <v>7</v>
      </c>
    </row>
    <row r="131" spans="1:42" ht="15" customHeight="1" x14ac:dyDescent="0.2">
      <c r="A131" s="92" t="s">
        <v>300</v>
      </c>
      <c r="B131" s="134">
        <f>'1'!K30</f>
        <v>411</v>
      </c>
      <c r="C131" s="144">
        <f>'2'!E23</f>
        <v>396</v>
      </c>
      <c r="D131" s="93">
        <f>'3'!E37</f>
        <v>375</v>
      </c>
      <c r="E131" s="93"/>
      <c r="F131" s="93">
        <f>'5'!K9</f>
        <v>364</v>
      </c>
      <c r="G131" s="93">
        <f>'6'!E30</f>
        <v>381</v>
      </c>
      <c r="H131" s="93">
        <f>'7'!E30</f>
        <v>392</v>
      </c>
      <c r="I131" s="93">
        <f>'8'!K2</f>
        <v>388</v>
      </c>
      <c r="J131" s="93">
        <f>'9'!K30</f>
        <v>423</v>
      </c>
      <c r="K131" s="93">
        <f>'10'!K45</f>
        <v>367</v>
      </c>
      <c r="L131" s="93">
        <f>'11'!E9</f>
        <v>405</v>
      </c>
      <c r="M131" s="94">
        <f>'12'!K2</f>
        <v>392</v>
      </c>
      <c r="N131" s="93">
        <f>'13'!K16</f>
        <v>397</v>
      </c>
      <c r="O131" s="134">
        <f>'14'!E2</f>
        <v>384</v>
      </c>
      <c r="P131" s="144">
        <f>'15'!K9</f>
        <v>357</v>
      </c>
      <c r="Q131" s="93">
        <f>'16'!E9</f>
        <v>322</v>
      </c>
      <c r="R131" s="93">
        <f>'17'!K2</f>
        <v>375</v>
      </c>
      <c r="S131" s="89"/>
      <c r="T131" s="93">
        <f>'18'!E31</f>
        <v>382</v>
      </c>
      <c r="U131" s="93">
        <f>'19'!K23</f>
        <v>359</v>
      </c>
      <c r="V131" s="93">
        <f>'20'!K37</f>
        <v>385</v>
      </c>
      <c r="W131" s="93"/>
      <c r="X131" s="93">
        <f>'22'!E9</f>
        <v>358</v>
      </c>
      <c r="Y131" s="93">
        <f>'23'!K30</f>
        <v>398</v>
      </c>
      <c r="Z131" s="93">
        <f>'24'!K30</f>
        <v>383</v>
      </c>
      <c r="AA131" s="94"/>
      <c r="AB131" s="93"/>
      <c r="AC131" s="93"/>
      <c r="AD131" s="93"/>
      <c r="AE131" s="93"/>
      <c r="AF131" s="93"/>
      <c r="AG131" s="93"/>
      <c r="AH131" s="93"/>
      <c r="AI131" s="93"/>
      <c r="AJ131" s="93"/>
      <c r="AL131" s="97">
        <f>AO131/AN131</f>
        <v>127.18181818181819</v>
      </c>
      <c r="AM131" s="93">
        <f t="shared" si="89"/>
        <v>423</v>
      </c>
      <c r="AN131" s="93">
        <f t="shared" si="90"/>
        <v>66</v>
      </c>
      <c r="AO131" s="98">
        <f t="shared" si="91"/>
        <v>8394</v>
      </c>
      <c r="AP131" s="93">
        <f t="shared" si="92"/>
        <v>3</v>
      </c>
    </row>
    <row r="132" spans="1:42" ht="15" customHeight="1" x14ac:dyDescent="0.2">
      <c r="A132" s="92" t="s">
        <v>303</v>
      </c>
      <c r="B132" s="134"/>
      <c r="C132" s="144">
        <f>'2'!E26</f>
        <v>440</v>
      </c>
      <c r="D132" s="93">
        <f>'3'!E40</f>
        <v>380</v>
      </c>
      <c r="E132" s="93"/>
      <c r="F132" s="93"/>
      <c r="G132" s="93">
        <f>'6'!E33</f>
        <v>409</v>
      </c>
      <c r="H132" s="93">
        <f>'7'!E33</f>
        <v>350</v>
      </c>
      <c r="I132" s="93">
        <f>'8'!K6</f>
        <v>391</v>
      </c>
      <c r="J132" s="93">
        <f>'9'!K33</f>
        <v>384</v>
      </c>
      <c r="K132" s="93">
        <f>'10'!K48</f>
        <v>399</v>
      </c>
      <c r="L132" s="93">
        <f>'11'!E12</f>
        <v>384</v>
      </c>
      <c r="M132" s="94">
        <f>'12'!K5</f>
        <v>445</v>
      </c>
      <c r="N132" s="93">
        <f>'13'!K20</f>
        <v>379</v>
      </c>
      <c r="O132" s="134">
        <f>'14'!E5</f>
        <v>351</v>
      </c>
      <c r="P132" s="144">
        <f>'15'!K12</f>
        <v>366</v>
      </c>
      <c r="Q132" s="93">
        <f>'16'!E12</f>
        <v>320</v>
      </c>
      <c r="R132" s="93">
        <f>'17'!K5</f>
        <v>345</v>
      </c>
      <c r="S132" s="89"/>
      <c r="T132" s="93">
        <f>'18'!E34</f>
        <v>378</v>
      </c>
      <c r="U132" s="93">
        <f>'19'!K26</f>
        <v>375</v>
      </c>
      <c r="V132" s="93">
        <f>'20'!K40</f>
        <v>385</v>
      </c>
      <c r="W132" s="93"/>
      <c r="X132" s="93">
        <f>'22'!E12</f>
        <v>384</v>
      </c>
      <c r="Y132" s="93">
        <f>'23'!K33</f>
        <v>343</v>
      </c>
      <c r="Z132" s="93">
        <f>'24'!K33</f>
        <v>362</v>
      </c>
      <c r="AA132" s="94"/>
      <c r="AB132" s="93"/>
      <c r="AC132" s="93"/>
      <c r="AD132" s="93"/>
      <c r="AE132" s="93"/>
      <c r="AF132" s="93"/>
      <c r="AG132" s="93"/>
      <c r="AH132" s="93"/>
      <c r="AI132" s="93"/>
      <c r="AJ132" s="93"/>
      <c r="AL132" s="97">
        <f>AO132/AN132</f>
        <v>126.16666666666667</v>
      </c>
      <c r="AM132" s="93">
        <f t="shared" si="89"/>
        <v>445</v>
      </c>
      <c r="AN132" s="93">
        <f t="shared" si="90"/>
        <v>60</v>
      </c>
      <c r="AO132" s="98">
        <f t="shared" si="91"/>
        <v>7570</v>
      </c>
      <c r="AP132" s="93">
        <f t="shared" si="92"/>
        <v>3</v>
      </c>
    </row>
    <row r="133" spans="1:42" ht="15" customHeight="1" x14ac:dyDescent="0.2">
      <c r="A133" s="92" t="s">
        <v>302</v>
      </c>
      <c r="B133" s="134">
        <f>'1'!K33</f>
        <v>380</v>
      </c>
      <c r="C133" s="144">
        <f>'2'!E25</f>
        <v>335</v>
      </c>
      <c r="D133" s="93">
        <f>'3'!E39</f>
        <v>344</v>
      </c>
      <c r="E133" s="93"/>
      <c r="F133" s="93">
        <f>'5'!K12</f>
        <v>366</v>
      </c>
      <c r="G133" s="93">
        <f>'6'!E32</f>
        <v>401</v>
      </c>
      <c r="H133" s="93">
        <f>'7'!E32</f>
        <v>371</v>
      </c>
      <c r="I133" s="93">
        <f>'8'!K5</f>
        <v>378</v>
      </c>
      <c r="J133" s="93">
        <f>'9'!K32</f>
        <v>368</v>
      </c>
      <c r="K133" s="93">
        <f>'10'!K47</f>
        <v>384</v>
      </c>
      <c r="L133" s="93">
        <f>'11'!E11</f>
        <v>380</v>
      </c>
      <c r="M133" s="94">
        <f>'12'!K4</f>
        <v>348</v>
      </c>
      <c r="N133" s="93">
        <f>'13'!K19</f>
        <v>361</v>
      </c>
      <c r="O133" s="134">
        <f>'14'!E4</f>
        <v>381</v>
      </c>
      <c r="P133" s="144">
        <f>'15'!K11</f>
        <v>366</v>
      </c>
      <c r="Q133" s="93">
        <f>'16'!E11</f>
        <v>355</v>
      </c>
      <c r="R133" s="93">
        <f>'17'!K4</f>
        <v>427</v>
      </c>
      <c r="S133" s="89"/>
      <c r="T133" s="93">
        <f>'18'!E33</f>
        <v>394</v>
      </c>
      <c r="U133" s="93">
        <f>'19'!K25</f>
        <v>345</v>
      </c>
      <c r="V133" s="93">
        <f>'20'!K39</f>
        <v>326</v>
      </c>
      <c r="W133" s="93"/>
      <c r="X133" s="93">
        <f>'22'!E11</f>
        <v>378</v>
      </c>
      <c r="Y133" s="93">
        <f>'23'!K32</f>
        <v>380</v>
      </c>
      <c r="Z133" s="93">
        <f>'24'!K32</f>
        <v>377</v>
      </c>
      <c r="AA133" s="94"/>
      <c r="AB133" s="93"/>
      <c r="AC133" s="93"/>
      <c r="AD133" s="93"/>
      <c r="AE133" s="93"/>
      <c r="AF133" s="93"/>
      <c r="AG133" s="93"/>
      <c r="AH133" s="93"/>
      <c r="AI133" s="93"/>
      <c r="AJ133" s="93"/>
      <c r="AL133" s="97">
        <f>AO133/AN133</f>
        <v>123.40909090909091</v>
      </c>
      <c r="AM133" s="93">
        <f t="shared" si="89"/>
        <v>427</v>
      </c>
      <c r="AN133" s="93">
        <f t="shared" si="90"/>
        <v>66</v>
      </c>
      <c r="AO133" s="98">
        <f t="shared" si="91"/>
        <v>8145</v>
      </c>
      <c r="AP133" s="93">
        <f t="shared" si="92"/>
        <v>2</v>
      </c>
    </row>
    <row r="134" spans="1:42" ht="15" customHeight="1" x14ac:dyDescent="0.2">
      <c r="A134" s="92" t="s">
        <v>301</v>
      </c>
      <c r="B134" s="134">
        <f>'1'!K32</f>
        <v>315</v>
      </c>
      <c r="C134" s="144">
        <f>'2'!E24</f>
        <v>351</v>
      </c>
      <c r="D134" s="93">
        <f>'3'!E38</f>
        <v>355</v>
      </c>
      <c r="E134" s="93"/>
      <c r="F134" s="93">
        <f>'5'!K10</f>
        <v>415</v>
      </c>
      <c r="G134" s="93">
        <f>'6'!E31</f>
        <v>344</v>
      </c>
      <c r="H134" s="93">
        <f>'7'!E31</f>
        <v>354</v>
      </c>
      <c r="I134" s="93">
        <f>'8'!K3</f>
        <v>333</v>
      </c>
      <c r="J134" s="93"/>
      <c r="K134" s="93">
        <f>'10'!K46</f>
        <v>365</v>
      </c>
      <c r="L134" s="93"/>
      <c r="M134" s="94">
        <f>'12'!K3</f>
        <v>363</v>
      </c>
      <c r="N134" s="93">
        <f>'13'!K17</f>
        <v>314</v>
      </c>
      <c r="O134" s="134">
        <f>'14'!E3</f>
        <v>420</v>
      </c>
      <c r="P134" s="144">
        <f>'15'!K10</f>
        <v>338</v>
      </c>
      <c r="Q134" s="93">
        <f>'16'!E10</f>
        <v>354</v>
      </c>
      <c r="R134" s="93">
        <f>'17'!K3</f>
        <v>369</v>
      </c>
      <c r="S134" s="89"/>
      <c r="T134" s="93">
        <f>'18'!E32</f>
        <v>398</v>
      </c>
      <c r="U134" s="93">
        <f>'19'!K24</f>
        <v>355</v>
      </c>
      <c r="V134" s="93">
        <f>'20'!K38</f>
        <v>360</v>
      </c>
      <c r="W134" s="93"/>
      <c r="X134" s="93">
        <f>'22'!E10</f>
        <v>348</v>
      </c>
      <c r="Y134" s="93">
        <f>'23'!K31</f>
        <v>335</v>
      </c>
      <c r="Z134" s="93">
        <f>'24'!K31</f>
        <v>367</v>
      </c>
      <c r="AA134" s="94"/>
      <c r="AB134" s="93"/>
      <c r="AC134" s="93"/>
      <c r="AD134" s="93"/>
      <c r="AE134" s="93"/>
      <c r="AF134" s="93"/>
      <c r="AG134" s="93"/>
      <c r="AH134" s="93"/>
      <c r="AI134" s="93"/>
      <c r="AJ134" s="93"/>
      <c r="AL134" s="97">
        <f>AO134/AN134</f>
        <v>119.21666666666667</v>
      </c>
      <c r="AM134" s="93">
        <f t="shared" si="89"/>
        <v>420</v>
      </c>
      <c r="AN134" s="93">
        <f t="shared" si="90"/>
        <v>60</v>
      </c>
      <c r="AO134" s="98">
        <f t="shared" si="91"/>
        <v>7153</v>
      </c>
      <c r="AP134" s="93">
        <f t="shared" si="92"/>
        <v>2</v>
      </c>
    </row>
    <row r="135" spans="1:42" ht="15" customHeight="1" x14ac:dyDescent="0.2">
      <c r="A135" s="99" t="s">
        <v>500</v>
      </c>
      <c r="B135" s="77">
        <f>'1'!K31</f>
        <v>375</v>
      </c>
      <c r="C135" s="95"/>
      <c r="D135" s="77"/>
      <c r="E135" s="77"/>
      <c r="F135" s="77"/>
      <c r="G135" s="77"/>
      <c r="H135" s="77"/>
      <c r="I135" s="77"/>
      <c r="J135" s="77">
        <f>'9'!K31</f>
        <v>339</v>
      </c>
      <c r="K135" s="77"/>
      <c r="L135" s="77">
        <f>'11'!E10</f>
        <v>386</v>
      </c>
      <c r="M135" s="96"/>
      <c r="N135" s="77"/>
      <c r="O135" s="77"/>
      <c r="P135" s="95"/>
      <c r="Q135" s="77"/>
      <c r="R135" s="77"/>
      <c r="S135" s="89"/>
      <c r="T135" s="77"/>
      <c r="U135" s="77"/>
      <c r="V135" s="77"/>
      <c r="W135" s="77"/>
      <c r="X135" s="77"/>
      <c r="Y135" s="77"/>
      <c r="Z135" s="77"/>
      <c r="AA135" s="96"/>
      <c r="AB135" s="77"/>
      <c r="AC135" s="77"/>
      <c r="AD135" s="77"/>
      <c r="AE135" s="77"/>
      <c r="AF135" s="77"/>
      <c r="AG135" s="77"/>
      <c r="AH135" s="77"/>
      <c r="AI135" s="77"/>
      <c r="AJ135" s="77"/>
      <c r="AL135" s="103">
        <f t="shared" ref="AL135:AL136" si="93">AO135/AN135</f>
        <v>122.22222222222223</v>
      </c>
      <c r="AM135" s="77">
        <f t="shared" si="89"/>
        <v>386</v>
      </c>
      <c r="AN135" s="77">
        <f t="shared" si="90"/>
        <v>9</v>
      </c>
      <c r="AO135" s="100">
        <f t="shared" si="91"/>
        <v>1100</v>
      </c>
      <c r="AP135" s="77">
        <f t="shared" si="92"/>
        <v>0</v>
      </c>
    </row>
    <row r="136" spans="1:42" ht="15" customHeight="1" x14ac:dyDescent="0.2">
      <c r="A136" s="99" t="s">
        <v>589</v>
      </c>
      <c r="B136" s="77"/>
      <c r="C136" s="95"/>
      <c r="D136" s="77"/>
      <c r="E136" s="77"/>
      <c r="F136" s="77">
        <f>'5'!K11</f>
        <v>350</v>
      </c>
      <c r="G136" s="77"/>
      <c r="H136" s="77"/>
      <c r="I136" s="77">
        <f>'8'!K4</f>
        <v>387</v>
      </c>
      <c r="J136" s="77"/>
      <c r="K136" s="77"/>
      <c r="L136" s="77"/>
      <c r="M136" s="96"/>
      <c r="N136" s="77">
        <f>'13'!K18</f>
        <v>338</v>
      </c>
      <c r="O136" s="77"/>
      <c r="P136" s="95"/>
      <c r="Q136" s="77"/>
      <c r="R136" s="77"/>
      <c r="S136" s="89"/>
      <c r="T136" s="77"/>
      <c r="U136" s="77"/>
      <c r="V136" s="77"/>
      <c r="W136" s="77"/>
      <c r="X136" s="77"/>
      <c r="Y136" s="77"/>
      <c r="Z136" s="77"/>
      <c r="AA136" s="96"/>
      <c r="AB136" s="77"/>
      <c r="AC136" s="77"/>
      <c r="AD136" s="77"/>
      <c r="AE136" s="77"/>
      <c r="AF136" s="77"/>
      <c r="AG136" s="77"/>
      <c r="AH136" s="77"/>
      <c r="AI136" s="77"/>
      <c r="AJ136" s="77"/>
      <c r="AL136" s="103">
        <f t="shared" si="93"/>
        <v>119.44444444444444</v>
      </c>
      <c r="AM136" s="77">
        <f t="shared" ref="AM136" si="94">MAX(B136:AJ136)</f>
        <v>387</v>
      </c>
      <c r="AN136" s="77">
        <f t="shared" ref="AN136" si="95">COUNTA(B136:AJ136)*3</f>
        <v>9</v>
      </c>
      <c r="AO136" s="100">
        <f t="shared" ref="AO136" si="96">SUM(B136:AJ136)</f>
        <v>1075</v>
      </c>
      <c r="AP136" s="77">
        <f t="shared" ref="AP136" si="97">COUNTIF(B136:AJ136,"&gt;399")</f>
        <v>0</v>
      </c>
    </row>
    <row r="137" spans="1:42" ht="15" hidden="1" customHeight="1" x14ac:dyDescent="0.2">
      <c r="A137" s="99"/>
      <c r="B137" s="77"/>
      <c r="C137" s="95"/>
      <c r="D137" s="77"/>
      <c r="E137" s="77"/>
      <c r="F137" s="77"/>
      <c r="G137" s="77"/>
      <c r="H137" s="77"/>
      <c r="I137" s="77"/>
      <c r="J137" s="77"/>
      <c r="K137" s="77"/>
      <c r="L137" s="77"/>
      <c r="M137" s="96"/>
      <c r="N137" s="77"/>
      <c r="O137" s="77"/>
      <c r="P137" s="95"/>
      <c r="Q137" s="77"/>
      <c r="R137" s="77"/>
      <c r="S137" s="89"/>
      <c r="T137" s="77"/>
      <c r="U137" s="77"/>
      <c r="V137" s="77"/>
      <c r="W137" s="77"/>
      <c r="X137" s="77"/>
      <c r="Y137" s="77"/>
      <c r="Z137" s="77"/>
      <c r="AA137" s="96"/>
      <c r="AB137" s="77"/>
      <c r="AC137" s="77"/>
      <c r="AD137" s="77"/>
      <c r="AE137" s="77"/>
      <c r="AF137" s="77"/>
      <c r="AG137" s="77"/>
      <c r="AH137" s="77"/>
      <c r="AI137" s="77"/>
      <c r="AJ137" s="77"/>
      <c r="AL137" s="103" t="e">
        <f t="shared" ref="AL137" si="98">AO137/AN137</f>
        <v>#DIV/0!</v>
      </c>
      <c r="AM137" s="77">
        <f t="shared" si="89"/>
        <v>0</v>
      </c>
      <c r="AN137" s="77">
        <f t="shared" si="90"/>
        <v>0</v>
      </c>
      <c r="AO137" s="100">
        <f t="shared" si="91"/>
        <v>0</v>
      </c>
      <c r="AP137" s="77">
        <f t="shared" si="92"/>
        <v>0</v>
      </c>
    </row>
    <row r="138" spans="1:42" ht="15" hidden="1" customHeight="1" x14ac:dyDescent="0.2">
      <c r="A138" s="88"/>
      <c r="B138" s="89">
        <f t="shared" ref="B138:N138" si="99">SUM(B134:B137)</f>
        <v>690</v>
      </c>
      <c r="C138" s="89">
        <f t="shared" si="99"/>
        <v>351</v>
      </c>
      <c r="D138" s="89">
        <f t="shared" si="99"/>
        <v>355</v>
      </c>
      <c r="E138" s="89">
        <f t="shared" si="99"/>
        <v>0</v>
      </c>
      <c r="F138" s="89">
        <f t="shared" si="99"/>
        <v>765</v>
      </c>
      <c r="G138" s="89">
        <f t="shared" si="99"/>
        <v>344</v>
      </c>
      <c r="H138" s="89">
        <f t="shared" si="99"/>
        <v>354</v>
      </c>
      <c r="I138" s="89">
        <f t="shared" si="99"/>
        <v>720</v>
      </c>
      <c r="J138" s="89">
        <f t="shared" si="99"/>
        <v>339</v>
      </c>
      <c r="K138" s="89">
        <f t="shared" si="99"/>
        <v>365</v>
      </c>
      <c r="L138" s="89">
        <f t="shared" si="99"/>
        <v>386</v>
      </c>
      <c r="M138" s="89">
        <f t="shared" si="99"/>
        <v>363</v>
      </c>
      <c r="N138" s="89">
        <f t="shared" si="99"/>
        <v>652</v>
      </c>
      <c r="O138" s="89"/>
      <c r="P138" s="89"/>
      <c r="Q138" s="89"/>
      <c r="R138" s="89"/>
      <c r="S138" s="89"/>
      <c r="T138" s="89"/>
      <c r="U138" s="89"/>
      <c r="V138" s="89"/>
      <c r="W138" s="89"/>
      <c r="X138" s="89"/>
      <c r="Y138" s="89"/>
      <c r="Z138" s="89"/>
      <c r="AA138" s="89"/>
      <c r="AB138" s="89"/>
      <c r="AC138" s="89"/>
      <c r="AD138" s="89"/>
      <c r="AE138" s="89"/>
      <c r="AF138" s="89"/>
      <c r="AG138" s="89"/>
      <c r="AH138" s="89"/>
      <c r="AI138" s="89"/>
      <c r="AJ138" s="89"/>
      <c r="AL138" s="89"/>
      <c r="AM138" s="89"/>
      <c r="AN138" s="90"/>
      <c r="AO138" s="90"/>
    </row>
    <row r="139" spans="1:42" ht="15" customHeight="1" x14ac:dyDescent="0.2">
      <c r="A139" s="88"/>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L139" s="89"/>
      <c r="AM139" s="89"/>
      <c r="AN139" s="90"/>
      <c r="AO139" s="90"/>
    </row>
    <row r="140" spans="1:42" ht="15" customHeight="1" x14ac:dyDescent="0.2">
      <c r="A140" s="79" t="s">
        <v>292</v>
      </c>
      <c r="B140" s="89">
        <v>1</v>
      </c>
      <c r="C140" s="89">
        <v>2</v>
      </c>
      <c r="D140" s="89">
        <v>3</v>
      </c>
      <c r="E140" s="89">
        <v>4</v>
      </c>
      <c r="F140" s="89">
        <v>5</v>
      </c>
      <c r="G140" s="89">
        <v>6</v>
      </c>
      <c r="H140" s="89">
        <v>7</v>
      </c>
      <c r="I140" s="89">
        <v>8</v>
      </c>
      <c r="J140" s="89">
        <v>9</v>
      </c>
      <c r="K140" s="89">
        <v>10</v>
      </c>
      <c r="L140" s="89">
        <v>11</v>
      </c>
      <c r="M140" s="89">
        <v>12</v>
      </c>
      <c r="N140" s="89">
        <v>13</v>
      </c>
      <c r="O140" s="89">
        <v>14</v>
      </c>
      <c r="P140" s="89">
        <v>15</v>
      </c>
      <c r="Q140" s="89">
        <v>16</v>
      </c>
      <c r="R140" s="89">
        <v>17</v>
      </c>
      <c r="S140" s="89"/>
      <c r="T140" s="89">
        <v>18</v>
      </c>
      <c r="U140" s="89">
        <v>19</v>
      </c>
      <c r="V140" s="89">
        <v>20</v>
      </c>
      <c r="W140" s="89">
        <v>21</v>
      </c>
      <c r="X140" s="89">
        <v>22</v>
      </c>
      <c r="Y140" s="89">
        <v>23</v>
      </c>
      <c r="Z140" s="89">
        <v>24</v>
      </c>
      <c r="AA140" s="89">
        <v>25</v>
      </c>
      <c r="AB140" s="89">
        <v>26</v>
      </c>
      <c r="AC140" s="89">
        <v>27</v>
      </c>
      <c r="AD140" s="89">
        <v>28</v>
      </c>
      <c r="AE140" s="89">
        <v>29</v>
      </c>
      <c r="AF140" s="89">
        <v>30</v>
      </c>
      <c r="AG140" s="89">
        <v>31</v>
      </c>
      <c r="AH140" s="89">
        <v>32</v>
      </c>
      <c r="AI140" s="89">
        <v>33</v>
      </c>
      <c r="AJ140" s="89">
        <v>34</v>
      </c>
      <c r="AL140" s="89" t="s">
        <v>39</v>
      </c>
      <c r="AM140" s="89" t="s">
        <v>326</v>
      </c>
      <c r="AN140" s="90" t="s">
        <v>325</v>
      </c>
      <c r="AO140" s="90" t="s">
        <v>312</v>
      </c>
      <c r="AP140" s="91" t="s">
        <v>82</v>
      </c>
    </row>
    <row r="141" spans="1:42" ht="15" customHeight="1" x14ac:dyDescent="0.2">
      <c r="A141" s="92" t="s">
        <v>370</v>
      </c>
      <c r="B141" s="134">
        <f>'1'!E39</f>
        <v>363</v>
      </c>
      <c r="C141" s="144">
        <f>'2'!E32</f>
        <v>347</v>
      </c>
      <c r="D141" s="93">
        <f>'3'!E46</f>
        <v>352</v>
      </c>
      <c r="E141" s="93">
        <f>'4'!K11</f>
        <v>361</v>
      </c>
      <c r="F141" s="93">
        <f>'5'!E18</f>
        <v>403</v>
      </c>
      <c r="G141" s="93">
        <f>'6'!E11</f>
        <v>356</v>
      </c>
      <c r="H141" s="93">
        <f>'7'!K4</f>
        <v>370</v>
      </c>
      <c r="I141" s="93">
        <f>'8'!E11</f>
        <v>351</v>
      </c>
      <c r="J141" s="93"/>
      <c r="K141" s="93">
        <f>'10'!E18</f>
        <v>344</v>
      </c>
      <c r="L141" s="93">
        <f>'11'!E40</f>
        <v>312</v>
      </c>
      <c r="M141" s="94">
        <f>'12'!E5</f>
        <v>350</v>
      </c>
      <c r="N141" s="93">
        <f>'13'!K32</f>
        <v>360</v>
      </c>
      <c r="O141" s="134">
        <f>'14'!K39</f>
        <v>403</v>
      </c>
      <c r="P141" s="144">
        <f>'15'!K18</f>
        <v>372</v>
      </c>
      <c r="Q141" s="93">
        <f>'16'!E46</f>
        <v>321</v>
      </c>
      <c r="R141" s="93">
        <f>'17'!K32</f>
        <v>343</v>
      </c>
      <c r="S141" s="89"/>
      <c r="T141" s="93">
        <f>'18'!K40</f>
        <v>364</v>
      </c>
      <c r="U141" s="93">
        <f>'19'!K32</f>
        <v>376</v>
      </c>
      <c r="V141" s="93">
        <f>'20'!K47</f>
        <v>366</v>
      </c>
      <c r="W141" s="93">
        <f>'21'!E25</f>
        <v>379</v>
      </c>
      <c r="X141" s="93">
        <f>'22'!K19</f>
        <v>345</v>
      </c>
      <c r="Y141" s="93">
        <f>'23'!K12</f>
        <v>354</v>
      </c>
      <c r="Z141" s="93">
        <f>'24'!E5</f>
        <v>401</v>
      </c>
      <c r="AA141" s="94"/>
      <c r="AB141" s="93"/>
      <c r="AC141" s="93"/>
      <c r="AD141" s="93"/>
      <c r="AE141" s="93"/>
      <c r="AF141" s="93"/>
      <c r="AG141" s="93"/>
      <c r="AH141" s="93"/>
      <c r="AI141" s="93"/>
      <c r="AJ141" s="93"/>
      <c r="AL141" s="97">
        <f>AO141/AN141</f>
        <v>120.18840579710145</v>
      </c>
      <c r="AM141" s="93">
        <f t="shared" ref="AM141:AM147" si="100">MAX(B141:AJ141)</f>
        <v>403</v>
      </c>
      <c r="AN141" s="93">
        <f t="shared" ref="AN141:AN147" si="101">COUNTA(B141:AJ141)*3</f>
        <v>69</v>
      </c>
      <c r="AO141" s="98">
        <f t="shared" ref="AO141:AO147" si="102">SUM(B141:AJ141)</f>
        <v>8293</v>
      </c>
      <c r="AP141" s="93">
        <f t="shared" ref="AP141:AP147" si="103">COUNTIF(B141:AJ141,"&gt;399")</f>
        <v>3</v>
      </c>
    </row>
    <row r="142" spans="1:42" ht="15" customHeight="1" x14ac:dyDescent="0.2">
      <c r="A142" s="92" t="s">
        <v>317</v>
      </c>
      <c r="B142" s="134">
        <f>'1'!E41</f>
        <v>365</v>
      </c>
      <c r="C142" s="144">
        <f>'2'!E34</f>
        <v>336</v>
      </c>
      <c r="D142" s="93">
        <f>'3'!E48</f>
        <v>368</v>
      </c>
      <c r="E142" s="93">
        <f>'4'!K13</f>
        <v>350</v>
      </c>
      <c r="F142" s="93">
        <f>'5'!E20</f>
        <v>359</v>
      </c>
      <c r="G142" s="93">
        <f>'6'!E13</f>
        <v>343</v>
      </c>
      <c r="H142" s="93">
        <f>'7'!K6</f>
        <v>305</v>
      </c>
      <c r="I142" s="93">
        <f>'8'!E13</f>
        <v>374</v>
      </c>
      <c r="J142" s="93"/>
      <c r="K142" s="93">
        <f>'10'!E20</f>
        <v>316</v>
      </c>
      <c r="L142" s="93">
        <f>'11'!E41</f>
        <v>377</v>
      </c>
      <c r="M142" s="94">
        <f>'12'!E6</f>
        <v>335</v>
      </c>
      <c r="N142" s="93">
        <f>'13'!K34</f>
        <v>387</v>
      </c>
      <c r="O142" s="134">
        <f>'14'!K41</f>
        <v>366</v>
      </c>
      <c r="P142" s="144">
        <f>'15'!K20</f>
        <v>372</v>
      </c>
      <c r="Q142" s="93">
        <f>'16'!E48</f>
        <v>316</v>
      </c>
      <c r="R142" s="93">
        <f>'17'!K34</f>
        <v>357</v>
      </c>
      <c r="S142" s="89"/>
      <c r="T142" s="93">
        <f>'18'!K42</f>
        <v>352</v>
      </c>
      <c r="U142" s="93">
        <f>'19'!K34</f>
        <v>387</v>
      </c>
      <c r="V142" s="93">
        <f>'20'!K48</f>
        <v>320</v>
      </c>
      <c r="W142" s="93">
        <f>'21'!E27</f>
        <v>378</v>
      </c>
      <c r="X142" s="93">
        <f>'22'!K20</f>
        <v>380</v>
      </c>
      <c r="Y142" s="93">
        <f>'23'!K13</f>
        <v>313</v>
      </c>
      <c r="Z142" s="93">
        <f>'24'!E6</f>
        <v>319</v>
      </c>
      <c r="AA142" s="94"/>
      <c r="AB142" s="93"/>
      <c r="AC142" s="93"/>
      <c r="AD142" s="93"/>
      <c r="AE142" s="93"/>
      <c r="AF142" s="93"/>
      <c r="AG142" s="93"/>
      <c r="AH142" s="93"/>
      <c r="AI142" s="93"/>
      <c r="AJ142" s="93"/>
      <c r="AL142" s="97">
        <f>AO142/AN142</f>
        <v>117.02898550724638</v>
      </c>
      <c r="AM142" s="93">
        <f t="shared" si="100"/>
        <v>387</v>
      </c>
      <c r="AN142" s="93">
        <f t="shared" si="101"/>
        <v>69</v>
      </c>
      <c r="AO142" s="98">
        <f t="shared" si="102"/>
        <v>8075</v>
      </c>
      <c r="AP142" s="93">
        <f t="shared" si="103"/>
        <v>0</v>
      </c>
    </row>
    <row r="143" spans="1:42" ht="15" customHeight="1" x14ac:dyDescent="0.2">
      <c r="A143" s="92" t="s">
        <v>340</v>
      </c>
      <c r="B143" s="134">
        <f>'1'!E40</f>
        <v>339</v>
      </c>
      <c r="C143" s="144">
        <f>'2'!E33</f>
        <v>390</v>
      </c>
      <c r="D143" s="93">
        <f>'3'!E47</f>
        <v>380</v>
      </c>
      <c r="E143" s="93">
        <f>'4'!K12</f>
        <v>337</v>
      </c>
      <c r="F143" s="93">
        <f>'5'!E19</f>
        <v>394</v>
      </c>
      <c r="G143" s="93">
        <f>'6'!E12</f>
        <v>408</v>
      </c>
      <c r="H143" s="93">
        <f>'7'!K5</f>
        <v>381</v>
      </c>
      <c r="I143" s="93">
        <f>'8'!E12</f>
        <v>315</v>
      </c>
      <c r="J143" s="93"/>
      <c r="K143" s="93">
        <f>'10'!E19</f>
        <v>309</v>
      </c>
      <c r="L143" s="93">
        <f>'11'!E39</f>
        <v>318</v>
      </c>
      <c r="M143" s="94">
        <f>'12'!E2</f>
        <v>361</v>
      </c>
      <c r="N143" s="93">
        <f>'13'!K33</f>
        <v>336</v>
      </c>
      <c r="O143" s="134">
        <f>'14'!K40</f>
        <v>333</v>
      </c>
      <c r="P143" s="144">
        <f>'15'!K19</f>
        <v>367</v>
      </c>
      <c r="Q143" s="93">
        <f>'16'!E47</f>
        <v>337</v>
      </c>
      <c r="R143" s="93">
        <f>'17'!K33</f>
        <v>429</v>
      </c>
      <c r="S143" s="89"/>
      <c r="T143" s="93">
        <f>'18'!K41</f>
        <v>345</v>
      </c>
      <c r="U143" s="93">
        <f>'19'!K33</f>
        <v>316</v>
      </c>
      <c r="V143" s="93"/>
      <c r="W143" s="93">
        <f>'21'!E26</f>
        <v>343</v>
      </c>
      <c r="X143" s="93">
        <f>'22'!K18</f>
        <v>353</v>
      </c>
      <c r="Y143" s="93">
        <f>'23'!K11</f>
        <v>329</v>
      </c>
      <c r="Z143" s="93">
        <f>'24'!E4</f>
        <v>296</v>
      </c>
      <c r="AA143" s="94"/>
      <c r="AB143" s="93"/>
      <c r="AC143" s="93"/>
      <c r="AD143" s="93"/>
      <c r="AE143" s="93"/>
      <c r="AF143" s="93"/>
      <c r="AG143" s="93"/>
      <c r="AH143" s="93"/>
      <c r="AI143" s="93"/>
      <c r="AJ143" s="93"/>
      <c r="AL143" s="97">
        <f>AO143/AN143</f>
        <v>116.90909090909091</v>
      </c>
      <c r="AM143" s="93">
        <f t="shared" si="100"/>
        <v>429</v>
      </c>
      <c r="AN143" s="93">
        <f t="shared" si="101"/>
        <v>66</v>
      </c>
      <c r="AO143" s="98">
        <f t="shared" si="102"/>
        <v>7716</v>
      </c>
      <c r="AP143" s="93">
        <f t="shared" si="103"/>
        <v>2</v>
      </c>
    </row>
    <row r="144" spans="1:42" ht="15" customHeight="1" x14ac:dyDescent="0.2">
      <c r="A144" s="92" t="s">
        <v>170</v>
      </c>
      <c r="B144" s="134">
        <f>'1'!E37</f>
        <v>352</v>
      </c>
      <c r="C144" s="144">
        <f>'2'!E30</f>
        <v>298</v>
      </c>
      <c r="D144" s="93">
        <f>'3'!E44</f>
        <v>356</v>
      </c>
      <c r="E144" s="93">
        <f>'4'!K9</f>
        <v>371</v>
      </c>
      <c r="F144" s="93">
        <f>'5'!E16</f>
        <v>344</v>
      </c>
      <c r="G144" s="93">
        <f>'6'!E9</f>
        <v>350</v>
      </c>
      <c r="H144" s="93">
        <f>'7'!K2</f>
        <v>334</v>
      </c>
      <c r="I144" s="93">
        <f>'8'!E9</f>
        <v>358</v>
      </c>
      <c r="J144" s="93"/>
      <c r="K144" s="93">
        <f>'10'!E16</f>
        <v>336</v>
      </c>
      <c r="L144" s="93">
        <f>'11'!E37</f>
        <v>361</v>
      </c>
      <c r="M144" s="94"/>
      <c r="N144" s="93">
        <f>'13'!K30</f>
        <v>351</v>
      </c>
      <c r="O144" s="134">
        <f>'14'!K37</f>
        <v>339</v>
      </c>
      <c r="P144" s="144">
        <f>'15'!K16</f>
        <v>367</v>
      </c>
      <c r="Q144" s="93">
        <f>'16'!E44</f>
        <v>341</v>
      </c>
      <c r="R144" s="93">
        <f>'17'!K30</f>
        <v>350</v>
      </c>
      <c r="S144" s="89"/>
      <c r="T144" s="93">
        <f>'18'!K38</f>
        <v>368</v>
      </c>
      <c r="U144" s="93">
        <f>'19'!K30</f>
        <v>359</v>
      </c>
      <c r="V144" s="93">
        <f>'20'!K44</f>
        <v>365</v>
      </c>
      <c r="W144" s="93">
        <f>'21'!E23</f>
        <v>327</v>
      </c>
      <c r="X144" s="93">
        <f>'22'!K16</f>
        <v>385</v>
      </c>
      <c r="Y144" s="93">
        <f>'23'!K9</f>
        <v>345</v>
      </c>
      <c r="Z144" s="93">
        <f>'24'!E2</f>
        <v>325</v>
      </c>
      <c r="AA144" s="94"/>
      <c r="AB144" s="93"/>
      <c r="AC144" s="93"/>
      <c r="AD144" s="93"/>
      <c r="AE144" s="93"/>
      <c r="AF144" s="93"/>
      <c r="AG144" s="93"/>
      <c r="AH144" s="93"/>
      <c r="AI144" s="93"/>
      <c r="AJ144" s="93"/>
      <c r="AL144" s="97">
        <f>AO144/AN144</f>
        <v>116.39393939393939</v>
      </c>
      <c r="AM144" s="93">
        <f t="shared" si="100"/>
        <v>385</v>
      </c>
      <c r="AN144" s="93">
        <f t="shared" si="101"/>
        <v>66</v>
      </c>
      <c r="AO144" s="98">
        <f t="shared" si="102"/>
        <v>7682</v>
      </c>
      <c r="AP144" s="93">
        <f t="shared" si="103"/>
        <v>0</v>
      </c>
    </row>
    <row r="145" spans="1:42" ht="15" customHeight="1" x14ac:dyDescent="0.2">
      <c r="A145" s="92" t="s">
        <v>315</v>
      </c>
      <c r="B145" s="134">
        <f>'1'!E38</f>
        <v>338</v>
      </c>
      <c r="C145" s="144">
        <f>'2'!E31</f>
        <v>308</v>
      </c>
      <c r="D145" s="93">
        <f>'3'!E45</f>
        <v>346</v>
      </c>
      <c r="E145" s="93">
        <f>'4'!K10</f>
        <v>374</v>
      </c>
      <c r="F145" s="93">
        <f>'5'!E17</f>
        <v>336</v>
      </c>
      <c r="G145" s="93">
        <f>'6'!E10</f>
        <v>355</v>
      </c>
      <c r="H145" s="93">
        <f>'7'!K3</f>
        <v>395</v>
      </c>
      <c r="I145" s="93">
        <f>'8'!E10</f>
        <v>341</v>
      </c>
      <c r="J145" s="93"/>
      <c r="K145" s="93">
        <f>'10'!E17</f>
        <v>337</v>
      </c>
      <c r="L145" s="93">
        <f>'11'!E38</f>
        <v>318</v>
      </c>
      <c r="M145" s="94">
        <f>'12'!E4</f>
        <v>335</v>
      </c>
      <c r="N145" s="93">
        <f>'13'!K31</f>
        <v>347</v>
      </c>
      <c r="O145" s="134"/>
      <c r="P145" s="144">
        <f>'15'!K17</f>
        <v>377</v>
      </c>
      <c r="Q145" s="93">
        <f>'16'!E45</f>
        <v>337</v>
      </c>
      <c r="R145" s="93">
        <f>'17'!K31</f>
        <v>336</v>
      </c>
      <c r="S145" s="89"/>
      <c r="T145" s="93">
        <f>'18'!K39</f>
        <v>350</v>
      </c>
      <c r="U145" s="93">
        <f>'19'!K31</f>
        <v>314</v>
      </c>
      <c r="V145" s="93">
        <f>'20'!K45</f>
        <v>317</v>
      </c>
      <c r="W145" s="93">
        <f>'21'!E24</f>
        <v>338</v>
      </c>
      <c r="X145" s="93">
        <f>'22'!K17</f>
        <v>343</v>
      </c>
      <c r="Y145" s="93">
        <f>'23'!K10</f>
        <v>386</v>
      </c>
      <c r="Z145" s="93">
        <f>'24'!E3</f>
        <v>309</v>
      </c>
      <c r="AA145" s="94"/>
      <c r="AB145" s="93"/>
      <c r="AC145" s="93"/>
      <c r="AD145" s="93"/>
      <c r="AE145" s="93"/>
      <c r="AF145" s="93"/>
      <c r="AG145" s="93"/>
      <c r="AH145" s="93"/>
      <c r="AI145" s="93"/>
      <c r="AJ145" s="93"/>
      <c r="AL145" s="97">
        <f>AO145/AN145</f>
        <v>114.1969696969697</v>
      </c>
      <c r="AM145" s="93">
        <f t="shared" si="100"/>
        <v>395</v>
      </c>
      <c r="AN145" s="93">
        <f t="shared" si="101"/>
        <v>66</v>
      </c>
      <c r="AO145" s="98">
        <f t="shared" si="102"/>
        <v>7537</v>
      </c>
      <c r="AP145" s="93">
        <f t="shared" si="103"/>
        <v>0</v>
      </c>
    </row>
    <row r="146" spans="1:42" ht="15" customHeight="1" x14ac:dyDescent="0.2">
      <c r="A146" s="99" t="s">
        <v>719</v>
      </c>
      <c r="B146" s="77"/>
      <c r="C146" s="95"/>
      <c r="D146" s="77"/>
      <c r="E146" s="77"/>
      <c r="F146" s="77"/>
      <c r="G146" s="77"/>
      <c r="H146" s="77"/>
      <c r="I146" s="77"/>
      <c r="J146" s="77"/>
      <c r="K146" s="77"/>
      <c r="L146" s="77"/>
      <c r="M146" s="96"/>
      <c r="N146" s="77"/>
      <c r="O146" s="77">
        <f>'14'!K38</f>
        <v>372</v>
      </c>
      <c r="P146" s="95"/>
      <c r="Q146" s="77"/>
      <c r="R146" s="77"/>
      <c r="S146" s="89"/>
      <c r="T146" s="77"/>
      <c r="U146" s="77"/>
      <c r="V146" s="77"/>
      <c r="W146" s="77"/>
      <c r="X146" s="77"/>
      <c r="Y146" s="77"/>
      <c r="Z146" s="77"/>
      <c r="AA146" s="96"/>
      <c r="AB146" s="77"/>
      <c r="AC146" s="77"/>
      <c r="AD146" s="77"/>
      <c r="AE146" s="77"/>
      <c r="AF146" s="77"/>
      <c r="AG146" s="77"/>
      <c r="AH146" s="77"/>
      <c r="AI146" s="77"/>
      <c r="AJ146" s="77"/>
      <c r="AL146" s="103">
        <f t="shared" ref="AL146" si="104">AO146/AN146</f>
        <v>124</v>
      </c>
      <c r="AM146" s="77">
        <f t="shared" si="100"/>
        <v>372</v>
      </c>
      <c r="AN146" s="77">
        <f t="shared" si="101"/>
        <v>3</v>
      </c>
      <c r="AO146" s="100">
        <f t="shared" si="102"/>
        <v>372</v>
      </c>
      <c r="AP146" s="77">
        <f t="shared" si="103"/>
        <v>0</v>
      </c>
    </row>
    <row r="147" spans="1:42" ht="15" customHeight="1" x14ac:dyDescent="0.2">
      <c r="A147" s="99" t="s">
        <v>696</v>
      </c>
      <c r="B147" s="77"/>
      <c r="C147" s="95"/>
      <c r="D147" s="77"/>
      <c r="E147" s="77"/>
      <c r="F147" s="77"/>
      <c r="G147" s="77"/>
      <c r="H147" s="77"/>
      <c r="I147" s="77"/>
      <c r="J147" s="77"/>
      <c r="K147" s="77"/>
      <c r="L147" s="77"/>
      <c r="M147" s="96">
        <f>'12'!E3</f>
        <v>327</v>
      </c>
      <c r="N147" s="77"/>
      <c r="O147" s="77"/>
      <c r="P147" s="95"/>
      <c r="Q147" s="77"/>
      <c r="R147" s="77"/>
      <c r="S147" s="89"/>
      <c r="T147" s="77"/>
      <c r="U147" s="77"/>
      <c r="V147" s="77"/>
      <c r="W147" s="77"/>
      <c r="X147" s="77"/>
      <c r="Y147" s="77"/>
      <c r="Z147" s="77"/>
      <c r="AA147" s="96"/>
      <c r="AB147" s="77"/>
      <c r="AC147" s="77"/>
      <c r="AD147" s="77"/>
      <c r="AE147" s="77"/>
      <c r="AF147" s="77"/>
      <c r="AG147" s="77"/>
      <c r="AH147" s="77"/>
      <c r="AI147" s="77"/>
      <c r="AJ147" s="77"/>
      <c r="AL147" s="103">
        <f t="shared" ref="AL147" si="105">AO147/AN147</f>
        <v>109</v>
      </c>
      <c r="AM147" s="77">
        <f t="shared" si="100"/>
        <v>327</v>
      </c>
      <c r="AN147" s="77">
        <f t="shared" si="101"/>
        <v>3</v>
      </c>
      <c r="AO147" s="100">
        <f t="shared" si="102"/>
        <v>327</v>
      </c>
      <c r="AP147" s="77">
        <f t="shared" si="103"/>
        <v>0</v>
      </c>
    </row>
    <row r="148" spans="1:42" ht="15" customHeight="1" x14ac:dyDescent="0.2">
      <c r="A148" s="99" t="s">
        <v>792</v>
      </c>
      <c r="B148" s="77"/>
      <c r="C148" s="95"/>
      <c r="D148" s="77"/>
      <c r="E148" s="77"/>
      <c r="F148" s="77"/>
      <c r="G148" s="77"/>
      <c r="H148" s="77"/>
      <c r="I148" s="77"/>
      <c r="J148" s="77"/>
      <c r="K148" s="77"/>
      <c r="L148" s="77"/>
      <c r="M148" s="96"/>
      <c r="N148" s="77"/>
      <c r="O148" s="77"/>
      <c r="P148" s="95"/>
      <c r="Q148" s="77"/>
      <c r="R148" s="77"/>
      <c r="S148" s="89"/>
      <c r="T148" s="77"/>
      <c r="U148" s="77"/>
      <c r="V148" s="77">
        <f>'20'!K46</f>
        <v>306</v>
      </c>
      <c r="W148" s="77"/>
      <c r="X148" s="77"/>
      <c r="Y148" s="77"/>
      <c r="Z148" s="77"/>
      <c r="AA148" s="96"/>
      <c r="AB148" s="77"/>
      <c r="AC148" s="77"/>
      <c r="AD148" s="77"/>
      <c r="AE148" s="77"/>
      <c r="AF148" s="77"/>
      <c r="AG148" s="77"/>
      <c r="AH148" s="77"/>
      <c r="AI148" s="77"/>
      <c r="AJ148" s="77"/>
      <c r="AL148" s="103">
        <f t="shared" ref="AL148" si="106">AO148/AN148</f>
        <v>102</v>
      </c>
      <c r="AM148" s="77">
        <f t="shared" ref="AM148" si="107">MAX(B148:AJ148)</f>
        <v>306</v>
      </c>
      <c r="AN148" s="77">
        <f t="shared" ref="AN148" si="108">COUNTA(B148:AJ148)*3</f>
        <v>3</v>
      </c>
      <c r="AO148" s="100">
        <f t="shared" ref="AO148" si="109">SUM(B148:AJ148)</f>
        <v>306</v>
      </c>
      <c r="AP148" s="77">
        <f t="shared" ref="AP148" si="110">COUNTIF(B148:AJ148,"&gt;399")</f>
        <v>0</v>
      </c>
    </row>
    <row r="149" spans="1:42" ht="15" hidden="1" customHeight="1" x14ac:dyDescent="0.2">
      <c r="A149" s="88"/>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L149" s="89"/>
      <c r="AM149" s="89"/>
      <c r="AN149" s="90"/>
      <c r="AO149" s="90"/>
    </row>
    <row r="150" spans="1:42" ht="15" customHeight="1" x14ac:dyDescent="0.2">
      <c r="A150" s="88"/>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L150" s="89"/>
      <c r="AM150" s="89"/>
      <c r="AN150" s="90"/>
      <c r="AO150" s="90"/>
    </row>
    <row r="151" spans="1:42" ht="15" customHeight="1" x14ac:dyDescent="0.2">
      <c r="A151" s="88"/>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L151" s="89"/>
      <c r="AM151" s="89"/>
      <c r="AN151" s="90"/>
      <c r="AO151" s="90"/>
    </row>
    <row r="152" spans="1:42" ht="15" customHeight="1" x14ac:dyDescent="0.2">
      <c r="A152" s="79" t="s">
        <v>481</v>
      </c>
      <c r="B152" s="89">
        <v>1</v>
      </c>
      <c r="C152" s="89">
        <v>2</v>
      </c>
      <c r="D152" s="89">
        <v>3</v>
      </c>
      <c r="E152" s="89">
        <v>4</v>
      </c>
      <c r="F152" s="89">
        <v>5</v>
      </c>
      <c r="G152" s="89">
        <v>6</v>
      </c>
      <c r="H152" s="89">
        <v>7</v>
      </c>
      <c r="I152" s="89">
        <v>8</v>
      </c>
      <c r="J152" s="89">
        <v>9</v>
      </c>
      <c r="K152" s="89">
        <v>10</v>
      </c>
      <c r="L152" s="89">
        <v>11</v>
      </c>
      <c r="M152" s="89">
        <v>12</v>
      </c>
      <c r="N152" s="89">
        <v>13</v>
      </c>
      <c r="O152" s="89">
        <v>14</v>
      </c>
      <c r="P152" s="89">
        <v>15</v>
      </c>
      <c r="Q152" s="89">
        <v>16</v>
      </c>
      <c r="R152" s="89">
        <v>17</v>
      </c>
      <c r="S152" s="89"/>
      <c r="T152" s="89">
        <v>18</v>
      </c>
      <c r="U152" s="89">
        <v>19</v>
      </c>
      <c r="V152" s="89">
        <v>20</v>
      </c>
      <c r="W152" s="89">
        <v>21</v>
      </c>
      <c r="X152" s="89">
        <v>22</v>
      </c>
      <c r="Y152" s="89">
        <v>23</v>
      </c>
      <c r="Z152" s="89">
        <v>24</v>
      </c>
      <c r="AA152" s="89">
        <v>25</v>
      </c>
      <c r="AB152" s="89">
        <v>26</v>
      </c>
      <c r="AC152" s="89">
        <v>27</v>
      </c>
      <c r="AD152" s="89">
        <v>28</v>
      </c>
      <c r="AE152" s="89">
        <v>29</v>
      </c>
      <c r="AF152" s="89">
        <v>30</v>
      </c>
      <c r="AG152" s="89">
        <v>31</v>
      </c>
      <c r="AH152" s="89">
        <v>32</v>
      </c>
      <c r="AI152" s="89">
        <v>33</v>
      </c>
      <c r="AJ152" s="89">
        <v>34</v>
      </c>
      <c r="AL152" s="89" t="s">
        <v>39</v>
      </c>
      <c r="AM152" s="89" t="s">
        <v>326</v>
      </c>
      <c r="AN152" s="90" t="s">
        <v>325</v>
      </c>
      <c r="AO152" s="90" t="s">
        <v>312</v>
      </c>
      <c r="AP152" s="91" t="s">
        <v>82</v>
      </c>
    </row>
    <row r="153" spans="1:42" ht="15" customHeight="1" x14ac:dyDescent="0.2">
      <c r="A153" s="92" t="s">
        <v>162</v>
      </c>
      <c r="B153" s="134">
        <f>'1'!K40</f>
        <v>329</v>
      </c>
      <c r="C153" s="144">
        <f>'2'!E5</f>
        <v>332</v>
      </c>
      <c r="D153" s="93">
        <f>'3'!K13</f>
        <v>362</v>
      </c>
      <c r="E153" s="93">
        <f>'4'!K27</f>
        <v>389</v>
      </c>
      <c r="F153" s="93">
        <f>'5'!K41</f>
        <v>374</v>
      </c>
      <c r="G153" s="93">
        <f>'6'!K34</f>
        <v>402</v>
      </c>
      <c r="H153" s="93">
        <f>'7'!E20</f>
        <v>348</v>
      </c>
      <c r="I153" s="93">
        <f>'8'!E34</f>
        <v>332</v>
      </c>
      <c r="J153" s="93">
        <f>'9'!E13</f>
        <v>404</v>
      </c>
      <c r="K153" s="93">
        <f>'10'!K34</f>
        <v>366</v>
      </c>
      <c r="L153" s="93">
        <f>'11'!E6</f>
        <v>372</v>
      </c>
      <c r="M153" s="94">
        <f>'12'!K48</f>
        <v>390</v>
      </c>
      <c r="N153" s="93">
        <f>'13'!E27</f>
        <v>405</v>
      </c>
      <c r="O153" s="134"/>
      <c r="P153" s="144">
        <f>'15'!E48</f>
        <v>377</v>
      </c>
      <c r="Q153" s="93">
        <f>'16'!E41</f>
        <v>354</v>
      </c>
      <c r="R153" s="93">
        <f>'17'!E27</f>
        <v>349</v>
      </c>
      <c r="S153" s="89"/>
      <c r="T153" s="93">
        <f>'18'!E42</f>
        <v>354</v>
      </c>
      <c r="U153" s="93">
        <f>'19'!K6</f>
        <v>358</v>
      </c>
      <c r="V153" s="93">
        <f>'20'!E13</f>
        <v>350</v>
      </c>
      <c r="W153" s="93">
        <f>'21'!E6</f>
        <v>348</v>
      </c>
      <c r="X153" s="93">
        <f>'22'!E41</f>
        <v>393</v>
      </c>
      <c r="Y153" s="93">
        <f>'23'!E34</f>
        <v>328</v>
      </c>
      <c r="Z153" s="93">
        <f>'24'!K20</f>
        <v>335</v>
      </c>
      <c r="AA153" s="94"/>
      <c r="AB153" s="93"/>
      <c r="AC153" s="93"/>
      <c r="AD153" s="93"/>
      <c r="AE153" s="93"/>
      <c r="AF153" s="93"/>
      <c r="AG153" s="93"/>
      <c r="AH153" s="93"/>
      <c r="AI153" s="93"/>
      <c r="AJ153" s="93"/>
      <c r="AL153" s="97">
        <f>AO153/AN153</f>
        <v>121.02898550724638</v>
      </c>
      <c r="AM153" s="93">
        <f t="shared" ref="AM153:AM162" si="111">MAX(B153:AJ153)</f>
        <v>405</v>
      </c>
      <c r="AN153" s="93">
        <f t="shared" ref="AN153:AN162" si="112">COUNTA(B153:AJ153)*3</f>
        <v>69</v>
      </c>
      <c r="AO153" s="98">
        <f t="shared" ref="AO153:AO162" si="113">SUM(B153:AJ153)</f>
        <v>8351</v>
      </c>
      <c r="AP153" s="93">
        <f t="shared" ref="AP153:AP162" si="114">COUNTIF(B153:AJ153,"&gt;399")</f>
        <v>3</v>
      </c>
    </row>
    <row r="154" spans="1:42" ht="15" customHeight="1" x14ac:dyDescent="0.2">
      <c r="A154" s="92" t="s">
        <v>378</v>
      </c>
      <c r="B154" s="134">
        <f>'1'!K39</f>
        <v>381</v>
      </c>
      <c r="C154" s="144">
        <f>'2'!E4</f>
        <v>317</v>
      </c>
      <c r="D154" s="93"/>
      <c r="E154" s="93">
        <f>'4'!K25</f>
        <v>443</v>
      </c>
      <c r="F154" s="93">
        <f>'5'!K39</f>
        <v>389</v>
      </c>
      <c r="G154" s="93"/>
      <c r="H154" s="93">
        <f>'7'!E18</f>
        <v>327</v>
      </c>
      <c r="I154" s="93">
        <f>'8'!E32</f>
        <v>360</v>
      </c>
      <c r="J154" s="93">
        <f>'9'!E11</f>
        <v>332</v>
      </c>
      <c r="K154" s="93">
        <f>'10'!K32</f>
        <v>378</v>
      </c>
      <c r="L154" s="93"/>
      <c r="M154" s="94"/>
      <c r="N154" s="93"/>
      <c r="O154" s="134"/>
      <c r="P154" s="144">
        <f>'15'!E46</f>
        <v>355</v>
      </c>
      <c r="Q154" s="93">
        <f>'16'!E39</f>
        <v>321</v>
      </c>
      <c r="R154" s="93"/>
      <c r="S154" s="89"/>
      <c r="T154" s="93">
        <f>'18'!E40</f>
        <v>380</v>
      </c>
      <c r="U154" s="93">
        <f>'19'!K4</f>
        <v>323</v>
      </c>
      <c r="V154" s="93">
        <f>'20'!E11</f>
        <v>356</v>
      </c>
      <c r="W154" s="93">
        <f>'21'!E4</f>
        <v>338</v>
      </c>
      <c r="X154" s="93">
        <f>'22'!E39</f>
        <v>317</v>
      </c>
      <c r="Y154" s="93">
        <f>'23'!E32</f>
        <v>307</v>
      </c>
      <c r="Z154" s="93"/>
      <c r="AA154" s="94"/>
      <c r="AB154" s="93"/>
      <c r="AC154" s="93"/>
      <c r="AD154" s="93"/>
      <c r="AE154" s="93"/>
      <c r="AF154" s="93"/>
      <c r="AG154" s="93"/>
      <c r="AH154" s="93"/>
      <c r="AI154" s="93"/>
      <c r="AJ154" s="93"/>
      <c r="AL154" s="97">
        <f>AO154/AN154</f>
        <v>117.16666666666667</v>
      </c>
      <c r="AM154" s="93">
        <f t="shared" si="111"/>
        <v>443</v>
      </c>
      <c r="AN154" s="93">
        <f t="shared" si="112"/>
        <v>48</v>
      </c>
      <c r="AO154" s="98">
        <f t="shared" si="113"/>
        <v>5624</v>
      </c>
      <c r="AP154" s="93">
        <f t="shared" si="114"/>
        <v>1</v>
      </c>
    </row>
    <row r="155" spans="1:42" ht="15" customHeight="1" x14ac:dyDescent="0.2">
      <c r="A155" s="92" t="s">
        <v>164</v>
      </c>
      <c r="B155" s="134">
        <f>'1'!K37</f>
        <v>347</v>
      </c>
      <c r="C155" s="144">
        <f>'2'!E2</f>
        <v>372</v>
      </c>
      <c r="D155" s="93">
        <f>'3'!K9</f>
        <v>361</v>
      </c>
      <c r="E155" s="93">
        <f>'4'!K23</f>
        <v>417</v>
      </c>
      <c r="F155" s="93">
        <f>'5'!K37</f>
        <v>318</v>
      </c>
      <c r="G155" s="93">
        <f>'6'!K30</f>
        <v>326</v>
      </c>
      <c r="H155" s="93">
        <f>'7'!E16</f>
        <v>326</v>
      </c>
      <c r="I155" s="93">
        <f>'8'!E30</f>
        <v>349</v>
      </c>
      <c r="J155" s="93">
        <f>'9'!E9</f>
        <v>335</v>
      </c>
      <c r="K155" s="93">
        <f>'10'!K30</f>
        <v>375</v>
      </c>
      <c r="L155" s="93">
        <f>'11'!E2</f>
        <v>359</v>
      </c>
      <c r="M155" s="94">
        <f>'12'!K44</f>
        <v>328</v>
      </c>
      <c r="N155" s="93"/>
      <c r="O155" s="134"/>
      <c r="P155" s="144">
        <f>'15'!E44</f>
        <v>357</v>
      </c>
      <c r="Q155" s="93">
        <f>'16'!E37</f>
        <v>334</v>
      </c>
      <c r="R155" s="93">
        <f>'17'!E23</f>
        <v>367</v>
      </c>
      <c r="S155" s="89"/>
      <c r="T155" s="93">
        <f>'18'!E38</f>
        <v>341</v>
      </c>
      <c r="U155" s="93">
        <f>'19'!K2</f>
        <v>365</v>
      </c>
      <c r="V155" s="93">
        <f>'20'!E9</f>
        <v>387</v>
      </c>
      <c r="W155" s="93">
        <f>'21'!E2</f>
        <v>321</v>
      </c>
      <c r="X155" s="93">
        <f>'22'!E37</f>
        <v>312</v>
      </c>
      <c r="Y155" s="93">
        <f>'23'!E30</f>
        <v>372</v>
      </c>
      <c r="Z155" s="93">
        <f>'24'!K16</f>
        <v>349</v>
      </c>
      <c r="AA155" s="94"/>
      <c r="AB155" s="93"/>
      <c r="AC155" s="93"/>
      <c r="AD155" s="93"/>
      <c r="AE155" s="93"/>
      <c r="AF155" s="93"/>
      <c r="AG155" s="93"/>
      <c r="AH155" s="93"/>
      <c r="AI155" s="93"/>
      <c r="AJ155" s="93"/>
      <c r="AL155" s="97">
        <f>AO155/AN155</f>
        <v>116.93939393939394</v>
      </c>
      <c r="AM155" s="93">
        <f t="shared" si="111"/>
        <v>417</v>
      </c>
      <c r="AN155" s="93">
        <f t="shared" si="112"/>
        <v>66</v>
      </c>
      <c r="AO155" s="98">
        <f t="shared" si="113"/>
        <v>7718</v>
      </c>
      <c r="AP155" s="93">
        <f t="shared" si="114"/>
        <v>1</v>
      </c>
    </row>
    <row r="156" spans="1:42" ht="15" customHeight="1" x14ac:dyDescent="0.2">
      <c r="A156" s="92" t="s">
        <v>165</v>
      </c>
      <c r="B156" s="134">
        <f>'1'!K41</f>
        <v>337</v>
      </c>
      <c r="C156" s="144">
        <f>'2'!E6</f>
        <v>312</v>
      </c>
      <c r="D156" s="93">
        <f>'3'!K11</f>
        <v>337</v>
      </c>
      <c r="E156" s="93"/>
      <c r="F156" s="93">
        <f>'5'!K40</f>
        <v>351</v>
      </c>
      <c r="G156" s="93">
        <f>'6'!K32</f>
        <v>382</v>
      </c>
      <c r="H156" s="93">
        <f>'7'!E19</f>
        <v>373</v>
      </c>
      <c r="I156" s="93">
        <f>'8'!E33</f>
        <v>350</v>
      </c>
      <c r="J156" s="93">
        <f>'9'!E12</f>
        <v>317</v>
      </c>
      <c r="K156" s="93">
        <f>'10'!K33</f>
        <v>342</v>
      </c>
      <c r="L156" s="93">
        <f>'11'!E5</f>
        <v>297</v>
      </c>
      <c r="M156" s="94">
        <f>'12'!K47</f>
        <v>360</v>
      </c>
      <c r="N156" s="93">
        <f>'13'!E26</f>
        <v>320</v>
      </c>
      <c r="O156" s="134"/>
      <c r="P156" s="144">
        <f>'15'!E47</f>
        <v>393</v>
      </c>
      <c r="Q156" s="93">
        <f>'16'!E40</f>
        <v>316</v>
      </c>
      <c r="R156" s="93">
        <f>'17'!E26</f>
        <v>326</v>
      </c>
      <c r="S156" s="89"/>
      <c r="T156" s="93">
        <f>'18'!E41</f>
        <v>346</v>
      </c>
      <c r="U156" s="93">
        <f>'19'!K5</f>
        <v>365</v>
      </c>
      <c r="V156" s="93">
        <f>'20'!E12</f>
        <v>396</v>
      </c>
      <c r="W156" s="93">
        <f>'21'!E5</f>
        <v>367</v>
      </c>
      <c r="X156" s="93">
        <f>'22'!E40</f>
        <v>356</v>
      </c>
      <c r="Y156" s="93">
        <f>'23'!E33</f>
        <v>348</v>
      </c>
      <c r="Z156" s="93">
        <f>'24'!K19</f>
        <v>366</v>
      </c>
      <c r="AA156" s="94"/>
      <c r="AB156" s="93"/>
      <c r="AC156" s="93"/>
      <c r="AD156" s="93"/>
      <c r="AE156" s="93"/>
      <c r="AF156" s="93"/>
      <c r="AG156" s="93"/>
      <c r="AH156" s="93"/>
      <c r="AI156" s="93"/>
      <c r="AJ156" s="93"/>
      <c r="AL156" s="97">
        <f>AO156/AN156</f>
        <v>116.01515151515152</v>
      </c>
      <c r="AM156" s="93">
        <f t="shared" si="111"/>
        <v>396</v>
      </c>
      <c r="AN156" s="93">
        <f t="shared" si="112"/>
        <v>66</v>
      </c>
      <c r="AO156" s="98">
        <f t="shared" si="113"/>
        <v>7657</v>
      </c>
      <c r="AP156" s="93">
        <f t="shared" si="114"/>
        <v>0</v>
      </c>
    </row>
    <row r="157" spans="1:42" ht="15" customHeight="1" x14ac:dyDescent="0.2">
      <c r="A157" s="92" t="s">
        <v>345</v>
      </c>
      <c r="B157" s="134">
        <f>'1'!K38</f>
        <v>355</v>
      </c>
      <c r="C157" s="144">
        <f>'2'!E3</f>
        <v>288</v>
      </c>
      <c r="D157" s="93">
        <f>'3'!K10</f>
        <v>339</v>
      </c>
      <c r="E157" s="93">
        <f>'4'!K24</f>
        <v>370</v>
      </c>
      <c r="F157" s="93">
        <f>'5'!K38</f>
        <v>341</v>
      </c>
      <c r="G157" s="93">
        <f>'6'!K31</f>
        <v>360</v>
      </c>
      <c r="H157" s="93">
        <f>'7'!E17</f>
        <v>308</v>
      </c>
      <c r="I157" s="93">
        <f>'8'!E31</f>
        <v>346</v>
      </c>
      <c r="J157" s="93">
        <f>'9'!E10</f>
        <v>319</v>
      </c>
      <c r="K157" s="93">
        <f>'10'!K31</f>
        <v>388</v>
      </c>
      <c r="L157" s="93">
        <f>'11'!E3</f>
        <v>339</v>
      </c>
      <c r="M157" s="94">
        <f>'12'!K45</f>
        <v>364</v>
      </c>
      <c r="N157" s="93">
        <f>'13'!E24</f>
        <v>387</v>
      </c>
      <c r="O157" s="134"/>
      <c r="P157" s="144">
        <f>'15'!E45</f>
        <v>374</v>
      </c>
      <c r="Q157" s="93">
        <f>'16'!E38</f>
        <v>285</v>
      </c>
      <c r="R157" s="93">
        <f>'17'!E25</f>
        <v>311</v>
      </c>
      <c r="S157" s="89"/>
      <c r="T157" s="93">
        <f>'18'!E39</f>
        <v>375</v>
      </c>
      <c r="U157" s="93">
        <f>'19'!K3</f>
        <v>340</v>
      </c>
      <c r="V157" s="93">
        <f>'20'!E10</f>
        <v>341</v>
      </c>
      <c r="W157" s="93">
        <f>'21'!E3</f>
        <v>321</v>
      </c>
      <c r="X157" s="93">
        <f>'22'!E38</f>
        <v>356</v>
      </c>
      <c r="Y157" s="93">
        <f>'23'!E31</f>
        <v>351</v>
      </c>
      <c r="Z157" s="93">
        <f>'24'!K17</f>
        <v>360</v>
      </c>
      <c r="AA157" s="94"/>
      <c r="AB157" s="93"/>
      <c r="AC157" s="93"/>
      <c r="AD157" s="93"/>
      <c r="AE157" s="93"/>
      <c r="AF157" s="93"/>
      <c r="AG157" s="93"/>
      <c r="AH157" s="93"/>
      <c r="AI157" s="93"/>
      <c r="AJ157" s="93"/>
      <c r="AL157" s="97">
        <f>AO157/AN157</f>
        <v>114.7536231884058</v>
      </c>
      <c r="AM157" s="93">
        <f t="shared" ref="AM157" si="115">MAX(B157:AJ157)</f>
        <v>388</v>
      </c>
      <c r="AN157" s="93">
        <f t="shared" ref="AN157" si="116">COUNTA(B157:AJ157)*3</f>
        <v>69</v>
      </c>
      <c r="AO157" s="98">
        <f t="shared" ref="AO157" si="117">SUM(B157:AJ157)</f>
        <v>7918</v>
      </c>
      <c r="AP157" s="93">
        <f t="shared" ref="AP157" si="118">COUNTIF(B157:AJ157,"&gt;399")</f>
        <v>0</v>
      </c>
    </row>
    <row r="158" spans="1:42" ht="15" customHeight="1" x14ac:dyDescent="0.2">
      <c r="A158" s="99" t="s">
        <v>672</v>
      </c>
      <c r="B158" s="77"/>
      <c r="C158" s="95"/>
      <c r="D158" s="77"/>
      <c r="E158" s="77"/>
      <c r="F158" s="77"/>
      <c r="G158" s="77"/>
      <c r="H158" s="77"/>
      <c r="I158" s="77"/>
      <c r="J158" s="77"/>
      <c r="K158" s="77"/>
      <c r="L158" s="77">
        <f>'11'!E4</f>
        <v>355</v>
      </c>
      <c r="M158" s="96">
        <f>'12'!K46</f>
        <v>387</v>
      </c>
      <c r="N158" s="77">
        <f>'13'!E25</f>
        <v>387</v>
      </c>
      <c r="O158" s="77"/>
      <c r="P158" s="95"/>
      <c r="Q158" s="77"/>
      <c r="R158" s="77"/>
      <c r="S158" s="89"/>
      <c r="T158" s="77"/>
      <c r="U158" s="77"/>
      <c r="V158" s="77"/>
      <c r="W158" s="77"/>
      <c r="X158" s="77"/>
      <c r="Y158" s="77"/>
      <c r="Z158" s="77">
        <f>'24'!K18</f>
        <v>411</v>
      </c>
      <c r="AA158" s="96"/>
      <c r="AB158" s="77"/>
      <c r="AC158" s="77"/>
      <c r="AD158" s="77"/>
      <c r="AE158" s="77"/>
      <c r="AF158" s="77"/>
      <c r="AG158" s="77"/>
      <c r="AH158" s="77"/>
      <c r="AI158" s="77"/>
      <c r="AJ158" s="77"/>
      <c r="AL158" s="103">
        <f t="shared" ref="AL158:AL159" si="119">AO158/AN158</f>
        <v>128.33333333333334</v>
      </c>
      <c r="AM158" s="77">
        <f>MAX(B158:AJ158)</f>
        <v>411</v>
      </c>
      <c r="AN158" s="77">
        <f>COUNTA(B158:AJ158)*3</f>
        <v>12</v>
      </c>
      <c r="AO158" s="100">
        <f>SUM(B158:AJ158)</f>
        <v>1540</v>
      </c>
      <c r="AP158" s="77">
        <f>COUNTIF(B158:AJ158,"&gt;399")</f>
        <v>1</v>
      </c>
    </row>
    <row r="159" spans="1:42" ht="15" customHeight="1" x14ac:dyDescent="0.2">
      <c r="A159" s="99" t="s">
        <v>558</v>
      </c>
      <c r="B159" s="77"/>
      <c r="C159" s="95"/>
      <c r="D159" s="77">
        <f>'3'!K12</f>
        <v>329</v>
      </c>
      <c r="E159" s="77">
        <f>'4'!K26</f>
        <v>358</v>
      </c>
      <c r="F159" s="77"/>
      <c r="G159" s="77">
        <f>'6'!K33</f>
        <v>348</v>
      </c>
      <c r="H159" s="77"/>
      <c r="I159" s="77"/>
      <c r="J159" s="77"/>
      <c r="K159" s="77"/>
      <c r="L159" s="77"/>
      <c r="M159" s="96"/>
      <c r="N159" s="77">
        <f>'13'!E23</f>
        <v>330</v>
      </c>
      <c r="O159" s="77"/>
      <c r="P159" s="95"/>
      <c r="Q159" s="77"/>
      <c r="R159" s="77"/>
      <c r="S159" s="89"/>
      <c r="T159" s="77"/>
      <c r="U159" s="77"/>
      <c r="V159" s="77"/>
      <c r="W159" s="77"/>
      <c r="X159" s="77"/>
      <c r="Y159" s="77"/>
      <c r="Z159" s="77"/>
      <c r="AA159" s="96"/>
      <c r="AB159" s="77"/>
      <c r="AC159" s="77"/>
      <c r="AD159" s="77"/>
      <c r="AE159" s="77"/>
      <c r="AF159" s="77"/>
      <c r="AG159" s="77"/>
      <c r="AH159" s="77"/>
      <c r="AI159" s="77"/>
      <c r="AJ159" s="77"/>
      <c r="AL159" s="103">
        <f t="shared" si="119"/>
        <v>113.75</v>
      </c>
      <c r="AM159" s="77">
        <f t="shared" si="111"/>
        <v>358</v>
      </c>
      <c r="AN159" s="77">
        <f t="shared" si="112"/>
        <v>12</v>
      </c>
      <c r="AO159" s="100">
        <f t="shared" si="113"/>
        <v>1365</v>
      </c>
      <c r="AP159" s="77">
        <f t="shared" si="114"/>
        <v>0</v>
      </c>
    </row>
    <row r="160" spans="1:42" ht="15" customHeight="1" x14ac:dyDescent="0.2">
      <c r="A160" s="99" t="s">
        <v>740</v>
      </c>
      <c r="B160" s="77"/>
      <c r="C160" s="95"/>
      <c r="D160" s="77"/>
      <c r="E160" s="77"/>
      <c r="F160" s="77"/>
      <c r="G160" s="77"/>
      <c r="H160" s="77"/>
      <c r="I160" s="77"/>
      <c r="J160" s="77"/>
      <c r="K160" s="77"/>
      <c r="L160" s="77"/>
      <c r="M160" s="96"/>
      <c r="N160" s="77"/>
      <c r="O160" s="77"/>
      <c r="P160" s="95"/>
      <c r="Q160" s="77"/>
      <c r="R160" s="77">
        <f>'17'!E24</f>
        <v>267</v>
      </c>
      <c r="S160" s="89"/>
      <c r="T160" s="77"/>
      <c r="U160" s="77"/>
      <c r="V160" s="77"/>
      <c r="W160" s="77"/>
      <c r="X160" s="77"/>
      <c r="Y160" s="77"/>
      <c r="Z160" s="77"/>
      <c r="AA160" s="96"/>
      <c r="AB160" s="77"/>
      <c r="AC160" s="77"/>
      <c r="AD160" s="77"/>
      <c r="AE160" s="77"/>
      <c r="AF160" s="77"/>
      <c r="AG160" s="77"/>
      <c r="AH160" s="77"/>
      <c r="AI160" s="77"/>
      <c r="AJ160" s="77"/>
      <c r="AL160" s="103">
        <f t="shared" ref="AL160" si="120">AO160/AN160</f>
        <v>89</v>
      </c>
      <c r="AM160" s="77">
        <f t="shared" ref="AM160" si="121">MAX(B160:AJ160)</f>
        <v>267</v>
      </c>
      <c r="AN160" s="77">
        <f t="shared" ref="AN160" si="122">COUNTA(B160:AJ160)*3</f>
        <v>3</v>
      </c>
      <c r="AO160" s="100">
        <f t="shared" ref="AO160" si="123">SUM(B160:AJ160)</f>
        <v>267</v>
      </c>
      <c r="AP160" s="77">
        <f t="shared" ref="AP160" si="124">COUNTIF(B160:AJ160,"&gt;399")</f>
        <v>0</v>
      </c>
    </row>
    <row r="161" spans="1:42" ht="15" hidden="1" customHeight="1" x14ac:dyDescent="0.2">
      <c r="A161" s="99"/>
      <c r="B161" s="77"/>
      <c r="C161" s="95"/>
      <c r="D161" s="77"/>
      <c r="E161" s="77"/>
      <c r="F161" s="77"/>
      <c r="G161" s="77"/>
      <c r="H161" s="77"/>
      <c r="I161" s="77"/>
      <c r="J161" s="77"/>
      <c r="K161" s="77"/>
      <c r="L161" s="77"/>
      <c r="M161" s="96"/>
      <c r="N161" s="77"/>
      <c r="O161" s="77"/>
      <c r="P161" s="95"/>
      <c r="Q161" s="77"/>
      <c r="R161" s="77"/>
      <c r="S161" s="89"/>
      <c r="T161" s="77"/>
      <c r="U161" s="77"/>
      <c r="V161" s="77"/>
      <c r="W161" s="77"/>
      <c r="X161" s="77"/>
      <c r="Y161" s="77"/>
      <c r="Z161" s="77"/>
      <c r="AA161" s="96"/>
      <c r="AB161" s="77"/>
      <c r="AC161" s="77"/>
      <c r="AD161" s="77"/>
      <c r="AE161" s="77"/>
      <c r="AF161" s="77"/>
      <c r="AG161" s="77"/>
      <c r="AH161" s="77"/>
      <c r="AI161" s="77"/>
      <c r="AJ161" s="77"/>
      <c r="AL161" s="103" t="e">
        <f t="shared" ref="AL161:AL162" si="125">AO161/AN161</f>
        <v>#DIV/0!</v>
      </c>
      <c r="AM161" s="77">
        <f t="shared" si="111"/>
        <v>0</v>
      </c>
      <c r="AN161" s="77">
        <f t="shared" si="112"/>
        <v>0</v>
      </c>
      <c r="AO161" s="100">
        <f t="shared" si="113"/>
        <v>0</v>
      </c>
      <c r="AP161" s="77">
        <f t="shared" si="114"/>
        <v>0</v>
      </c>
    </row>
    <row r="162" spans="1:42" ht="15" hidden="1" customHeight="1" x14ac:dyDescent="0.2">
      <c r="A162" s="99"/>
      <c r="B162" s="77"/>
      <c r="C162" s="95"/>
      <c r="D162" s="77"/>
      <c r="E162" s="77"/>
      <c r="F162" s="77"/>
      <c r="G162" s="77"/>
      <c r="H162" s="77"/>
      <c r="I162" s="77"/>
      <c r="J162" s="77"/>
      <c r="K162" s="77"/>
      <c r="L162" s="77"/>
      <c r="M162" s="96"/>
      <c r="N162" s="77"/>
      <c r="O162" s="77"/>
      <c r="P162" s="95"/>
      <c r="Q162" s="77"/>
      <c r="R162" s="77"/>
      <c r="S162" s="89"/>
      <c r="T162" s="77"/>
      <c r="U162" s="77"/>
      <c r="V162" s="77"/>
      <c r="W162" s="77"/>
      <c r="X162" s="77"/>
      <c r="Y162" s="77"/>
      <c r="Z162" s="77"/>
      <c r="AA162" s="96"/>
      <c r="AB162" s="77"/>
      <c r="AC162" s="77"/>
      <c r="AD162" s="77"/>
      <c r="AE162" s="77"/>
      <c r="AF162" s="77"/>
      <c r="AG162" s="77"/>
      <c r="AH162" s="77"/>
      <c r="AI162" s="77"/>
      <c r="AJ162" s="77"/>
      <c r="AL162" s="103" t="e">
        <f t="shared" si="125"/>
        <v>#DIV/0!</v>
      </c>
      <c r="AM162" s="77">
        <f t="shared" si="111"/>
        <v>0</v>
      </c>
      <c r="AN162" s="77">
        <f t="shared" si="112"/>
        <v>0</v>
      </c>
      <c r="AO162" s="100">
        <f t="shared" si="113"/>
        <v>0</v>
      </c>
      <c r="AP162" s="77">
        <f t="shared" si="114"/>
        <v>0</v>
      </c>
    </row>
    <row r="163" spans="1:42" ht="15" hidden="1" customHeight="1" x14ac:dyDescent="0.2"/>
    <row r="170" spans="1:42" ht="15" customHeight="1" x14ac:dyDescent="0.2">
      <c r="A170" s="88"/>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L170" s="89"/>
      <c r="AM170" s="89"/>
      <c r="AN170" s="90"/>
      <c r="AO170" s="90"/>
    </row>
    <row r="171" spans="1:42" ht="15" customHeight="1" x14ac:dyDescent="0.2">
      <c r="A171" s="79" t="s">
        <v>299</v>
      </c>
      <c r="B171" s="89">
        <v>1</v>
      </c>
      <c r="C171" s="89">
        <v>2</v>
      </c>
      <c r="D171" s="89">
        <v>3</v>
      </c>
      <c r="E171" s="89">
        <v>4</v>
      </c>
      <c r="F171" s="89">
        <v>5</v>
      </c>
      <c r="G171" s="89">
        <v>6</v>
      </c>
      <c r="H171" s="89">
        <v>7</v>
      </c>
      <c r="I171" s="89">
        <v>8</v>
      </c>
      <c r="J171" s="89">
        <v>9</v>
      </c>
      <c r="K171" s="89">
        <v>10</v>
      </c>
      <c r="L171" s="89">
        <v>11</v>
      </c>
      <c r="M171" s="89">
        <v>12</v>
      </c>
      <c r="N171" s="89">
        <v>13</v>
      </c>
      <c r="O171" s="89">
        <v>14</v>
      </c>
      <c r="P171" s="89">
        <v>15</v>
      </c>
      <c r="Q171" s="89">
        <v>16</v>
      </c>
      <c r="R171" s="89">
        <v>17</v>
      </c>
      <c r="S171" s="89"/>
      <c r="T171" s="89">
        <v>18</v>
      </c>
      <c r="U171" s="89">
        <v>19</v>
      </c>
      <c r="V171" s="89">
        <v>20</v>
      </c>
      <c r="W171" s="89">
        <v>21</v>
      </c>
      <c r="X171" s="89">
        <v>22</v>
      </c>
      <c r="Y171" s="89">
        <v>23</v>
      </c>
      <c r="Z171" s="89">
        <v>24</v>
      </c>
      <c r="AA171" s="89">
        <v>25</v>
      </c>
      <c r="AB171" s="89">
        <v>26</v>
      </c>
      <c r="AC171" s="89">
        <v>27</v>
      </c>
      <c r="AD171" s="89">
        <v>28</v>
      </c>
      <c r="AE171" s="89">
        <v>29</v>
      </c>
      <c r="AF171" s="89">
        <v>30</v>
      </c>
      <c r="AG171" s="89">
        <v>31</v>
      </c>
      <c r="AH171" s="89">
        <v>32</v>
      </c>
      <c r="AI171" s="89">
        <v>33</v>
      </c>
      <c r="AJ171" s="89">
        <v>34</v>
      </c>
      <c r="AL171" s="89" t="s">
        <v>39</v>
      </c>
      <c r="AM171" s="89" t="s">
        <v>326</v>
      </c>
      <c r="AN171" s="90" t="s">
        <v>325</v>
      </c>
      <c r="AO171" s="90" t="s">
        <v>312</v>
      </c>
      <c r="AP171" s="91" t="s">
        <v>82</v>
      </c>
    </row>
    <row r="172" spans="1:42" ht="15" customHeight="1" x14ac:dyDescent="0.2">
      <c r="A172" s="92" t="s">
        <v>365</v>
      </c>
      <c r="B172" s="134">
        <f>'1'!E48</f>
        <v>381</v>
      </c>
      <c r="C172" s="144">
        <f>'2'!K6</f>
        <v>332</v>
      </c>
      <c r="D172" s="93">
        <f>'3'!E20</f>
        <v>375</v>
      </c>
      <c r="E172" s="93">
        <f>'4'!E34</f>
        <v>368</v>
      </c>
      <c r="F172" s="93"/>
      <c r="G172" s="93">
        <f>'6'!K48</f>
        <v>305</v>
      </c>
      <c r="H172" s="93">
        <f>'7'!E48</f>
        <v>380</v>
      </c>
      <c r="I172" s="93">
        <f>'8'!K27</f>
        <v>359</v>
      </c>
      <c r="J172" s="93">
        <f>'9'!K20</f>
        <v>378</v>
      </c>
      <c r="K172" s="93">
        <f>'10'!K6</f>
        <v>393</v>
      </c>
      <c r="L172" s="93"/>
      <c r="M172" s="94">
        <f>'12'!E13</f>
        <v>396</v>
      </c>
      <c r="N172" s="93">
        <f>'13'!E20</f>
        <v>394</v>
      </c>
      <c r="O172" s="134">
        <f>'14'!K13</f>
        <v>342</v>
      </c>
      <c r="P172" s="144">
        <f>'15'!K34</f>
        <v>344</v>
      </c>
      <c r="Q172" s="93">
        <f>'16'!K49</f>
        <v>383</v>
      </c>
      <c r="R172" s="93">
        <f>'17'!E13</f>
        <v>354</v>
      </c>
      <c r="S172" s="89"/>
      <c r="T172" s="93">
        <f>'18'!K49</f>
        <v>346</v>
      </c>
      <c r="U172" s="93">
        <f>'19'!E6</f>
        <v>399</v>
      </c>
      <c r="V172" s="93">
        <f>'20'!K20</f>
        <v>385</v>
      </c>
      <c r="W172" s="93">
        <f>'21'!K20</f>
        <v>440</v>
      </c>
      <c r="X172" s="93">
        <f>'22'!E34</f>
        <v>388</v>
      </c>
      <c r="Y172" s="93">
        <f>'23'!E48</f>
        <v>343</v>
      </c>
      <c r="Z172" s="93">
        <f>'24'!K48</f>
        <v>335</v>
      </c>
      <c r="AA172" s="94"/>
      <c r="AB172" s="93"/>
      <c r="AC172" s="93"/>
      <c r="AD172" s="93"/>
      <c r="AE172" s="93"/>
      <c r="AF172" s="93"/>
      <c r="AG172" s="93"/>
      <c r="AH172" s="93"/>
      <c r="AI172" s="93"/>
      <c r="AJ172" s="93"/>
      <c r="AL172" s="97">
        <f>AO172/AN172</f>
        <v>123.03030303030303</v>
      </c>
      <c r="AM172" s="93">
        <f t="shared" ref="AM172:AM179" si="126">MAX(B172:AJ172)</f>
        <v>440</v>
      </c>
      <c r="AN172" s="93">
        <f t="shared" ref="AN172:AN177" si="127">COUNTA(B172:AJ172)*3</f>
        <v>66</v>
      </c>
      <c r="AO172" s="98">
        <f t="shared" ref="AO172:AO179" si="128">SUM(B172:AJ172)</f>
        <v>8120</v>
      </c>
      <c r="AP172" s="93">
        <f t="shared" ref="AP172:AP179" si="129">COUNTIF(B172:AJ172,"&gt;399")</f>
        <v>1</v>
      </c>
    </row>
    <row r="173" spans="1:42" ht="15" customHeight="1" x14ac:dyDescent="0.2">
      <c r="A173" s="92" t="s">
        <v>175</v>
      </c>
      <c r="B173" s="134">
        <f>'1'!E46</f>
        <v>335</v>
      </c>
      <c r="C173" s="144">
        <f>'2'!K4</f>
        <v>343</v>
      </c>
      <c r="D173" s="93">
        <f>'3'!E18</f>
        <v>385</v>
      </c>
      <c r="E173" s="93">
        <f>'4'!E32</f>
        <v>373</v>
      </c>
      <c r="F173" s="93">
        <f>'5'!K32</f>
        <v>346</v>
      </c>
      <c r="G173" s="93">
        <f>'6'!K44</f>
        <v>330</v>
      </c>
      <c r="H173" s="93">
        <f>'7'!E44</f>
        <v>346</v>
      </c>
      <c r="I173" s="93">
        <f>'8'!K23</f>
        <v>346</v>
      </c>
      <c r="J173" s="93"/>
      <c r="K173" s="93">
        <f>'10'!K2</f>
        <v>363</v>
      </c>
      <c r="L173" s="93"/>
      <c r="M173" s="94">
        <f>'12'!E9</f>
        <v>315</v>
      </c>
      <c r="N173" s="93">
        <f>'13'!E16</f>
        <v>371</v>
      </c>
      <c r="O173" s="134">
        <f>'14'!K9</f>
        <v>351</v>
      </c>
      <c r="P173" s="144">
        <f>'15'!K30</f>
        <v>374</v>
      </c>
      <c r="Q173" s="93">
        <f>'16'!K44</f>
        <v>352</v>
      </c>
      <c r="R173" s="93">
        <f>'17'!E9</f>
        <v>374</v>
      </c>
      <c r="S173" s="89"/>
      <c r="T173" s="93">
        <f>'18'!K45</f>
        <v>367</v>
      </c>
      <c r="U173" s="93">
        <f>'19'!E2</f>
        <v>365</v>
      </c>
      <c r="V173" s="93">
        <f>'20'!K16</f>
        <v>378</v>
      </c>
      <c r="W173" s="93">
        <f>'21'!K16</f>
        <v>385</v>
      </c>
      <c r="X173" s="93">
        <f>'22'!E30</f>
        <v>392</v>
      </c>
      <c r="Y173" s="93">
        <f>'23'!E44</f>
        <v>312</v>
      </c>
      <c r="Z173" s="93">
        <f>'24'!K44</f>
        <v>403</v>
      </c>
      <c r="AA173" s="94"/>
      <c r="AB173" s="93"/>
      <c r="AC173" s="93"/>
      <c r="AD173" s="93"/>
      <c r="AE173" s="93"/>
      <c r="AF173" s="93"/>
      <c r="AG173" s="93"/>
      <c r="AH173" s="93"/>
      <c r="AI173" s="93"/>
      <c r="AJ173" s="93"/>
      <c r="AL173" s="97">
        <f>AO173/AN173</f>
        <v>119.78787878787878</v>
      </c>
      <c r="AM173" s="93">
        <f t="shared" si="126"/>
        <v>403</v>
      </c>
      <c r="AN173" s="93">
        <f t="shared" si="127"/>
        <v>66</v>
      </c>
      <c r="AO173" s="98">
        <f t="shared" si="128"/>
        <v>7906</v>
      </c>
      <c r="AP173" s="93">
        <f t="shared" si="129"/>
        <v>1</v>
      </c>
    </row>
    <row r="174" spans="1:42" ht="15" customHeight="1" x14ac:dyDescent="0.2">
      <c r="A174" s="92" t="s">
        <v>304</v>
      </c>
      <c r="B174" s="134">
        <f>'1'!E47</f>
        <v>311</v>
      </c>
      <c r="C174" s="144">
        <f>'2'!K5</f>
        <v>361</v>
      </c>
      <c r="D174" s="93">
        <f>'3'!E19</f>
        <v>350</v>
      </c>
      <c r="E174" s="93">
        <f>'4'!E33</f>
        <v>355</v>
      </c>
      <c r="F174" s="93">
        <f>'5'!K33</f>
        <v>353</v>
      </c>
      <c r="G174" s="93">
        <f>'6'!K46</f>
        <v>371</v>
      </c>
      <c r="H174" s="93">
        <f>'7'!E46</f>
        <v>415</v>
      </c>
      <c r="I174" s="93">
        <f>'8'!K25</f>
        <v>336</v>
      </c>
      <c r="J174" s="93">
        <f>'9'!K18</f>
        <v>372</v>
      </c>
      <c r="K174" s="93">
        <f>'10'!K4</f>
        <v>366</v>
      </c>
      <c r="L174" s="93"/>
      <c r="M174" s="94">
        <f>'12'!E11</f>
        <v>338</v>
      </c>
      <c r="N174" s="93">
        <f>'13'!E18</f>
        <v>371</v>
      </c>
      <c r="O174" s="134">
        <f>'14'!K11</f>
        <v>358</v>
      </c>
      <c r="P174" s="144">
        <f>'15'!K32</f>
        <v>362</v>
      </c>
      <c r="Q174" s="93">
        <f>'16'!K46</f>
        <v>392</v>
      </c>
      <c r="R174" s="93">
        <f>'17'!E11</f>
        <v>374</v>
      </c>
      <c r="S174" s="89"/>
      <c r="T174" s="93">
        <f>'18'!K47</f>
        <v>363</v>
      </c>
      <c r="U174" s="93">
        <f>'19'!E4</f>
        <v>358</v>
      </c>
      <c r="V174" s="93">
        <f>'20'!K18</f>
        <v>367</v>
      </c>
      <c r="W174" s="93">
        <f>'21'!K18</f>
        <v>346</v>
      </c>
      <c r="X174" s="93">
        <f>'22'!E32</f>
        <v>303</v>
      </c>
      <c r="Y174" s="93">
        <f>'23'!E46</f>
        <v>334</v>
      </c>
      <c r="Z174" s="93">
        <f>'24'!K46</f>
        <v>362</v>
      </c>
      <c r="AA174" s="94"/>
      <c r="AB174" s="93"/>
      <c r="AC174" s="93"/>
      <c r="AD174" s="93"/>
      <c r="AE174" s="93"/>
      <c r="AF174" s="93"/>
      <c r="AG174" s="93"/>
      <c r="AH174" s="93"/>
      <c r="AI174" s="93"/>
      <c r="AJ174" s="93"/>
      <c r="AL174" s="97">
        <f>AO174/AN174</f>
        <v>119.10144927536231</v>
      </c>
      <c r="AM174" s="93">
        <f t="shared" si="126"/>
        <v>415</v>
      </c>
      <c r="AN174" s="93">
        <f t="shared" si="127"/>
        <v>69</v>
      </c>
      <c r="AO174" s="98">
        <f t="shared" si="128"/>
        <v>8218</v>
      </c>
      <c r="AP174" s="93">
        <f t="shared" si="129"/>
        <v>1</v>
      </c>
    </row>
    <row r="175" spans="1:42" ht="15" customHeight="1" x14ac:dyDescent="0.2">
      <c r="A175" s="92" t="s">
        <v>174</v>
      </c>
      <c r="B175" s="134">
        <f>'1'!E45</f>
        <v>354</v>
      </c>
      <c r="C175" s="144">
        <f>'2'!K3</f>
        <v>343</v>
      </c>
      <c r="D175" s="93">
        <f>'3'!E17</f>
        <v>388</v>
      </c>
      <c r="E175" s="93">
        <f>'4'!E31</f>
        <v>366</v>
      </c>
      <c r="F175" s="93"/>
      <c r="G175" s="93">
        <f>'6'!K45</f>
        <v>345</v>
      </c>
      <c r="H175" s="93">
        <f>'7'!E45</f>
        <v>360</v>
      </c>
      <c r="I175" s="93">
        <f>'8'!K24</f>
        <v>369</v>
      </c>
      <c r="J175" s="93">
        <f>'9'!K17</f>
        <v>347</v>
      </c>
      <c r="K175" s="93">
        <f>'10'!K3</f>
        <v>377</v>
      </c>
      <c r="L175" s="93"/>
      <c r="M175" s="94">
        <f>'12'!E10</f>
        <v>342</v>
      </c>
      <c r="N175" s="93">
        <f>'13'!E17</f>
        <v>337</v>
      </c>
      <c r="O175" s="134">
        <f>'14'!K10</f>
        <v>366</v>
      </c>
      <c r="P175" s="144">
        <f>'15'!K31</f>
        <v>324</v>
      </c>
      <c r="Q175" s="93">
        <f>'16'!K45</f>
        <v>371</v>
      </c>
      <c r="R175" s="93">
        <f>'17'!E10</f>
        <v>355</v>
      </c>
      <c r="S175" s="89"/>
      <c r="T175" s="93">
        <f>'18'!K46</f>
        <v>382</v>
      </c>
      <c r="U175" s="93">
        <f>'19'!E3</f>
        <v>363</v>
      </c>
      <c r="V175" s="93">
        <f>'20'!K17</f>
        <v>374</v>
      </c>
      <c r="W175" s="93">
        <f>'21'!K17</f>
        <v>361</v>
      </c>
      <c r="X175" s="93">
        <f>'22'!E31</f>
        <v>333</v>
      </c>
      <c r="Y175" s="93">
        <f>'23'!E45</f>
        <v>324</v>
      </c>
      <c r="Z175" s="93">
        <f>'24'!K45</f>
        <v>363</v>
      </c>
      <c r="AA175" s="94"/>
      <c r="AB175" s="93"/>
      <c r="AC175" s="93"/>
      <c r="AD175" s="93"/>
      <c r="AE175" s="93"/>
      <c r="AF175" s="93"/>
      <c r="AG175" s="93"/>
      <c r="AH175" s="93"/>
      <c r="AI175" s="93"/>
      <c r="AJ175" s="93"/>
      <c r="AL175" s="97">
        <f>AO175/AN175</f>
        <v>118.84848484848484</v>
      </c>
      <c r="AM175" s="93">
        <f t="shared" si="126"/>
        <v>388</v>
      </c>
      <c r="AN175" s="93">
        <f>COUNTA(B175:AJ175)*3</f>
        <v>66</v>
      </c>
      <c r="AO175" s="98">
        <f t="shared" si="128"/>
        <v>7844</v>
      </c>
      <c r="AP175" s="93">
        <f t="shared" si="129"/>
        <v>0</v>
      </c>
    </row>
    <row r="176" spans="1:42" ht="15" customHeight="1" x14ac:dyDescent="0.2">
      <c r="A176" s="92" t="s">
        <v>176</v>
      </c>
      <c r="B176" s="134">
        <f>'1'!E44</f>
        <v>397</v>
      </c>
      <c r="C176" s="144">
        <f>'2'!K2</f>
        <v>310</v>
      </c>
      <c r="D176" s="93">
        <f>'3'!E16</f>
        <v>311</v>
      </c>
      <c r="E176" s="93">
        <f>'4'!E30</f>
        <v>393</v>
      </c>
      <c r="F176" s="93">
        <f>'5'!K30</f>
        <v>320</v>
      </c>
      <c r="G176" s="93">
        <f>'6'!K47</f>
        <v>365</v>
      </c>
      <c r="H176" s="93">
        <f>'7'!E47</f>
        <v>324</v>
      </c>
      <c r="I176" s="93">
        <f>'8'!K26</f>
        <v>404</v>
      </c>
      <c r="J176" s="93">
        <f>'9'!K19</f>
        <v>367</v>
      </c>
      <c r="K176" s="93">
        <f>'10'!K5</f>
        <v>343</v>
      </c>
      <c r="L176" s="93"/>
      <c r="M176" s="94">
        <f>'12'!E12</f>
        <v>397</v>
      </c>
      <c r="N176" s="93">
        <f>'13'!E19</f>
        <v>345</v>
      </c>
      <c r="O176" s="134">
        <f>'14'!K12</f>
        <v>378</v>
      </c>
      <c r="P176" s="144">
        <f>'15'!K33</f>
        <v>311</v>
      </c>
      <c r="Q176" s="93">
        <f>'16'!K47</f>
        <v>104</v>
      </c>
      <c r="R176" s="93"/>
      <c r="S176" s="89"/>
      <c r="T176" s="93">
        <f>'18'!K48</f>
        <v>359</v>
      </c>
      <c r="U176" s="93">
        <f>'19'!E5</f>
        <v>302</v>
      </c>
      <c r="V176" s="93">
        <f>'20'!K19</f>
        <v>326</v>
      </c>
      <c r="W176" s="93">
        <f>'21'!K19</f>
        <v>338</v>
      </c>
      <c r="X176" s="93">
        <f>'22'!E33</f>
        <v>412</v>
      </c>
      <c r="Y176" s="93">
        <f>'23'!E47</f>
        <v>353</v>
      </c>
      <c r="Z176" s="93">
        <f>'24'!K47</f>
        <v>358</v>
      </c>
      <c r="AA176" s="94"/>
      <c r="AB176" s="93"/>
      <c r="AC176" s="93"/>
      <c r="AD176" s="93"/>
      <c r="AE176" s="93"/>
      <c r="AF176" s="93"/>
      <c r="AG176" s="93"/>
      <c r="AH176" s="93"/>
      <c r="AI176" s="93"/>
      <c r="AJ176" s="93"/>
      <c r="AL176" s="97">
        <f>AO176/AN176</f>
        <v>117.453125</v>
      </c>
      <c r="AM176" s="93">
        <f t="shared" si="126"/>
        <v>412</v>
      </c>
      <c r="AN176" s="93">
        <f>COUNTA(B176:AJ176)*3-2</f>
        <v>64</v>
      </c>
      <c r="AO176" s="98">
        <f t="shared" si="128"/>
        <v>7517</v>
      </c>
      <c r="AP176" s="93">
        <f t="shared" si="129"/>
        <v>2</v>
      </c>
    </row>
    <row r="177" spans="1:42" ht="15" customHeight="1" x14ac:dyDescent="0.2">
      <c r="A177" s="99" t="s">
        <v>590</v>
      </c>
      <c r="B177" s="77"/>
      <c r="C177" s="95"/>
      <c r="D177" s="77"/>
      <c r="E177" s="77"/>
      <c r="F177" s="77">
        <f>'5'!K31</f>
        <v>353</v>
      </c>
      <c r="G177" s="77"/>
      <c r="H177" s="77"/>
      <c r="I177" s="77"/>
      <c r="J177" s="77"/>
      <c r="K177" s="77"/>
      <c r="L177" s="77"/>
      <c r="M177" s="96"/>
      <c r="N177" s="77"/>
      <c r="O177" s="77"/>
      <c r="P177" s="95"/>
      <c r="Q177" s="77"/>
      <c r="R177" s="77"/>
      <c r="S177" s="89"/>
      <c r="T177" s="77"/>
      <c r="U177" s="77"/>
      <c r="V177" s="77"/>
      <c r="W177" s="77"/>
      <c r="X177" s="77"/>
      <c r="Y177" s="77"/>
      <c r="Z177" s="77"/>
      <c r="AA177" s="96"/>
      <c r="AB177" s="77"/>
      <c r="AC177" s="77"/>
      <c r="AD177" s="77"/>
      <c r="AE177" s="77"/>
      <c r="AF177" s="77"/>
      <c r="AG177" s="77"/>
      <c r="AH177" s="77"/>
      <c r="AI177" s="77"/>
      <c r="AJ177" s="77"/>
      <c r="AL177" s="103">
        <f t="shared" ref="AL177:AL179" si="130">AO177/AN177</f>
        <v>117.66666666666667</v>
      </c>
      <c r="AM177" s="77">
        <f t="shared" si="126"/>
        <v>353</v>
      </c>
      <c r="AN177" s="77">
        <f t="shared" si="127"/>
        <v>3</v>
      </c>
      <c r="AO177" s="100">
        <f t="shared" si="128"/>
        <v>353</v>
      </c>
      <c r="AP177" s="77">
        <f t="shared" si="129"/>
        <v>0</v>
      </c>
    </row>
    <row r="178" spans="1:42" ht="15" customHeight="1" x14ac:dyDescent="0.2">
      <c r="A178" s="99" t="s">
        <v>736</v>
      </c>
      <c r="B178" s="77"/>
      <c r="C178" s="95"/>
      <c r="D178" s="77"/>
      <c r="E178" s="77"/>
      <c r="F178" s="77"/>
      <c r="G178" s="77"/>
      <c r="H178" s="77"/>
      <c r="I178" s="77"/>
      <c r="J178" s="77"/>
      <c r="K178" s="77"/>
      <c r="L178" s="77"/>
      <c r="M178" s="96"/>
      <c r="N178" s="77"/>
      <c r="O178" s="77"/>
      <c r="P178" s="95"/>
      <c r="Q178" s="77">
        <f>'16'!K48</f>
        <v>220</v>
      </c>
      <c r="R178" s="77"/>
      <c r="S178" s="89"/>
      <c r="T178" s="77"/>
      <c r="U178" s="77"/>
      <c r="V178" s="77"/>
      <c r="W178" s="77"/>
      <c r="X178" s="77"/>
      <c r="Y178" s="77"/>
      <c r="Z178" s="77"/>
      <c r="AA178" s="96"/>
      <c r="AB178" s="77"/>
      <c r="AC178" s="77"/>
      <c r="AD178" s="77"/>
      <c r="AE178" s="77"/>
      <c r="AF178" s="77"/>
      <c r="AG178" s="77"/>
      <c r="AH178" s="77"/>
      <c r="AI178" s="77"/>
      <c r="AJ178" s="77"/>
      <c r="AL178" s="103">
        <f t="shared" si="130"/>
        <v>110</v>
      </c>
      <c r="AM178" s="77">
        <f t="shared" si="126"/>
        <v>220</v>
      </c>
      <c r="AN178" s="77">
        <f>COUNTA(B178:AJ178)*3-1</f>
        <v>2</v>
      </c>
      <c r="AO178" s="100">
        <f t="shared" si="128"/>
        <v>220</v>
      </c>
      <c r="AP178" s="77">
        <f t="shared" si="129"/>
        <v>0</v>
      </c>
    </row>
    <row r="179" spans="1:42" ht="15" customHeight="1" x14ac:dyDescent="0.2">
      <c r="A179" s="99" t="s">
        <v>591</v>
      </c>
      <c r="B179" s="77"/>
      <c r="C179" s="95"/>
      <c r="D179" s="77"/>
      <c r="E179" s="77"/>
      <c r="F179" s="77">
        <f>'5'!K34</f>
        <v>333</v>
      </c>
      <c r="G179" s="77"/>
      <c r="H179" s="77"/>
      <c r="I179" s="77"/>
      <c r="J179" s="77">
        <f>'9'!K16</f>
        <v>322</v>
      </c>
      <c r="K179" s="77"/>
      <c r="L179" s="77"/>
      <c r="M179" s="96"/>
      <c r="N179" s="77"/>
      <c r="O179" s="77"/>
      <c r="P179" s="95"/>
      <c r="Q179" s="77"/>
      <c r="R179" s="77">
        <f>'17'!E12</f>
        <v>327</v>
      </c>
      <c r="S179" s="89"/>
      <c r="T179" s="77"/>
      <c r="U179" s="77"/>
      <c r="V179" s="77"/>
      <c r="W179" s="77"/>
      <c r="X179" s="77"/>
      <c r="Y179" s="77"/>
      <c r="Z179" s="77"/>
      <c r="AA179" s="96"/>
      <c r="AB179" s="77"/>
      <c r="AC179" s="77"/>
      <c r="AD179" s="77"/>
      <c r="AE179" s="77"/>
      <c r="AF179" s="77"/>
      <c r="AG179" s="77"/>
      <c r="AH179" s="77"/>
      <c r="AI179" s="77"/>
      <c r="AJ179" s="77"/>
      <c r="AL179" s="103">
        <f t="shared" si="130"/>
        <v>109.11111111111111</v>
      </c>
      <c r="AM179" s="77">
        <f t="shared" si="126"/>
        <v>333</v>
      </c>
      <c r="AN179" s="77">
        <f>COUNTA(B179:AJ179)*3</f>
        <v>9</v>
      </c>
      <c r="AO179" s="100">
        <f t="shared" si="128"/>
        <v>982</v>
      </c>
      <c r="AP179" s="77">
        <f t="shared" si="129"/>
        <v>0</v>
      </c>
    </row>
    <row r="180" spans="1:42" ht="15" hidden="1" customHeight="1" x14ac:dyDescent="0.2">
      <c r="A180" s="88"/>
      <c r="B180" s="89">
        <f t="shared" ref="B180:N180" si="131">SUM(B172:B179)</f>
        <v>1778</v>
      </c>
      <c r="C180" s="89">
        <f t="shared" si="131"/>
        <v>1689</v>
      </c>
      <c r="D180" s="89">
        <f t="shared" si="131"/>
        <v>1809</v>
      </c>
      <c r="E180" s="89">
        <f t="shared" si="131"/>
        <v>1855</v>
      </c>
      <c r="F180" s="89">
        <f t="shared" si="131"/>
        <v>1705</v>
      </c>
      <c r="G180" s="89">
        <f t="shared" si="131"/>
        <v>1716</v>
      </c>
      <c r="H180" s="89">
        <f t="shared" si="131"/>
        <v>1825</v>
      </c>
      <c r="I180" s="89">
        <f t="shared" si="131"/>
        <v>1814</v>
      </c>
      <c r="J180" s="89">
        <f t="shared" si="131"/>
        <v>1786</v>
      </c>
      <c r="K180" s="89">
        <f t="shared" si="131"/>
        <v>1842</v>
      </c>
      <c r="L180" s="89">
        <f t="shared" si="131"/>
        <v>0</v>
      </c>
      <c r="M180" s="89">
        <f t="shared" si="131"/>
        <v>1788</v>
      </c>
      <c r="N180" s="89">
        <f t="shared" si="131"/>
        <v>1818</v>
      </c>
      <c r="O180" s="89"/>
      <c r="P180" s="89"/>
      <c r="Q180" s="89"/>
      <c r="R180" s="89"/>
      <c r="S180" s="89"/>
      <c r="T180" s="89"/>
      <c r="U180" s="89"/>
      <c r="V180" s="89"/>
      <c r="W180" s="89"/>
      <c r="X180" s="89"/>
      <c r="Y180" s="89"/>
      <c r="Z180" s="89"/>
      <c r="AA180" s="89"/>
      <c r="AB180" s="89"/>
      <c r="AC180" s="89"/>
      <c r="AD180" s="89"/>
      <c r="AE180" s="89"/>
      <c r="AF180" s="89"/>
      <c r="AG180" s="89"/>
      <c r="AH180" s="89"/>
      <c r="AI180" s="89"/>
      <c r="AJ180" s="89"/>
      <c r="AL180" s="89"/>
      <c r="AM180" s="89"/>
      <c r="AN180" s="90"/>
      <c r="AO180" s="90"/>
    </row>
    <row r="182" spans="1:42" ht="15" customHeight="1" x14ac:dyDescent="0.2">
      <c r="A182" s="79" t="s">
        <v>480</v>
      </c>
      <c r="B182" s="89">
        <v>1</v>
      </c>
      <c r="C182" s="89">
        <v>2</v>
      </c>
      <c r="D182" s="89">
        <v>3</v>
      </c>
      <c r="E182" s="89">
        <v>4</v>
      </c>
      <c r="F182" s="89">
        <v>5</v>
      </c>
      <c r="G182" s="89">
        <v>6</v>
      </c>
      <c r="H182" s="89">
        <v>7</v>
      </c>
      <c r="I182" s="89">
        <v>8</v>
      </c>
      <c r="J182" s="89">
        <v>9</v>
      </c>
      <c r="K182" s="89">
        <v>10</v>
      </c>
      <c r="L182" s="89">
        <v>11</v>
      </c>
      <c r="M182" s="89">
        <v>12</v>
      </c>
      <c r="N182" s="89">
        <v>13</v>
      </c>
      <c r="O182" s="89">
        <v>14</v>
      </c>
      <c r="P182" s="89">
        <v>15</v>
      </c>
      <c r="Q182" s="89">
        <v>16</v>
      </c>
      <c r="R182" s="89">
        <v>17</v>
      </c>
      <c r="S182" s="89"/>
      <c r="T182" s="89">
        <v>18</v>
      </c>
      <c r="U182" s="89">
        <v>19</v>
      </c>
      <c r="V182" s="89">
        <v>20</v>
      </c>
      <c r="W182" s="89">
        <v>21</v>
      </c>
      <c r="X182" s="89">
        <v>22</v>
      </c>
      <c r="Y182" s="89">
        <v>23</v>
      </c>
      <c r="Z182" s="89">
        <v>24</v>
      </c>
      <c r="AA182" s="89">
        <v>25</v>
      </c>
      <c r="AB182" s="89">
        <v>26</v>
      </c>
      <c r="AC182" s="89">
        <v>27</v>
      </c>
      <c r="AD182" s="89">
        <v>28</v>
      </c>
      <c r="AE182" s="89">
        <v>29</v>
      </c>
      <c r="AF182" s="89">
        <v>30</v>
      </c>
      <c r="AG182" s="89">
        <v>31</v>
      </c>
      <c r="AH182" s="89">
        <v>32</v>
      </c>
      <c r="AI182" s="89">
        <v>33</v>
      </c>
      <c r="AJ182" s="89">
        <v>34</v>
      </c>
      <c r="AL182" s="89" t="s">
        <v>39</v>
      </c>
      <c r="AM182" s="89" t="s">
        <v>326</v>
      </c>
      <c r="AN182" s="90" t="s">
        <v>325</v>
      </c>
      <c r="AO182" s="90" t="s">
        <v>312</v>
      </c>
      <c r="AP182" s="91" t="s">
        <v>82</v>
      </c>
    </row>
    <row r="183" spans="1:42" ht="15" customHeight="1" x14ac:dyDescent="0.2">
      <c r="A183" s="92" t="s">
        <v>178</v>
      </c>
      <c r="B183" s="134">
        <f>'1'!K48</f>
        <v>365</v>
      </c>
      <c r="C183" s="144">
        <f>'2'!K49</f>
        <v>361</v>
      </c>
      <c r="D183" s="93"/>
      <c r="E183" s="93">
        <f>'4'!E41</f>
        <v>414</v>
      </c>
      <c r="F183" s="93"/>
      <c r="G183" s="93">
        <f>'6'!K20</f>
        <v>390</v>
      </c>
      <c r="H183" s="93">
        <f>'7'!K34</f>
        <v>397</v>
      </c>
      <c r="I183" s="93">
        <f>'8'!K34</f>
        <v>352</v>
      </c>
      <c r="J183" s="93">
        <f>'9'!E41</f>
        <v>424</v>
      </c>
      <c r="K183" s="93">
        <f>'10'!K27</f>
        <v>363</v>
      </c>
      <c r="L183" s="93">
        <f>'11'!E34</f>
        <v>419</v>
      </c>
      <c r="M183" s="94">
        <f>'12'!E48</f>
        <v>323</v>
      </c>
      <c r="N183" s="93">
        <f>'13'!E6</f>
        <v>346</v>
      </c>
      <c r="O183" s="134">
        <f>'14'!K27</f>
        <v>365</v>
      </c>
      <c r="P183" s="144">
        <f>'15'!E20</f>
        <v>356</v>
      </c>
      <c r="Q183" s="93">
        <f>'16'!E5</f>
        <v>385</v>
      </c>
      <c r="R183" s="93">
        <f>'17'!E33</f>
        <v>376</v>
      </c>
      <c r="S183" s="89"/>
      <c r="T183" s="93">
        <f>'18'!E48</f>
        <v>380</v>
      </c>
      <c r="U183" s="93">
        <f>'19'!E44</f>
        <v>302</v>
      </c>
      <c r="V183" s="93"/>
      <c r="W183" s="93">
        <f>'21'!K47</f>
        <v>318</v>
      </c>
      <c r="X183" s="93">
        <f>'22'!E2</f>
        <v>336</v>
      </c>
      <c r="Y183" s="93">
        <f>'23'!E16</f>
        <v>399</v>
      </c>
      <c r="Z183" s="93">
        <f>'24'!E34</f>
        <v>383</v>
      </c>
      <c r="AA183" s="94"/>
      <c r="AB183" s="93"/>
      <c r="AC183" s="93"/>
      <c r="AD183" s="93"/>
      <c r="AE183" s="93"/>
      <c r="AF183" s="93"/>
      <c r="AG183" s="93"/>
      <c r="AH183" s="93"/>
      <c r="AI183" s="93"/>
      <c r="AJ183" s="93"/>
      <c r="AL183" s="97">
        <f t="shared" ref="AL183:AL190" si="132">AO183/AN183</f>
        <v>123.07936507936508</v>
      </c>
      <c r="AM183" s="93">
        <f t="shared" ref="AM183:AM193" si="133">MAX(B183:AJ183)</f>
        <v>424</v>
      </c>
      <c r="AN183" s="93">
        <f t="shared" ref="AN183:AN193" si="134">COUNTA(B183:AJ183)*3</f>
        <v>63</v>
      </c>
      <c r="AO183" s="98">
        <f t="shared" ref="AO183:AO193" si="135">SUM(B183:AJ183)</f>
        <v>7754</v>
      </c>
      <c r="AP183" s="93">
        <f t="shared" ref="AP183:AP193" si="136">COUNTIF(B183:AJ183,"&gt;399")</f>
        <v>3</v>
      </c>
    </row>
    <row r="184" spans="1:42" ht="15" customHeight="1" x14ac:dyDescent="0.2">
      <c r="A184" s="92" t="s">
        <v>172</v>
      </c>
      <c r="B184" s="134">
        <f>'1'!K47</f>
        <v>297</v>
      </c>
      <c r="C184" s="144">
        <f>'2'!K48</f>
        <v>372</v>
      </c>
      <c r="D184" s="93"/>
      <c r="E184" s="93">
        <f>'4'!E40</f>
        <v>365</v>
      </c>
      <c r="F184" s="93">
        <f>'5'!K6</f>
        <v>357</v>
      </c>
      <c r="G184" s="93">
        <f>'6'!K19</f>
        <v>367</v>
      </c>
      <c r="H184" s="93">
        <f>'7'!K33</f>
        <v>312</v>
      </c>
      <c r="I184" s="93">
        <f>'8'!K33</f>
        <v>336</v>
      </c>
      <c r="J184" s="93"/>
      <c r="K184" s="93">
        <f>'10'!K26</f>
        <v>325</v>
      </c>
      <c r="L184" s="93">
        <f>'11'!E33</f>
        <v>396</v>
      </c>
      <c r="M184" s="94">
        <f>'12'!E47</f>
        <v>380</v>
      </c>
      <c r="N184" s="93">
        <f>'13'!E5</f>
        <v>332</v>
      </c>
      <c r="O184" s="134">
        <f>'14'!K26</f>
        <v>380</v>
      </c>
      <c r="P184" s="144">
        <f>'15'!E19</f>
        <v>417</v>
      </c>
      <c r="Q184" s="93">
        <f>'16'!E6</f>
        <v>398</v>
      </c>
      <c r="R184" s="93">
        <f>'17'!E34</f>
        <v>329</v>
      </c>
      <c r="S184" s="89"/>
      <c r="T184" s="93"/>
      <c r="U184" s="93">
        <f>'19'!E47</f>
        <v>373</v>
      </c>
      <c r="V184" s="93"/>
      <c r="W184" s="93"/>
      <c r="X184" s="93">
        <f>'22'!E5</f>
        <v>354</v>
      </c>
      <c r="Y184" s="93">
        <f>'23'!E19</f>
        <v>343</v>
      </c>
      <c r="Z184" s="93"/>
      <c r="AA184" s="94"/>
      <c r="AB184" s="93"/>
      <c r="AC184" s="93"/>
      <c r="AD184" s="93"/>
      <c r="AE184" s="93"/>
      <c r="AF184" s="93"/>
      <c r="AG184" s="93"/>
      <c r="AH184" s="93"/>
      <c r="AI184" s="93"/>
      <c r="AJ184" s="93"/>
      <c r="AL184" s="97">
        <f t="shared" si="132"/>
        <v>119.12962962962963</v>
      </c>
      <c r="AM184" s="93">
        <f t="shared" si="133"/>
        <v>417</v>
      </c>
      <c r="AN184" s="93">
        <f t="shared" si="134"/>
        <v>54</v>
      </c>
      <c r="AO184" s="98">
        <f t="shared" si="135"/>
        <v>6433</v>
      </c>
      <c r="AP184" s="93">
        <f t="shared" si="136"/>
        <v>1</v>
      </c>
    </row>
    <row r="185" spans="1:42" ht="15" customHeight="1" x14ac:dyDescent="0.2">
      <c r="A185" s="92" t="s">
        <v>150</v>
      </c>
      <c r="B185" s="134">
        <f>'1'!K45</f>
        <v>314</v>
      </c>
      <c r="C185" s="144">
        <f>'2'!K46</f>
        <v>374</v>
      </c>
      <c r="D185" s="93"/>
      <c r="E185" s="93">
        <f>'4'!E39</f>
        <v>372</v>
      </c>
      <c r="F185" s="93">
        <f>'5'!K2</f>
        <v>374</v>
      </c>
      <c r="G185" s="93">
        <f>'6'!K18</f>
        <v>328</v>
      </c>
      <c r="H185" s="93">
        <f>'7'!K32</f>
        <v>341</v>
      </c>
      <c r="I185" s="93">
        <f>'8'!K32</f>
        <v>370</v>
      </c>
      <c r="J185" s="93">
        <f>'9'!E39</f>
        <v>386</v>
      </c>
      <c r="K185" s="93">
        <f>'10'!K25</f>
        <v>308</v>
      </c>
      <c r="L185" s="93">
        <f>'11'!E32</f>
        <v>423</v>
      </c>
      <c r="M185" s="94">
        <f>'12'!E46</f>
        <v>363</v>
      </c>
      <c r="N185" s="93">
        <f>'13'!E4</f>
        <v>300</v>
      </c>
      <c r="O185" s="134">
        <f>'14'!K25</f>
        <v>345</v>
      </c>
      <c r="P185" s="144">
        <f>'15'!E18</f>
        <v>382</v>
      </c>
      <c r="Q185" s="93">
        <f>'16'!E2</f>
        <v>389</v>
      </c>
      <c r="R185" s="93">
        <f>'17'!E30</f>
        <v>301</v>
      </c>
      <c r="S185" s="89"/>
      <c r="T185" s="93">
        <f>'18'!E45</f>
        <v>351</v>
      </c>
      <c r="U185" s="93">
        <f>'19'!E46</f>
        <v>327</v>
      </c>
      <c r="V185" s="93"/>
      <c r="W185" s="93">
        <f>'21'!K44</f>
        <v>342</v>
      </c>
      <c r="X185" s="93">
        <f>'22'!E4</f>
        <v>355</v>
      </c>
      <c r="Y185" s="93">
        <f>'23'!E18</f>
        <v>331</v>
      </c>
      <c r="Z185" s="93">
        <f>'24'!E31</f>
        <v>332</v>
      </c>
      <c r="AA185" s="94"/>
      <c r="AB185" s="93"/>
      <c r="AC185" s="93"/>
      <c r="AD185" s="93"/>
      <c r="AE185" s="93"/>
      <c r="AF185" s="93"/>
      <c r="AG185" s="93"/>
      <c r="AH185" s="93"/>
      <c r="AI185" s="93"/>
      <c r="AJ185" s="93"/>
      <c r="AL185" s="97">
        <f t="shared" si="132"/>
        <v>116.78787878787878</v>
      </c>
      <c r="AM185" s="93">
        <f t="shared" si="133"/>
        <v>423</v>
      </c>
      <c r="AN185" s="93">
        <f t="shared" si="134"/>
        <v>66</v>
      </c>
      <c r="AO185" s="98">
        <f t="shared" si="135"/>
        <v>7708</v>
      </c>
      <c r="AP185" s="93">
        <f t="shared" si="136"/>
        <v>1</v>
      </c>
    </row>
    <row r="186" spans="1:42" ht="15" customHeight="1" x14ac:dyDescent="0.2">
      <c r="A186" s="92" t="s">
        <v>152</v>
      </c>
      <c r="B186" s="134">
        <f>'1'!K44</f>
        <v>329</v>
      </c>
      <c r="C186" s="144">
        <f>'2'!K45</f>
        <v>347</v>
      </c>
      <c r="D186" s="93"/>
      <c r="E186" s="93">
        <f>'4'!E37</f>
        <v>329</v>
      </c>
      <c r="F186" s="93">
        <f>'5'!K4</f>
        <v>303</v>
      </c>
      <c r="G186" s="93">
        <f>'6'!K16</f>
        <v>310</v>
      </c>
      <c r="H186" s="93">
        <f>'7'!K30</f>
        <v>325</v>
      </c>
      <c r="I186" s="93">
        <f>'8'!K30</f>
        <v>328</v>
      </c>
      <c r="J186" s="93">
        <f>'9'!E37</f>
        <v>401</v>
      </c>
      <c r="K186" s="93">
        <f>'10'!K23</f>
        <v>330</v>
      </c>
      <c r="L186" s="93">
        <f>'11'!E30</f>
        <v>353</v>
      </c>
      <c r="M186" s="94">
        <f>'12'!E44</f>
        <v>393</v>
      </c>
      <c r="N186" s="93">
        <f>'13'!E2</f>
        <v>343</v>
      </c>
      <c r="O186" s="134">
        <f>'14'!K23</f>
        <v>335</v>
      </c>
      <c r="P186" s="144">
        <f>'15'!E16</f>
        <v>303</v>
      </c>
      <c r="Q186" s="93">
        <f>'16'!E4</f>
        <v>335</v>
      </c>
      <c r="R186" s="93">
        <f>'17'!E32</f>
        <v>347</v>
      </c>
      <c r="S186" s="89"/>
      <c r="T186" s="93">
        <f>'18'!E49</f>
        <v>384</v>
      </c>
      <c r="U186" s="93">
        <f>'19'!E48</f>
        <v>371</v>
      </c>
      <c r="V186" s="93"/>
      <c r="W186" s="93">
        <f>'21'!K48</f>
        <v>348</v>
      </c>
      <c r="X186" s="93">
        <f>'22'!E6</f>
        <v>340</v>
      </c>
      <c r="Y186" s="93">
        <f>'23'!E20</f>
        <v>354</v>
      </c>
      <c r="Z186" s="93">
        <f>'24'!E33</f>
        <v>368</v>
      </c>
      <c r="AA186" s="94"/>
      <c r="AB186" s="93"/>
      <c r="AC186" s="93"/>
      <c r="AD186" s="93"/>
      <c r="AE186" s="93"/>
      <c r="AF186" s="93"/>
      <c r="AG186" s="93"/>
      <c r="AH186" s="93"/>
      <c r="AI186" s="93"/>
      <c r="AJ186" s="93"/>
      <c r="AL186" s="97">
        <f t="shared" si="132"/>
        <v>114.78787878787878</v>
      </c>
      <c r="AM186" s="93">
        <f t="shared" si="133"/>
        <v>401</v>
      </c>
      <c r="AN186" s="93">
        <f t="shared" si="134"/>
        <v>66</v>
      </c>
      <c r="AO186" s="98">
        <f t="shared" si="135"/>
        <v>7576</v>
      </c>
      <c r="AP186" s="93">
        <f t="shared" si="136"/>
        <v>1</v>
      </c>
    </row>
    <row r="187" spans="1:42" ht="15" customHeight="1" x14ac:dyDescent="0.2">
      <c r="A187" s="92" t="s">
        <v>380</v>
      </c>
      <c r="B187" s="134">
        <f>'1'!K46</f>
        <v>300</v>
      </c>
      <c r="C187" s="144">
        <f>'2'!K47</f>
        <v>294</v>
      </c>
      <c r="D187" s="93"/>
      <c r="E187" s="93">
        <f>'4'!E38</f>
        <v>340</v>
      </c>
      <c r="F187" s="93">
        <f>'5'!K3</f>
        <v>303</v>
      </c>
      <c r="G187" s="93">
        <f>'6'!K17</f>
        <v>335</v>
      </c>
      <c r="H187" s="93">
        <f>'7'!K31</f>
        <v>344</v>
      </c>
      <c r="I187" s="93">
        <f>'8'!K31</f>
        <v>312</v>
      </c>
      <c r="J187" s="93"/>
      <c r="K187" s="93">
        <f>'10'!K24</f>
        <v>318</v>
      </c>
      <c r="L187" s="93">
        <f>'11'!E31</f>
        <v>343</v>
      </c>
      <c r="M187" s="94">
        <f>'12'!E45</f>
        <v>359</v>
      </c>
      <c r="N187" s="93">
        <f>'13'!E3</f>
        <v>309</v>
      </c>
      <c r="O187" s="134">
        <f>'14'!K24</f>
        <v>323</v>
      </c>
      <c r="P187" s="144">
        <f>'15'!E17</f>
        <v>341</v>
      </c>
      <c r="Q187" s="93">
        <f>'16'!E3</f>
        <v>339</v>
      </c>
      <c r="R187" s="93">
        <f>'17'!E31</f>
        <v>325</v>
      </c>
      <c r="S187" s="89"/>
      <c r="T187" s="93">
        <f>'18'!E46</f>
        <v>344</v>
      </c>
      <c r="U187" s="93">
        <f>'19'!E45</f>
        <v>339</v>
      </c>
      <c r="V187" s="93"/>
      <c r="W187" s="93">
        <f>'21'!K45</f>
        <v>327</v>
      </c>
      <c r="X187" s="93">
        <f>'22'!E3</f>
        <v>312</v>
      </c>
      <c r="Y187" s="93">
        <f>'23'!E17</f>
        <v>346</v>
      </c>
      <c r="Z187" s="93">
        <f>'24'!E30</f>
        <v>389</v>
      </c>
      <c r="AA187" s="94"/>
      <c r="AB187" s="93"/>
      <c r="AC187" s="93"/>
      <c r="AD187" s="93"/>
      <c r="AE187" s="93"/>
      <c r="AF187" s="93"/>
      <c r="AG187" s="93"/>
      <c r="AH187" s="93"/>
      <c r="AI187" s="93"/>
      <c r="AJ187" s="93"/>
      <c r="AL187" s="97">
        <f t="shared" si="132"/>
        <v>110.19047619047619</v>
      </c>
      <c r="AM187" s="93">
        <f t="shared" si="133"/>
        <v>389</v>
      </c>
      <c r="AN187" s="93">
        <f t="shared" si="134"/>
        <v>63</v>
      </c>
      <c r="AO187" s="98">
        <f t="shared" si="135"/>
        <v>6942</v>
      </c>
      <c r="AP187" s="93">
        <f t="shared" si="136"/>
        <v>0</v>
      </c>
    </row>
    <row r="188" spans="1:42" ht="15" customHeight="1" x14ac:dyDescent="0.2">
      <c r="A188" s="99" t="s">
        <v>592</v>
      </c>
      <c r="B188" s="77"/>
      <c r="C188" s="95"/>
      <c r="D188" s="77"/>
      <c r="E188" s="77"/>
      <c r="F188" s="77">
        <f>'5'!K5</f>
        <v>363</v>
      </c>
      <c r="G188" s="77"/>
      <c r="H188" s="77"/>
      <c r="I188" s="77"/>
      <c r="J188" s="77"/>
      <c r="K188" s="77"/>
      <c r="L188" s="77"/>
      <c r="M188" s="96"/>
      <c r="N188" s="77"/>
      <c r="O188" s="77"/>
      <c r="P188" s="95"/>
      <c r="Q188" s="77"/>
      <c r="R188" s="77"/>
      <c r="S188" s="89"/>
      <c r="T188" s="77"/>
      <c r="U188" s="77"/>
      <c r="V188" s="77"/>
      <c r="W188" s="77">
        <f>'21'!K46</f>
        <v>342</v>
      </c>
      <c r="X188" s="77"/>
      <c r="Y188" s="77"/>
      <c r="Z188" s="77"/>
      <c r="AA188" s="96"/>
      <c r="AB188" s="77"/>
      <c r="AC188" s="77"/>
      <c r="AD188" s="77"/>
      <c r="AE188" s="77"/>
      <c r="AF188" s="77"/>
      <c r="AG188" s="77"/>
      <c r="AH188" s="77"/>
      <c r="AI188" s="77"/>
      <c r="AJ188" s="77"/>
      <c r="AL188" s="103">
        <f t="shared" si="132"/>
        <v>117.5</v>
      </c>
      <c r="AM188" s="77">
        <f t="shared" si="133"/>
        <v>363</v>
      </c>
      <c r="AN188" s="77">
        <f t="shared" si="134"/>
        <v>6</v>
      </c>
      <c r="AO188" s="100">
        <f t="shared" si="135"/>
        <v>705</v>
      </c>
      <c r="AP188" s="77">
        <f t="shared" si="136"/>
        <v>0</v>
      </c>
    </row>
    <row r="189" spans="1:42" ht="15" customHeight="1" x14ac:dyDescent="0.2">
      <c r="A189" s="99" t="s">
        <v>652</v>
      </c>
      <c r="B189" s="77"/>
      <c r="C189" s="95"/>
      <c r="D189" s="77"/>
      <c r="E189" s="77"/>
      <c r="F189" s="77"/>
      <c r="G189" s="77"/>
      <c r="H189" s="77"/>
      <c r="I189" s="77"/>
      <c r="J189" s="77">
        <f>'9'!E40</f>
        <v>376</v>
      </c>
      <c r="K189" s="77"/>
      <c r="L189" s="77"/>
      <c r="M189" s="96"/>
      <c r="N189" s="77"/>
      <c r="O189" s="77"/>
      <c r="P189" s="95"/>
      <c r="Q189" s="77"/>
      <c r="R189" s="77"/>
      <c r="S189" s="89"/>
      <c r="T189" s="77">
        <f>'18'!E47</f>
        <v>338</v>
      </c>
      <c r="U189" s="77"/>
      <c r="V189" s="77"/>
      <c r="W189" s="77"/>
      <c r="X189" s="77"/>
      <c r="Y189" s="77"/>
      <c r="Z189" s="77">
        <f>'24'!E32</f>
        <v>342</v>
      </c>
      <c r="AA189" s="96"/>
      <c r="AB189" s="77"/>
      <c r="AC189" s="77"/>
      <c r="AD189" s="77"/>
      <c r="AE189" s="77"/>
      <c r="AF189" s="77"/>
      <c r="AG189" s="77"/>
      <c r="AH189" s="77"/>
      <c r="AI189" s="77"/>
      <c r="AJ189" s="77"/>
      <c r="AL189" s="103">
        <f t="shared" si="132"/>
        <v>117.33333333333333</v>
      </c>
      <c r="AM189" s="77">
        <f t="shared" si="133"/>
        <v>376</v>
      </c>
      <c r="AN189" s="77">
        <f t="shared" si="134"/>
        <v>9</v>
      </c>
      <c r="AO189" s="100">
        <f t="shared" si="135"/>
        <v>1056</v>
      </c>
      <c r="AP189" s="77">
        <f t="shared" si="136"/>
        <v>0</v>
      </c>
    </row>
    <row r="190" spans="1:42" ht="15" customHeight="1" x14ac:dyDescent="0.2">
      <c r="A190" s="99" t="s">
        <v>651</v>
      </c>
      <c r="B190" s="77"/>
      <c r="C190" s="95"/>
      <c r="D190" s="77"/>
      <c r="E190" s="77"/>
      <c r="F190" s="77"/>
      <c r="G190" s="77"/>
      <c r="H190" s="77"/>
      <c r="I190" s="77"/>
      <c r="J190" s="77">
        <f>'9'!E38</f>
        <v>318</v>
      </c>
      <c r="K190" s="77"/>
      <c r="L190" s="77"/>
      <c r="M190" s="96"/>
      <c r="N190" s="77"/>
      <c r="O190" s="77"/>
      <c r="P190" s="95"/>
      <c r="Q190" s="77"/>
      <c r="R190" s="77"/>
      <c r="S190" s="89"/>
      <c r="T190" s="77"/>
      <c r="U190" s="77"/>
      <c r="V190" s="77"/>
      <c r="W190" s="77"/>
      <c r="X190" s="77"/>
      <c r="Y190" s="77"/>
      <c r="Z190" s="77"/>
      <c r="AA190" s="96"/>
      <c r="AB190" s="77"/>
      <c r="AC190" s="77"/>
      <c r="AD190" s="77"/>
      <c r="AE190" s="77"/>
      <c r="AF190" s="77"/>
      <c r="AG190" s="77"/>
      <c r="AH190" s="77"/>
      <c r="AI190" s="77"/>
      <c r="AJ190" s="77"/>
      <c r="AL190" s="103">
        <f t="shared" si="132"/>
        <v>106</v>
      </c>
      <c r="AM190" s="77">
        <f t="shared" si="133"/>
        <v>318</v>
      </c>
      <c r="AN190" s="77">
        <f t="shared" si="134"/>
        <v>3</v>
      </c>
      <c r="AO190" s="100">
        <f t="shared" si="135"/>
        <v>318</v>
      </c>
      <c r="AP190" s="77">
        <f t="shared" si="136"/>
        <v>0</v>
      </c>
    </row>
    <row r="191" spans="1:42" ht="15" hidden="1" customHeight="1" x14ac:dyDescent="0.2">
      <c r="A191" s="99"/>
      <c r="B191" s="77"/>
      <c r="C191" s="95"/>
      <c r="D191" s="77"/>
      <c r="E191" s="77"/>
      <c r="F191" s="77"/>
      <c r="G191" s="77"/>
      <c r="H191" s="77"/>
      <c r="I191" s="77"/>
      <c r="J191" s="77"/>
      <c r="K191" s="77"/>
      <c r="L191" s="77"/>
      <c r="M191" s="96"/>
      <c r="N191" s="77"/>
      <c r="O191" s="77"/>
      <c r="P191" s="95"/>
      <c r="Q191" s="77"/>
      <c r="R191" s="77"/>
      <c r="S191" s="89"/>
      <c r="T191" s="77"/>
      <c r="U191" s="77"/>
      <c r="V191" s="77"/>
      <c r="W191" s="77"/>
      <c r="X191" s="77"/>
      <c r="Y191" s="77"/>
      <c r="Z191" s="77"/>
      <c r="AA191" s="96"/>
      <c r="AB191" s="77"/>
      <c r="AC191" s="77"/>
      <c r="AD191" s="77"/>
      <c r="AE191" s="77"/>
      <c r="AF191" s="77"/>
      <c r="AG191" s="77"/>
      <c r="AH191" s="77"/>
      <c r="AI191" s="77"/>
      <c r="AJ191" s="77"/>
      <c r="AL191" s="103" t="e">
        <f t="shared" ref="AL191:AL193" si="137">AO191/AN191</f>
        <v>#DIV/0!</v>
      </c>
      <c r="AM191" s="77">
        <f t="shared" si="133"/>
        <v>0</v>
      </c>
      <c r="AN191" s="77">
        <f t="shared" si="134"/>
        <v>0</v>
      </c>
      <c r="AO191" s="100">
        <f t="shared" si="135"/>
        <v>0</v>
      </c>
      <c r="AP191" s="77">
        <f t="shared" si="136"/>
        <v>0</v>
      </c>
    </row>
    <row r="192" spans="1:42" ht="15" hidden="1" customHeight="1" x14ac:dyDescent="0.2">
      <c r="A192" s="99"/>
      <c r="B192" s="77"/>
      <c r="C192" s="95"/>
      <c r="D192" s="77"/>
      <c r="E192" s="77"/>
      <c r="F192" s="77"/>
      <c r="G192" s="77"/>
      <c r="H192" s="77"/>
      <c r="I192" s="77"/>
      <c r="J192" s="77"/>
      <c r="K192" s="77"/>
      <c r="L192" s="77"/>
      <c r="M192" s="96"/>
      <c r="N192" s="77"/>
      <c r="O192" s="77"/>
      <c r="P192" s="95"/>
      <c r="Q192" s="77"/>
      <c r="R192" s="77"/>
      <c r="S192" s="89"/>
      <c r="T192" s="77"/>
      <c r="U192" s="77"/>
      <c r="V192" s="77"/>
      <c r="W192" s="77"/>
      <c r="X192" s="77"/>
      <c r="Y192" s="77"/>
      <c r="Z192" s="77"/>
      <c r="AA192" s="96"/>
      <c r="AB192" s="77"/>
      <c r="AC192" s="77"/>
      <c r="AD192" s="77"/>
      <c r="AE192" s="77"/>
      <c r="AF192" s="77"/>
      <c r="AG192" s="77"/>
      <c r="AH192" s="77"/>
      <c r="AI192" s="77"/>
      <c r="AJ192" s="77"/>
      <c r="AL192" s="103" t="e">
        <f t="shared" si="137"/>
        <v>#DIV/0!</v>
      </c>
      <c r="AM192" s="77">
        <f t="shared" si="133"/>
        <v>0</v>
      </c>
      <c r="AN192" s="77">
        <f t="shared" si="134"/>
        <v>0</v>
      </c>
      <c r="AO192" s="100">
        <f t="shared" si="135"/>
        <v>0</v>
      </c>
      <c r="AP192" s="77">
        <f t="shared" si="136"/>
        <v>0</v>
      </c>
    </row>
    <row r="193" spans="1:42" ht="15" hidden="1" customHeight="1" x14ac:dyDescent="0.2">
      <c r="A193" s="99"/>
      <c r="B193" s="77"/>
      <c r="C193" s="95"/>
      <c r="D193" s="77"/>
      <c r="E193" s="77"/>
      <c r="F193" s="77"/>
      <c r="G193" s="77"/>
      <c r="H193" s="77"/>
      <c r="I193" s="77"/>
      <c r="J193" s="77"/>
      <c r="K193" s="77"/>
      <c r="L193" s="77"/>
      <c r="M193" s="96"/>
      <c r="N193" s="77"/>
      <c r="O193" s="77"/>
      <c r="P193" s="95"/>
      <c r="Q193" s="77"/>
      <c r="R193" s="77"/>
      <c r="S193" s="89"/>
      <c r="T193" s="77"/>
      <c r="U193" s="77"/>
      <c r="V193" s="77"/>
      <c r="W193" s="77"/>
      <c r="X193" s="77"/>
      <c r="Y193" s="77"/>
      <c r="Z193" s="77"/>
      <c r="AA193" s="96"/>
      <c r="AB193" s="77"/>
      <c r="AC193" s="77"/>
      <c r="AD193" s="77"/>
      <c r="AE193" s="77"/>
      <c r="AF193" s="77"/>
      <c r="AG193" s="77"/>
      <c r="AH193" s="77"/>
      <c r="AI193" s="77"/>
      <c r="AJ193" s="77"/>
      <c r="AL193" s="103" t="e">
        <f t="shared" si="137"/>
        <v>#DIV/0!</v>
      </c>
      <c r="AM193" s="77">
        <f t="shared" si="133"/>
        <v>0</v>
      </c>
      <c r="AN193" s="77">
        <f t="shared" si="134"/>
        <v>0</v>
      </c>
      <c r="AO193" s="100">
        <f t="shared" si="135"/>
        <v>0</v>
      </c>
      <c r="AP193" s="77">
        <f t="shared" si="136"/>
        <v>0</v>
      </c>
    </row>
    <row r="194" spans="1:42" ht="15" hidden="1" customHeight="1" x14ac:dyDescent="0.2">
      <c r="B194" s="91">
        <f>SUM(B183:B193)</f>
        <v>1605</v>
      </c>
      <c r="C194" s="91">
        <f t="shared" ref="C194:N194" si="138">SUM(C183:C193)</f>
        <v>1748</v>
      </c>
      <c r="D194" s="91">
        <f t="shared" si="138"/>
        <v>0</v>
      </c>
      <c r="E194" s="91">
        <f t="shared" si="138"/>
        <v>1820</v>
      </c>
      <c r="F194" s="91">
        <f t="shared" si="138"/>
        <v>1700</v>
      </c>
      <c r="G194" s="91">
        <f t="shared" si="138"/>
        <v>1730</v>
      </c>
      <c r="H194" s="91">
        <f t="shared" si="138"/>
        <v>1719</v>
      </c>
      <c r="I194" s="91">
        <f t="shared" si="138"/>
        <v>1698</v>
      </c>
      <c r="J194" s="91">
        <f t="shared" si="138"/>
        <v>1905</v>
      </c>
      <c r="K194" s="91">
        <f t="shared" si="138"/>
        <v>1644</v>
      </c>
      <c r="L194" s="91">
        <f t="shared" si="138"/>
        <v>1934</v>
      </c>
      <c r="M194" s="91">
        <f t="shared" si="138"/>
        <v>1818</v>
      </c>
      <c r="N194" s="91">
        <f t="shared" si="138"/>
        <v>1630</v>
      </c>
      <c r="S194" s="91"/>
    </row>
    <row r="196" spans="1:42" ht="15" customHeight="1" x14ac:dyDescent="0.2">
      <c r="A196" s="79" t="s">
        <v>485</v>
      </c>
      <c r="B196" s="89">
        <v>1</v>
      </c>
      <c r="C196" s="89">
        <v>2</v>
      </c>
      <c r="D196" s="89">
        <v>3</v>
      </c>
      <c r="E196" s="89">
        <v>4</v>
      </c>
      <c r="F196" s="89">
        <v>5</v>
      </c>
      <c r="G196" s="89">
        <v>6</v>
      </c>
      <c r="H196" s="89">
        <v>7</v>
      </c>
      <c r="I196" s="89">
        <v>8</v>
      </c>
      <c r="J196" s="89">
        <v>9</v>
      </c>
      <c r="K196" s="89">
        <v>10</v>
      </c>
      <c r="L196" s="89">
        <v>11</v>
      </c>
      <c r="M196" s="89">
        <v>12</v>
      </c>
      <c r="N196" s="89">
        <v>13</v>
      </c>
      <c r="O196" s="89">
        <v>14</v>
      </c>
      <c r="P196" s="89">
        <v>15</v>
      </c>
      <c r="Q196" s="89">
        <v>16</v>
      </c>
      <c r="R196" s="89">
        <v>17</v>
      </c>
      <c r="S196" s="89"/>
      <c r="T196" s="89">
        <v>18</v>
      </c>
      <c r="U196" s="89">
        <v>19</v>
      </c>
      <c r="V196" s="89">
        <v>20</v>
      </c>
      <c r="W196" s="89">
        <v>21</v>
      </c>
      <c r="X196" s="89">
        <v>22</v>
      </c>
      <c r="Y196" s="89">
        <v>23</v>
      </c>
      <c r="Z196" s="89">
        <v>24</v>
      </c>
      <c r="AA196" s="89">
        <v>25</v>
      </c>
      <c r="AB196" s="89">
        <v>26</v>
      </c>
      <c r="AC196" s="89">
        <v>27</v>
      </c>
      <c r="AD196" s="89">
        <v>28</v>
      </c>
      <c r="AE196" s="89">
        <v>29</v>
      </c>
      <c r="AF196" s="89">
        <v>30</v>
      </c>
      <c r="AG196" s="89">
        <v>31</v>
      </c>
      <c r="AH196" s="89">
        <v>32</v>
      </c>
      <c r="AI196" s="89">
        <v>33</v>
      </c>
      <c r="AJ196" s="89">
        <v>34</v>
      </c>
      <c r="AL196" s="89" t="s">
        <v>39</v>
      </c>
      <c r="AM196" s="89" t="s">
        <v>326</v>
      </c>
      <c r="AN196" s="90" t="s">
        <v>325</v>
      </c>
      <c r="AO196" s="90" t="s">
        <v>312</v>
      </c>
      <c r="AP196" s="91" t="s">
        <v>82</v>
      </c>
    </row>
    <row r="197" spans="1:42" ht="15" customHeight="1" x14ac:dyDescent="0.2">
      <c r="A197" s="92" t="s">
        <v>499</v>
      </c>
      <c r="B197" s="134"/>
      <c r="C197" s="144">
        <f>'2'!K9</f>
        <v>302</v>
      </c>
      <c r="D197" s="93">
        <f>'3'!E23</f>
        <v>378</v>
      </c>
      <c r="E197" s="93"/>
      <c r="F197" s="93"/>
      <c r="G197" s="93">
        <f>'6'!E44</f>
        <v>310</v>
      </c>
      <c r="H197" s="93">
        <f>'7'!E2</f>
        <v>342</v>
      </c>
      <c r="I197" s="93">
        <f>'8'!E37</f>
        <v>383</v>
      </c>
      <c r="J197" s="93"/>
      <c r="K197" s="93">
        <f>'10'!E9</f>
        <v>335</v>
      </c>
      <c r="L197" s="93">
        <f>'11'!K44</f>
        <v>357</v>
      </c>
      <c r="M197" s="94">
        <f>'12'!K16</f>
        <v>339</v>
      </c>
      <c r="N197" s="93">
        <f>'13'!K2</f>
        <v>302</v>
      </c>
      <c r="O197" s="134">
        <f>'14'!E31</f>
        <v>346</v>
      </c>
      <c r="P197" s="144">
        <f>'15'!E26</f>
        <v>361</v>
      </c>
      <c r="Q197" s="93"/>
      <c r="R197" s="93">
        <f>'17'!E41</f>
        <v>352</v>
      </c>
      <c r="S197" s="89"/>
      <c r="T197" s="93"/>
      <c r="U197" s="93">
        <f>'19'!E13</f>
        <v>327</v>
      </c>
      <c r="V197" s="93"/>
      <c r="W197" s="93">
        <f>'21'!E33</f>
        <v>331</v>
      </c>
      <c r="X197" s="93">
        <f>'22'!K12</f>
        <v>364</v>
      </c>
      <c r="Y197" s="93">
        <f>'23'!K47</f>
        <v>335</v>
      </c>
      <c r="Z197" s="93">
        <f>'24'!K5</f>
        <v>356</v>
      </c>
      <c r="AA197" s="94"/>
      <c r="AB197" s="93"/>
      <c r="AC197" s="93"/>
      <c r="AD197" s="93"/>
      <c r="AE197" s="93"/>
      <c r="AF197" s="93"/>
      <c r="AG197" s="93"/>
      <c r="AH197" s="93"/>
      <c r="AI197" s="93"/>
      <c r="AJ197" s="93"/>
      <c r="AL197" s="97">
        <f t="shared" ref="AL197:AL205" si="139">AO197/AN197</f>
        <v>114.11764705882354</v>
      </c>
      <c r="AM197" s="93">
        <f t="shared" ref="AM197:AM202" si="140">MAX(B197:AJ197)</f>
        <v>383</v>
      </c>
      <c r="AN197" s="93">
        <f t="shared" ref="AN197:AN202" si="141">COUNTA(B197:AJ197)*3</f>
        <v>51</v>
      </c>
      <c r="AO197" s="98">
        <f t="shared" ref="AO197:AO202" si="142">SUM(B197:AJ197)</f>
        <v>5820</v>
      </c>
      <c r="AP197" s="93">
        <f t="shared" ref="AP197:AP202" si="143">COUNTIF(B197:AJ197,"&gt;399")</f>
        <v>0</v>
      </c>
    </row>
    <row r="198" spans="1:42" ht="15" customHeight="1" x14ac:dyDescent="0.2">
      <c r="A198" s="92" t="s">
        <v>379</v>
      </c>
      <c r="B198" s="134"/>
      <c r="C198" s="144">
        <f>'2'!K11</f>
        <v>370</v>
      </c>
      <c r="D198" s="93">
        <f>'3'!E25</f>
        <v>339</v>
      </c>
      <c r="E198" s="93">
        <f>'4'!K19</f>
        <v>310</v>
      </c>
      <c r="F198" s="93"/>
      <c r="G198" s="93">
        <f>'6'!E46</f>
        <v>321</v>
      </c>
      <c r="H198" s="93">
        <f>'7'!E4</f>
        <v>362</v>
      </c>
      <c r="I198" s="93">
        <f>'8'!E39</f>
        <v>319</v>
      </c>
      <c r="J198" s="93">
        <f>'9'!K25</f>
        <v>350</v>
      </c>
      <c r="K198" s="93">
        <f>'10'!E11</f>
        <v>349</v>
      </c>
      <c r="L198" s="93">
        <f>'11'!K46</f>
        <v>302</v>
      </c>
      <c r="M198" s="94">
        <f>'12'!K18</f>
        <v>380</v>
      </c>
      <c r="N198" s="93">
        <f>'13'!K4</f>
        <v>320</v>
      </c>
      <c r="O198" s="134">
        <f>'14'!E33</f>
        <v>335</v>
      </c>
      <c r="P198" s="144"/>
      <c r="Q198" s="93">
        <f>'16'!K40</f>
        <v>320</v>
      </c>
      <c r="R198" s="93">
        <f>'17'!E39</f>
        <v>340</v>
      </c>
      <c r="S198" s="89"/>
      <c r="T198" s="93"/>
      <c r="U198" s="93">
        <f>'19'!E11</f>
        <v>319</v>
      </c>
      <c r="V198" s="93">
        <f>'20'!K23</f>
        <v>322</v>
      </c>
      <c r="W198" s="93"/>
      <c r="X198" s="93">
        <f>'22'!K11</f>
        <v>359</v>
      </c>
      <c r="Y198" s="93">
        <f>'23'!K44</f>
        <v>367</v>
      </c>
      <c r="Z198" s="93">
        <f>'24'!K2</f>
        <v>347</v>
      </c>
      <c r="AA198" s="94"/>
      <c r="AB198" s="93"/>
      <c r="AC198" s="93"/>
      <c r="AD198" s="93"/>
      <c r="AE198" s="93"/>
      <c r="AF198" s="93"/>
      <c r="AG198" s="93"/>
      <c r="AH198" s="93"/>
      <c r="AI198" s="93"/>
      <c r="AJ198" s="93"/>
      <c r="AL198" s="97">
        <f t="shared" si="139"/>
        <v>112.82456140350877</v>
      </c>
      <c r="AM198" s="93">
        <f t="shared" si="140"/>
        <v>380</v>
      </c>
      <c r="AN198" s="93">
        <f t="shared" si="141"/>
        <v>57</v>
      </c>
      <c r="AO198" s="98">
        <f t="shared" si="142"/>
        <v>6431</v>
      </c>
      <c r="AP198" s="93">
        <f t="shared" si="143"/>
        <v>0</v>
      </c>
    </row>
    <row r="199" spans="1:42" ht="15" customHeight="1" x14ac:dyDescent="0.2">
      <c r="A199" s="92" t="s">
        <v>347</v>
      </c>
      <c r="B199" s="134"/>
      <c r="C199" s="144">
        <f>'2'!K13</f>
        <v>307</v>
      </c>
      <c r="D199" s="93">
        <f>'3'!E27</f>
        <v>359</v>
      </c>
      <c r="E199" s="93">
        <f>'4'!K20</f>
        <v>290</v>
      </c>
      <c r="F199" s="93">
        <f>'5'!E13</f>
        <v>368</v>
      </c>
      <c r="G199" s="93">
        <f>'6'!E48</f>
        <v>304</v>
      </c>
      <c r="H199" s="93">
        <f>'7'!E6</f>
        <v>373</v>
      </c>
      <c r="I199" s="93">
        <f>'8'!E41</f>
        <v>361</v>
      </c>
      <c r="J199" s="93">
        <f>'9'!K27</f>
        <v>335</v>
      </c>
      <c r="K199" s="93">
        <f>'10'!E13</f>
        <v>332</v>
      </c>
      <c r="L199" s="93">
        <f>'11'!K48</f>
        <v>368</v>
      </c>
      <c r="M199" s="94">
        <f>'12'!K20</f>
        <v>323</v>
      </c>
      <c r="N199" s="93">
        <f>'13'!K6</f>
        <v>312</v>
      </c>
      <c r="O199" s="134">
        <f>'14'!E34</f>
        <v>331</v>
      </c>
      <c r="P199" s="144">
        <f>'15'!E27</f>
        <v>345</v>
      </c>
      <c r="Q199" s="93">
        <f>'16'!K41</f>
        <v>318</v>
      </c>
      <c r="R199" s="93">
        <f>'17'!E40</f>
        <v>329</v>
      </c>
      <c r="S199" s="89"/>
      <c r="T199" s="93"/>
      <c r="U199" s="93">
        <f>'19'!E12</f>
        <v>353</v>
      </c>
      <c r="V199" s="93">
        <f>'20'!K27</f>
        <v>341</v>
      </c>
      <c r="W199" s="93">
        <f>'21'!E34</f>
        <v>377</v>
      </c>
      <c r="X199" s="93">
        <f>'22'!K13</f>
        <v>329</v>
      </c>
      <c r="Y199" s="93">
        <f>'23'!K48</f>
        <v>316</v>
      </c>
      <c r="Z199" s="93">
        <f>'24'!K6</f>
        <v>326</v>
      </c>
      <c r="AA199" s="94"/>
      <c r="AB199" s="93"/>
      <c r="AC199" s="93"/>
      <c r="AD199" s="93"/>
      <c r="AE199" s="93"/>
      <c r="AF199" s="93"/>
      <c r="AG199" s="93"/>
      <c r="AH199" s="93"/>
      <c r="AI199" s="93"/>
      <c r="AJ199" s="93"/>
      <c r="AL199" s="97">
        <f t="shared" si="139"/>
        <v>112.07575757575758</v>
      </c>
      <c r="AM199" s="93">
        <f t="shared" si="140"/>
        <v>377</v>
      </c>
      <c r="AN199" s="93">
        <f t="shared" si="141"/>
        <v>66</v>
      </c>
      <c r="AO199" s="98">
        <f t="shared" si="142"/>
        <v>7397</v>
      </c>
      <c r="AP199" s="93">
        <f t="shared" si="143"/>
        <v>0</v>
      </c>
    </row>
    <row r="200" spans="1:42" ht="15" customHeight="1" x14ac:dyDescent="0.2">
      <c r="A200" s="92" t="s">
        <v>498</v>
      </c>
      <c r="B200" s="134"/>
      <c r="C200" s="144">
        <f>'2'!K12</f>
        <v>346</v>
      </c>
      <c r="D200" s="93"/>
      <c r="E200" s="93"/>
      <c r="F200" s="93">
        <f>'5'!E12</f>
        <v>319</v>
      </c>
      <c r="G200" s="93">
        <f>'6'!E47</f>
        <v>346</v>
      </c>
      <c r="H200" s="93">
        <f>'7'!E5</f>
        <v>316</v>
      </c>
      <c r="I200" s="93">
        <f>'8'!E38</f>
        <v>384</v>
      </c>
      <c r="J200" s="93">
        <f>'9'!K26</f>
        <v>311</v>
      </c>
      <c r="K200" s="93">
        <f>'10'!E10</f>
        <v>339</v>
      </c>
      <c r="L200" s="93">
        <f>'11'!K45</f>
        <v>336</v>
      </c>
      <c r="M200" s="94">
        <f>'12'!K17</f>
        <v>348</v>
      </c>
      <c r="N200" s="93">
        <f>'13'!K3</f>
        <v>317</v>
      </c>
      <c r="O200" s="134">
        <f>'14'!E32</f>
        <v>347</v>
      </c>
      <c r="P200" s="144">
        <f>'15'!E25</f>
        <v>346</v>
      </c>
      <c r="Q200" s="93">
        <f>'16'!K38</f>
        <v>279</v>
      </c>
      <c r="R200" s="93">
        <f>'17'!E37</f>
        <v>345</v>
      </c>
      <c r="S200" s="89"/>
      <c r="T200" s="93"/>
      <c r="U200" s="93">
        <f>'19'!E10</f>
        <v>340</v>
      </c>
      <c r="V200" s="93">
        <f>'20'!K25</f>
        <v>316</v>
      </c>
      <c r="W200" s="93">
        <f>'21'!E31</f>
        <v>353</v>
      </c>
      <c r="X200" s="93">
        <f>'22'!K10</f>
        <v>361</v>
      </c>
      <c r="Y200" s="93">
        <f>'23'!K46</f>
        <v>293</v>
      </c>
      <c r="Z200" s="93"/>
      <c r="AA200" s="94"/>
      <c r="AB200" s="93"/>
      <c r="AC200" s="93"/>
      <c r="AD200" s="93"/>
      <c r="AE200" s="93"/>
      <c r="AF200" s="93"/>
      <c r="AG200" s="93"/>
      <c r="AH200" s="93"/>
      <c r="AI200" s="93"/>
      <c r="AJ200" s="93"/>
      <c r="AL200" s="97">
        <f t="shared" si="139"/>
        <v>111.26315789473684</v>
      </c>
      <c r="AM200" s="93">
        <f t="shared" si="140"/>
        <v>384</v>
      </c>
      <c r="AN200" s="93">
        <f t="shared" si="141"/>
        <v>57</v>
      </c>
      <c r="AO200" s="98">
        <f t="shared" si="142"/>
        <v>6342</v>
      </c>
      <c r="AP200" s="93">
        <f t="shared" si="143"/>
        <v>0</v>
      </c>
    </row>
    <row r="201" spans="1:42" ht="15" customHeight="1" x14ac:dyDescent="0.2">
      <c r="A201" s="92" t="s">
        <v>564</v>
      </c>
      <c r="B201" s="134"/>
      <c r="C201" s="144">
        <f>'2'!K10</f>
        <v>331</v>
      </c>
      <c r="D201" s="93">
        <f>'3'!E24</f>
        <v>327</v>
      </c>
      <c r="E201" s="93">
        <f>'4'!K17</f>
        <v>322</v>
      </c>
      <c r="F201" s="93">
        <f>'5'!E9</f>
        <v>397</v>
      </c>
      <c r="G201" s="93">
        <f>'6'!E45</f>
        <v>333</v>
      </c>
      <c r="H201" s="93">
        <f>'7'!E3</f>
        <v>328</v>
      </c>
      <c r="I201" s="93"/>
      <c r="J201" s="93"/>
      <c r="K201" s="93"/>
      <c r="L201" s="93"/>
      <c r="M201" s="94"/>
      <c r="N201" s="93"/>
      <c r="O201" s="134"/>
      <c r="P201" s="144"/>
      <c r="Q201" s="93">
        <f>'16'!K39</f>
        <v>305</v>
      </c>
      <c r="R201" s="93"/>
      <c r="S201" s="89"/>
      <c r="T201" s="93"/>
      <c r="U201" s="93">
        <f>'19'!E9</f>
        <v>343</v>
      </c>
      <c r="V201" s="93"/>
      <c r="W201" s="93"/>
      <c r="X201" s="93">
        <f>'22'!K9</f>
        <v>342</v>
      </c>
      <c r="Y201" s="93"/>
      <c r="Z201" s="93">
        <f>'24'!K4</f>
        <v>266</v>
      </c>
      <c r="AA201" s="94"/>
      <c r="AB201" s="93"/>
      <c r="AC201" s="93"/>
      <c r="AD201" s="93"/>
      <c r="AE201" s="93"/>
      <c r="AF201" s="93"/>
      <c r="AG201" s="93"/>
      <c r="AH201" s="93"/>
      <c r="AI201" s="93"/>
      <c r="AJ201" s="93"/>
      <c r="AL201" s="97">
        <f t="shared" si="139"/>
        <v>109.8</v>
      </c>
      <c r="AM201" s="93">
        <f>MAX(B201:AJ201)</f>
        <v>397</v>
      </c>
      <c r="AN201" s="93">
        <f>COUNTA(B201:AJ201)*3</f>
        <v>30</v>
      </c>
      <c r="AO201" s="98">
        <f>SUM(B201:AJ201)</f>
        <v>3294</v>
      </c>
      <c r="AP201" s="93">
        <f>COUNTIF(B201:AJ201,"&gt;399")</f>
        <v>0</v>
      </c>
    </row>
    <row r="202" spans="1:42" ht="15" customHeight="1" x14ac:dyDescent="0.2">
      <c r="A202" s="99" t="s">
        <v>594</v>
      </c>
      <c r="B202" s="77"/>
      <c r="C202" s="95"/>
      <c r="D202" s="77"/>
      <c r="E202" s="77"/>
      <c r="F202" s="77">
        <f>'5'!E10</f>
        <v>353</v>
      </c>
      <c r="G202" s="77"/>
      <c r="H202" s="77"/>
      <c r="I202" s="77"/>
      <c r="J202" s="77">
        <f>'9'!K24</f>
        <v>297</v>
      </c>
      <c r="K202" s="77"/>
      <c r="L202" s="77"/>
      <c r="M202" s="96"/>
      <c r="N202" s="77"/>
      <c r="O202" s="77"/>
      <c r="P202" s="95"/>
      <c r="Q202" s="77"/>
      <c r="R202" s="77"/>
      <c r="S202" s="89"/>
      <c r="T202" s="77"/>
      <c r="U202" s="77"/>
      <c r="V202" s="77"/>
      <c r="W202" s="77"/>
      <c r="X202" s="77"/>
      <c r="Y202" s="77"/>
      <c r="Z202" s="77"/>
      <c r="AA202" s="96"/>
      <c r="AB202" s="77"/>
      <c r="AC202" s="77"/>
      <c r="AD202" s="77"/>
      <c r="AE202" s="77"/>
      <c r="AF202" s="77"/>
      <c r="AG202" s="77"/>
      <c r="AH202" s="77"/>
      <c r="AI202" s="77"/>
      <c r="AJ202" s="77"/>
      <c r="AL202" s="103">
        <f t="shared" si="139"/>
        <v>108.33333333333333</v>
      </c>
      <c r="AM202" s="77">
        <f t="shared" si="140"/>
        <v>353</v>
      </c>
      <c r="AN202" s="77">
        <f t="shared" si="141"/>
        <v>6</v>
      </c>
      <c r="AO202" s="100">
        <f t="shared" si="142"/>
        <v>650</v>
      </c>
      <c r="AP202" s="77">
        <f t="shared" si="143"/>
        <v>0</v>
      </c>
    </row>
    <row r="203" spans="1:42" ht="15" customHeight="1" x14ac:dyDescent="0.2">
      <c r="A203" s="99" t="s">
        <v>563</v>
      </c>
      <c r="B203" s="77"/>
      <c r="C203" s="95"/>
      <c r="D203" s="77"/>
      <c r="E203" s="77">
        <f>'4'!K18</f>
        <v>324</v>
      </c>
      <c r="F203" s="77"/>
      <c r="G203" s="77"/>
      <c r="H203" s="77"/>
      <c r="I203" s="77"/>
      <c r="J203" s="77"/>
      <c r="K203" s="77"/>
      <c r="L203" s="77"/>
      <c r="M203" s="96"/>
      <c r="N203" s="77"/>
      <c r="O203" s="77"/>
      <c r="P203" s="95"/>
      <c r="Q203" s="77"/>
      <c r="R203" s="77"/>
      <c r="S203" s="89"/>
      <c r="T203" s="77"/>
      <c r="U203" s="77"/>
      <c r="V203" s="77">
        <f>'20'!K26</f>
        <v>345</v>
      </c>
      <c r="W203" s="77">
        <f>'21'!E30</f>
        <v>350</v>
      </c>
      <c r="X203" s="77"/>
      <c r="Y203" s="77"/>
      <c r="Z203" s="77">
        <f>'24'!K3</f>
        <v>277</v>
      </c>
      <c r="AA203" s="96"/>
      <c r="AB203" s="77"/>
      <c r="AC203" s="77"/>
      <c r="AD203" s="77"/>
      <c r="AE203" s="77"/>
      <c r="AF203" s="77"/>
      <c r="AG203" s="77"/>
      <c r="AH203" s="77"/>
      <c r="AI203" s="77"/>
      <c r="AJ203" s="77"/>
      <c r="AL203" s="103">
        <f t="shared" si="139"/>
        <v>108</v>
      </c>
      <c r="AM203" s="77">
        <f>MAX(B203:AJ203)</f>
        <v>350</v>
      </c>
      <c r="AN203" s="77">
        <f>COUNTA(B203:AJ203)*3</f>
        <v>12</v>
      </c>
      <c r="AO203" s="100">
        <f>SUM(B203:AJ203)</f>
        <v>1296</v>
      </c>
      <c r="AP203" s="77">
        <f>COUNTIF(B203:AJ203,"&gt;399")</f>
        <v>0</v>
      </c>
    </row>
    <row r="204" spans="1:42" ht="15" customHeight="1" x14ac:dyDescent="0.2">
      <c r="A204" s="99" t="s">
        <v>593</v>
      </c>
      <c r="B204" s="77"/>
      <c r="C204" s="95"/>
      <c r="D204" s="77"/>
      <c r="E204" s="77"/>
      <c r="F204" s="77">
        <f>'5'!E11</f>
        <v>304</v>
      </c>
      <c r="G204" s="77"/>
      <c r="H204" s="77"/>
      <c r="I204" s="77"/>
      <c r="J204" s="77">
        <f>'9'!K23</f>
        <v>320</v>
      </c>
      <c r="K204" s="77"/>
      <c r="L204" s="77"/>
      <c r="M204" s="96"/>
      <c r="N204" s="77"/>
      <c r="O204" s="77"/>
      <c r="P204" s="95">
        <f>'15'!E24</f>
        <v>328</v>
      </c>
      <c r="Q204" s="77"/>
      <c r="R204" s="77"/>
      <c r="S204" s="89"/>
      <c r="T204" s="77"/>
      <c r="U204" s="77"/>
      <c r="V204" s="77"/>
      <c r="W204" s="77">
        <f>'21'!E32</f>
        <v>332</v>
      </c>
      <c r="X204" s="77"/>
      <c r="Y204" s="77"/>
      <c r="Z204" s="77"/>
      <c r="AA204" s="96"/>
      <c r="AB204" s="77"/>
      <c r="AC204" s="77"/>
      <c r="AD204" s="77"/>
      <c r="AE204" s="77"/>
      <c r="AF204" s="77"/>
      <c r="AG204" s="77"/>
      <c r="AH204" s="77"/>
      <c r="AI204" s="77"/>
      <c r="AJ204" s="77"/>
      <c r="AL204" s="103">
        <f t="shared" si="139"/>
        <v>107</v>
      </c>
      <c r="AM204" s="77">
        <f>MAX(B204:AJ204)</f>
        <v>332</v>
      </c>
      <c r="AN204" s="77">
        <f>COUNTA(B204:AJ204)*3</f>
        <v>12</v>
      </c>
      <c r="AO204" s="100">
        <f>SUM(B204:AJ204)</f>
        <v>1284</v>
      </c>
      <c r="AP204" s="77">
        <f>COUNTIF(B204:AJ204,"&gt;399")</f>
        <v>0</v>
      </c>
    </row>
    <row r="205" spans="1:42" ht="15" customHeight="1" x14ac:dyDescent="0.2">
      <c r="A205" s="99" t="s">
        <v>559</v>
      </c>
      <c r="B205" s="77"/>
      <c r="C205" s="95"/>
      <c r="D205" s="77">
        <f>'3'!E26</f>
        <v>315</v>
      </c>
      <c r="E205" s="77">
        <f>'4'!K16</f>
        <v>325</v>
      </c>
      <c r="F205" s="77"/>
      <c r="G205" s="77"/>
      <c r="H205" s="77"/>
      <c r="I205" s="77">
        <f>'8'!E40</f>
        <v>317</v>
      </c>
      <c r="J205" s="77"/>
      <c r="K205" s="77">
        <f>'10'!E12</f>
        <v>307</v>
      </c>
      <c r="L205" s="77">
        <f>'11'!K47</f>
        <v>309</v>
      </c>
      <c r="M205" s="96">
        <f>'12'!K19</f>
        <v>301</v>
      </c>
      <c r="N205" s="77">
        <f>'13'!K5</f>
        <v>310</v>
      </c>
      <c r="O205" s="77">
        <f>'14'!E30</f>
        <v>313</v>
      </c>
      <c r="P205" s="95">
        <f>'15'!E23</f>
        <v>311</v>
      </c>
      <c r="Q205" s="77">
        <f>'16'!K37</f>
        <v>309</v>
      </c>
      <c r="R205" s="77">
        <f>'17'!E38</f>
        <v>307</v>
      </c>
      <c r="S205" s="89"/>
      <c r="T205" s="77"/>
      <c r="U205" s="77"/>
      <c r="V205" s="77">
        <f>'20'!K24</f>
        <v>290</v>
      </c>
      <c r="W205" s="77"/>
      <c r="X205" s="77"/>
      <c r="Y205" s="77">
        <f>'23'!K45</f>
        <v>267</v>
      </c>
      <c r="Z205" s="77"/>
      <c r="AA205" s="96"/>
      <c r="AB205" s="77"/>
      <c r="AC205" s="77"/>
      <c r="AD205" s="77"/>
      <c r="AE205" s="77"/>
      <c r="AF205" s="77"/>
      <c r="AG205" s="77"/>
      <c r="AH205" s="77"/>
      <c r="AI205" s="77"/>
      <c r="AJ205" s="77"/>
      <c r="AL205" s="103">
        <f t="shared" si="139"/>
        <v>102.07692307692308</v>
      </c>
      <c r="AM205" s="77">
        <f>MAX(B205:AJ205)</f>
        <v>325</v>
      </c>
      <c r="AN205" s="77">
        <f>COUNTA(B205:AJ205)*3</f>
        <v>39</v>
      </c>
      <c r="AO205" s="100">
        <f>SUM(B205:AJ205)</f>
        <v>3981</v>
      </c>
      <c r="AP205" s="77">
        <f>COUNTIF(B205:AJ205,"&gt;399")</f>
        <v>0</v>
      </c>
    </row>
  </sheetData>
  <sortState ref="A202:AL205">
    <sortCondition descending="1" ref="AL202"/>
  </sortState>
  <phoneticPr fontId="20" type="noConversion"/>
  <conditionalFormatting sqref="O65:R66 O183:R192 AC61:AJ66 AC98:AJ105 AC118:AJ122 AC141:AJ145 AC183:AJ193 O19:R23 AC15:AJ23 AC153:AJ157 AC43:AJ53 O48:R53 AC84:AJ93 O91:R93 O28:R28 O172:R179 AC2:AJ7 B2:R2 O30:R30 AC74:AJ80 B75:R80 B130:R130 T130:AJ135 T75:AB80 T30:AB30 T4:AB7 T2:AB2 T172:AJ179 T28:AB28 T91:AB93 T48:AB53 T19:AB23 T183:AB192 T65:AB66 T10:AB10 AC10:AJ11 B4:R8 T8:AJ8 AC125:AJ127 AC28:AJ35 T37:AJ38 B37:R38 B10:R10 T137:AJ137 B137:R137 B131:E135 G131:R135 T158:AJ162 B158:R162 AC147:AJ148 T68:AJ71 O68:R71 T203:AJ203 B203:R203">
    <cfRule type="containsBlanks" dxfId="858" priority="56">
      <formula>LEN(TRIM(B2))=0</formula>
    </cfRule>
  </conditionalFormatting>
  <conditionalFormatting sqref="O15:R18 O31:R35 O61:R64 O74:R74 O118:R122 O193:R193 O98:R105 O84:R90 O43:R47 O141:R145 O153:R157 T153:AB157 T141:AB145 T43:AB47 T84:AB90 T98:AB105 T193:AB193 T118:AB122 T74:AB74 T61:AB64 T31:AB35 T15:AB18 T147:AB148 O147:R148">
    <cfRule type="containsBlanks" dxfId="857" priority="54">
      <formula>LEN(TRIM(O15))=0</formula>
    </cfRule>
  </conditionalFormatting>
  <conditionalFormatting sqref="O11:R11 T11:AB11">
    <cfRule type="containsBlanks" dxfId="856" priority="53">
      <formula>LEN(TRIM(O11))=0</formula>
    </cfRule>
  </conditionalFormatting>
  <conditionalFormatting sqref="O125:R126 T125:AB126">
    <cfRule type="containsBlanks" dxfId="855" priority="51">
      <formula>LEN(TRIM(O125))=0</formula>
    </cfRule>
  </conditionalFormatting>
  <conditionalFormatting sqref="O29:R29 T29:AB29">
    <cfRule type="containsBlanks" dxfId="854" priority="50">
      <formula>LEN(TRIM(O29))=0</formula>
    </cfRule>
  </conditionalFormatting>
  <conditionalFormatting sqref="O127:R127 T127:AB127">
    <cfRule type="containsBlanks" dxfId="853" priority="49">
      <formula>LEN(TRIM(O127))=0</formula>
    </cfRule>
  </conditionalFormatting>
  <conditionalFormatting sqref="O3:R3 T3:AB3">
    <cfRule type="containsBlanks" dxfId="852" priority="48">
      <formula>LEN(TRIM(O3))=0</formula>
    </cfRule>
  </conditionalFormatting>
  <conditionalFormatting sqref="O39:R39 T39:AJ39">
    <cfRule type="containsBlanks" dxfId="851" priority="47">
      <formula>LEN(TRIM(O39))=0</formula>
    </cfRule>
  </conditionalFormatting>
  <conditionalFormatting sqref="AC27:AJ27">
    <cfRule type="containsBlanks" dxfId="850" priority="46">
      <formula>LEN(TRIM(AC27))=0</formula>
    </cfRule>
  </conditionalFormatting>
  <conditionalFormatting sqref="O27:R27 T27:AB27">
    <cfRule type="containsBlanks" dxfId="849" priority="45">
      <formula>LEN(TRIM(O27))=0</formula>
    </cfRule>
  </conditionalFormatting>
  <conditionalFormatting sqref="B11:N11">
    <cfRule type="containsBlanks" dxfId="848" priority="43">
      <formula>LEN(TRIM(B11))=0</formula>
    </cfRule>
  </conditionalFormatting>
  <conditionalFormatting sqref="B3:N3">
    <cfRule type="containsBlanks" dxfId="847" priority="42">
      <formula>LEN(TRIM(B3))=0</formula>
    </cfRule>
  </conditionalFormatting>
  <conditionalFormatting sqref="B19:N23">
    <cfRule type="containsBlanks" dxfId="846" priority="41">
      <formula>LEN(TRIM(B19))=0</formula>
    </cfRule>
  </conditionalFormatting>
  <conditionalFormatting sqref="B15:N18">
    <cfRule type="containsBlanks" dxfId="845" priority="40">
      <formula>LEN(TRIM(B15))=0</formula>
    </cfRule>
  </conditionalFormatting>
  <conditionalFormatting sqref="B28:N28 B30:N30">
    <cfRule type="containsBlanks" dxfId="844" priority="39">
      <formula>LEN(TRIM(B28))=0</formula>
    </cfRule>
  </conditionalFormatting>
  <conditionalFormatting sqref="B31:N35">
    <cfRule type="containsBlanks" dxfId="843" priority="38">
      <formula>LEN(TRIM(B31))=0</formula>
    </cfRule>
  </conditionalFormatting>
  <conditionalFormatting sqref="B29:N29">
    <cfRule type="containsBlanks" dxfId="842" priority="37">
      <formula>LEN(TRIM(B29))=0</formula>
    </cfRule>
  </conditionalFormatting>
  <conditionalFormatting sqref="B39:N39">
    <cfRule type="containsBlanks" dxfId="841" priority="36">
      <formula>LEN(TRIM(B39))=0</formula>
    </cfRule>
  </conditionalFormatting>
  <conditionalFormatting sqref="B27:N27">
    <cfRule type="containsBlanks" dxfId="840" priority="35">
      <formula>LEN(TRIM(B27))=0</formula>
    </cfRule>
  </conditionalFormatting>
  <conditionalFormatting sqref="B48:N53">
    <cfRule type="containsBlanks" dxfId="839" priority="34">
      <formula>LEN(TRIM(B48))=0</formula>
    </cfRule>
  </conditionalFormatting>
  <conditionalFormatting sqref="B43:N47">
    <cfRule type="containsBlanks" dxfId="838" priority="33">
      <formula>LEN(TRIM(B43))=0</formula>
    </cfRule>
  </conditionalFormatting>
  <conditionalFormatting sqref="B65:N66 B68:N71">
    <cfRule type="containsBlanks" dxfId="837" priority="32">
      <formula>LEN(TRIM(B65))=0</formula>
    </cfRule>
  </conditionalFormatting>
  <conditionalFormatting sqref="B61:N64">
    <cfRule type="containsBlanks" dxfId="836" priority="31">
      <formula>LEN(TRIM(B61))=0</formula>
    </cfRule>
  </conditionalFormatting>
  <conditionalFormatting sqref="B74:N74">
    <cfRule type="containsBlanks" dxfId="835" priority="30">
      <formula>LEN(TRIM(B74))=0</formula>
    </cfRule>
  </conditionalFormatting>
  <conditionalFormatting sqref="B91:N93">
    <cfRule type="containsBlanks" dxfId="834" priority="29">
      <formula>LEN(TRIM(B91))=0</formula>
    </cfRule>
  </conditionalFormatting>
  <conditionalFormatting sqref="B84:N90">
    <cfRule type="containsBlanks" dxfId="833" priority="28">
      <formula>LEN(TRIM(B84))=0</formula>
    </cfRule>
  </conditionalFormatting>
  <conditionalFormatting sqref="B98:N105">
    <cfRule type="containsBlanks" dxfId="832" priority="27">
      <formula>LEN(TRIM(B98))=0</formula>
    </cfRule>
  </conditionalFormatting>
  <conditionalFormatting sqref="B118:N122">
    <cfRule type="containsBlanks" dxfId="831" priority="26">
      <formula>LEN(TRIM(B118))=0</formula>
    </cfRule>
  </conditionalFormatting>
  <conditionalFormatting sqref="B125:N126">
    <cfRule type="containsBlanks" dxfId="830" priority="25">
      <formula>LEN(TRIM(B125))=0</formula>
    </cfRule>
  </conditionalFormatting>
  <conditionalFormatting sqref="B127:N127">
    <cfRule type="containsBlanks" dxfId="829" priority="24">
      <formula>LEN(TRIM(B127))=0</formula>
    </cfRule>
  </conditionalFormatting>
  <conditionalFormatting sqref="B141:N145 B147:N148">
    <cfRule type="containsBlanks" dxfId="828" priority="22">
      <formula>LEN(TRIM(B141))=0</formula>
    </cfRule>
  </conditionalFormatting>
  <conditionalFormatting sqref="B153:N157">
    <cfRule type="containsBlanks" dxfId="827" priority="21">
      <formula>LEN(TRIM(B153))=0</formula>
    </cfRule>
  </conditionalFormatting>
  <conditionalFormatting sqref="B172:N179">
    <cfRule type="containsBlanks" dxfId="826" priority="20">
      <formula>LEN(TRIM(B172))=0</formula>
    </cfRule>
  </conditionalFormatting>
  <conditionalFormatting sqref="B183:N192">
    <cfRule type="containsBlanks" dxfId="825" priority="19">
      <formula>LEN(TRIM(B183))=0</formula>
    </cfRule>
  </conditionalFormatting>
  <conditionalFormatting sqref="B193:N193">
    <cfRule type="containsBlanks" dxfId="824" priority="18">
      <formula>LEN(TRIM(B193))=0</formula>
    </cfRule>
  </conditionalFormatting>
  <conditionalFormatting sqref="O197:R200 T197:AJ200 T202:AJ202 O202:R202">
    <cfRule type="containsBlanks" dxfId="823" priority="17">
      <formula>LEN(TRIM(O197))=0</formula>
    </cfRule>
  </conditionalFormatting>
  <conditionalFormatting sqref="B197:N200 B202:N202">
    <cfRule type="containsBlanks" dxfId="822" priority="16">
      <formula>LEN(TRIM(B197))=0</formula>
    </cfRule>
  </conditionalFormatting>
  <conditionalFormatting sqref="B123:R124 T123:AJ124">
    <cfRule type="containsBlanks" dxfId="821" priority="15">
      <formula>LEN(TRIM(B123))=0</formula>
    </cfRule>
  </conditionalFormatting>
  <conditionalFormatting sqref="B9:R9 T9:AJ9">
    <cfRule type="containsBlanks" dxfId="820" priority="13">
      <formula>LEN(TRIM(B9))=0</formula>
    </cfRule>
  </conditionalFormatting>
  <conditionalFormatting sqref="B136:E136 T136:AJ136 G136:R136">
    <cfRule type="containsBlanks" dxfId="819" priority="12">
      <formula>LEN(TRIM(B136))=0</formula>
    </cfRule>
  </conditionalFormatting>
  <conditionalFormatting sqref="F131:F135">
    <cfRule type="containsBlanks" dxfId="818" priority="11">
      <formula>LEN(TRIM(F131))=0</formula>
    </cfRule>
  </conditionalFormatting>
  <conditionalFormatting sqref="F136">
    <cfRule type="containsBlanks" dxfId="817" priority="10">
      <formula>LEN(TRIM(F136))=0</formula>
    </cfRule>
  </conditionalFormatting>
  <conditionalFormatting sqref="T204:AJ204 B204:R204">
    <cfRule type="containsBlanks" dxfId="816" priority="9">
      <formula>LEN(TRIM(B204))=0</formula>
    </cfRule>
  </conditionalFormatting>
  <conditionalFormatting sqref="T205:AJ205 B205:R205">
    <cfRule type="containsBlanks" dxfId="815" priority="8">
      <formula>LEN(TRIM(B205))=0</formula>
    </cfRule>
  </conditionalFormatting>
  <conditionalFormatting sqref="T36:AJ36 B36:R36">
    <cfRule type="containsBlanks" dxfId="814" priority="7">
      <formula>LEN(TRIM(B36))=0</formula>
    </cfRule>
  </conditionalFormatting>
  <conditionalFormatting sqref="O67:R67 T67:AJ67">
    <cfRule type="containsBlanks" dxfId="813" priority="6">
      <formula>LEN(TRIM(O67))=0</formula>
    </cfRule>
  </conditionalFormatting>
  <conditionalFormatting sqref="B67:N67">
    <cfRule type="containsBlanks" dxfId="812" priority="5">
      <formula>LEN(TRIM(B67))=0</formula>
    </cfRule>
  </conditionalFormatting>
  <conditionalFormatting sqref="B146:E146 T146:AJ146 G146:R146">
    <cfRule type="containsBlanks" dxfId="811" priority="4">
      <formula>LEN(TRIM(B146))=0</formula>
    </cfRule>
  </conditionalFormatting>
  <conditionalFormatting sqref="F146">
    <cfRule type="containsBlanks" dxfId="810" priority="3">
      <formula>LEN(TRIM(F146))=0</formula>
    </cfRule>
  </conditionalFormatting>
  <conditionalFormatting sqref="O201:R201 T201:AJ201">
    <cfRule type="containsBlanks" dxfId="809" priority="2">
      <formula>LEN(TRIM(O201))=0</formula>
    </cfRule>
  </conditionalFormatting>
  <conditionalFormatting sqref="B201:N201">
    <cfRule type="containsBlanks" dxfId="808" priority="1">
      <formula>LEN(TRIM(B201))=0</formula>
    </cfRule>
  </conditionalFormatting>
  <printOptions horizontalCentered="1"/>
  <pageMargins left="0.7" right="0.7" top="1.25" bottom="0.4" header="0.55000000000000004" footer="0.3"/>
  <pageSetup scale="88" fitToHeight="9" orientation="landscape" r:id="rId1"/>
  <headerFooter>
    <oddHeader>&amp;C&amp;"Euphemia,Bold"&amp;20Overall Averages&amp;"Euphemia,Regular"&amp;10
&amp;14 2014 - 2015</oddHeader>
  </headerFooter>
  <rowBreaks count="2" manualBreakCount="2">
    <brk id="53" max="41" man="1"/>
    <brk id="127" max="4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J302"/>
  <sheetViews>
    <sheetView showGridLines="0" zoomScaleNormal="100" workbookViewId="0">
      <pane xSplit="2" ySplit="2" topLeftCell="I15" activePane="bottomRight" state="frozen"/>
      <selection activeCell="F28" sqref="F28"/>
      <selection pane="topRight" activeCell="F28" sqref="F28"/>
      <selection pane="bottomLeft" activeCell="F28" sqref="F28"/>
      <selection pane="bottomRight" activeCell="AA36" sqref="AA36"/>
    </sheetView>
  </sheetViews>
  <sheetFormatPr defaultRowHeight="15" x14ac:dyDescent="0.3"/>
  <cols>
    <col min="1" max="1" width="3.85546875" style="67" bestFit="1" customWidth="1"/>
    <col min="2" max="2" width="21" style="67" customWidth="1"/>
    <col min="3" max="8" width="5.5703125" style="66" hidden="1" customWidth="1"/>
    <col min="9" max="19" width="5.5703125" style="66" customWidth="1"/>
    <col min="20" max="20" width="2.28515625" style="65" customWidth="1"/>
    <col min="21" max="25" width="5.5703125" style="66" customWidth="1"/>
    <col min="26" max="26" width="5.28515625" style="66" customWidth="1"/>
    <col min="27" max="27" width="5.5703125" style="66" customWidth="1"/>
    <col min="28" max="29" width="5.5703125" style="66" hidden="1" customWidth="1"/>
    <col min="30" max="30" width="5.5703125" style="65" hidden="1" customWidth="1"/>
    <col min="31" max="37" width="5.5703125" style="66" hidden="1" customWidth="1"/>
    <col min="38" max="38" width="2.28515625" style="211" customWidth="1"/>
    <col min="39" max="39" width="6.7109375" style="65" bestFit="1" customWidth="1"/>
    <col min="40" max="40" width="4.42578125" style="66" bestFit="1" customWidth="1"/>
    <col min="41" max="41" width="8.28515625" style="158" bestFit="1" customWidth="1"/>
    <col min="42" max="42" width="1.85546875" style="65" customWidth="1"/>
    <col min="43" max="44" width="7.85546875" style="66" customWidth="1"/>
    <col min="45" max="59" width="5.5703125" style="67" customWidth="1"/>
    <col min="60" max="81" width="5.5703125" style="67" hidden="1" customWidth="1"/>
    <col min="82" max="82" width="1.140625" style="64" customWidth="1"/>
    <col min="83" max="83" width="6.7109375" style="67" bestFit="1" customWidth="1"/>
    <col min="84" max="84" width="5.5703125" style="67" hidden="1" customWidth="1"/>
    <col min="85" max="85" width="8.28515625" style="67" bestFit="1" customWidth="1"/>
    <col min="86" max="86" width="1.140625" style="64" customWidth="1"/>
    <col min="87" max="87" width="8.5703125" style="67" customWidth="1"/>
    <col min="88" max="88" width="8.5703125" style="66" customWidth="1"/>
    <col min="89" max="16384" width="9.140625" style="67"/>
  </cols>
  <sheetData>
    <row r="1" spans="1:88" s="64" customFormat="1" ht="18.75" x14ac:dyDescent="0.4">
      <c r="C1" s="387" t="s">
        <v>311</v>
      </c>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65"/>
    </row>
    <row r="2" spans="1:88" x14ac:dyDescent="0.3">
      <c r="B2" s="64" t="s">
        <v>69</v>
      </c>
      <c r="C2" s="145">
        <v>1</v>
      </c>
      <c r="D2" s="145">
        <v>2</v>
      </c>
      <c r="E2" s="145">
        <v>3</v>
      </c>
      <c r="F2" s="145">
        <v>4</v>
      </c>
      <c r="G2" s="145">
        <v>5</v>
      </c>
      <c r="H2" s="145">
        <v>6</v>
      </c>
      <c r="I2" s="145">
        <v>7</v>
      </c>
      <c r="J2" s="145">
        <v>8</v>
      </c>
      <c r="K2" s="145">
        <v>9</v>
      </c>
      <c r="L2" s="145">
        <v>10</v>
      </c>
      <c r="M2" s="145">
        <v>11</v>
      </c>
      <c r="N2" s="145">
        <v>12</v>
      </c>
      <c r="O2" s="145">
        <v>13</v>
      </c>
      <c r="P2" s="145">
        <v>14</v>
      </c>
      <c r="Q2" s="145">
        <v>15</v>
      </c>
      <c r="R2" s="145">
        <v>16</v>
      </c>
      <c r="S2" s="145">
        <v>17</v>
      </c>
      <c r="U2" s="145">
        <v>18</v>
      </c>
      <c r="V2" s="145">
        <v>19</v>
      </c>
      <c r="W2" s="145">
        <v>20</v>
      </c>
      <c r="X2" s="145">
        <v>21</v>
      </c>
      <c r="Y2" s="145">
        <v>22</v>
      </c>
      <c r="Z2" s="145">
        <v>23</v>
      </c>
      <c r="AA2" s="145">
        <v>24</v>
      </c>
      <c r="AB2" s="145">
        <v>25</v>
      </c>
      <c r="AC2" s="145">
        <v>26</v>
      </c>
      <c r="AD2" s="145">
        <v>27</v>
      </c>
      <c r="AE2" s="145">
        <v>28</v>
      </c>
      <c r="AF2" s="145">
        <v>29</v>
      </c>
      <c r="AG2" s="145">
        <v>30</v>
      </c>
      <c r="AH2" s="145">
        <v>31</v>
      </c>
      <c r="AI2" s="145">
        <v>32</v>
      </c>
      <c r="AJ2" s="145">
        <v>33</v>
      </c>
      <c r="AK2" s="145">
        <v>34</v>
      </c>
      <c r="AL2" s="65"/>
      <c r="AM2" s="145" t="s">
        <v>38</v>
      </c>
      <c r="AN2" s="145" t="s">
        <v>37</v>
      </c>
      <c r="AO2" s="156"/>
      <c r="AP2" s="66"/>
      <c r="AR2" s="67"/>
      <c r="CC2" s="64"/>
      <c r="CD2" s="67"/>
      <c r="CG2" s="64"/>
      <c r="CH2" s="67"/>
      <c r="CI2" s="66"/>
      <c r="CJ2" s="64"/>
    </row>
    <row r="3" spans="1:88" x14ac:dyDescent="0.3">
      <c r="A3" s="223">
        <v>1</v>
      </c>
      <c r="B3" s="224" t="s">
        <v>479</v>
      </c>
      <c r="C3" s="225">
        <v>8</v>
      </c>
      <c r="D3" s="225">
        <v>8</v>
      </c>
      <c r="E3" s="225">
        <v>2</v>
      </c>
      <c r="F3" s="245">
        <v>8</v>
      </c>
      <c r="G3" s="225">
        <v>8</v>
      </c>
      <c r="H3" s="225">
        <v>8</v>
      </c>
      <c r="I3" s="225">
        <v>6</v>
      </c>
      <c r="J3" s="281">
        <v>6</v>
      </c>
      <c r="K3" s="225">
        <v>8</v>
      </c>
      <c r="L3" s="225">
        <v>6</v>
      </c>
      <c r="M3" s="225">
        <v>6</v>
      </c>
      <c r="N3" s="226">
        <v>8</v>
      </c>
      <c r="O3" s="227">
        <v>2</v>
      </c>
      <c r="P3" s="227">
        <v>8</v>
      </c>
      <c r="Q3" s="230">
        <v>6</v>
      </c>
      <c r="R3" s="225">
        <v>6</v>
      </c>
      <c r="S3" s="281">
        <v>6</v>
      </c>
      <c r="U3" s="225">
        <v>8</v>
      </c>
      <c r="V3" s="225">
        <v>6</v>
      </c>
      <c r="W3" s="225">
        <v>4</v>
      </c>
      <c r="X3" s="246">
        <v>8</v>
      </c>
      <c r="Y3" s="225">
        <v>6</v>
      </c>
      <c r="Z3" s="225">
        <v>7</v>
      </c>
      <c r="AA3" s="225">
        <v>6</v>
      </c>
      <c r="AB3" s="227"/>
      <c r="AC3" s="227"/>
      <c r="AD3" s="227"/>
      <c r="AE3" s="230"/>
      <c r="AF3" s="225"/>
      <c r="AG3" s="225"/>
      <c r="AH3" s="225"/>
      <c r="AI3" s="225"/>
      <c r="AJ3" s="225"/>
      <c r="AK3" s="225"/>
      <c r="AL3" s="65"/>
      <c r="AM3" s="225">
        <f t="shared" ref="AM3:AM17" si="0">SUM(C3:AL3)</f>
        <v>155</v>
      </c>
      <c r="AN3" s="230">
        <f t="shared" ref="AN3:AN17" si="1">COUNTA(C3:AL3)*8-AM3</f>
        <v>37</v>
      </c>
      <c r="AO3" s="156"/>
      <c r="AP3" s="66"/>
      <c r="AR3" s="67"/>
      <c r="CC3" s="64"/>
      <c r="CD3" s="67"/>
      <c r="CG3" s="64"/>
      <c r="CH3" s="67"/>
      <c r="CI3" s="66"/>
      <c r="CJ3" s="67"/>
    </row>
    <row r="4" spans="1:88" x14ac:dyDescent="0.3">
      <c r="A4" s="223">
        <v>2</v>
      </c>
      <c r="B4" s="224" t="s">
        <v>299</v>
      </c>
      <c r="C4" s="227">
        <v>6</v>
      </c>
      <c r="D4" s="227">
        <v>6</v>
      </c>
      <c r="E4" s="227">
        <v>4</v>
      </c>
      <c r="F4" s="227">
        <v>4</v>
      </c>
      <c r="G4" s="227">
        <v>0</v>
      </c>
      <c r="H4" s="227">
        <v>6</v>
      </c>
      <c r="I4" s="227">
        <v>8</v>
      </c>
      <c r="J4" s="282">
        <v>6</v>
      </c>
      <c r="K4" s="227">
        <v>6</v>
      </c>
      <c r="L4" s="227">
        <v>8</v>
      </c>
      <c r="M4" s="246">
        <v>8</v>
      </c>
      <c r="N4" s="228">
        <v>8</v>
      </c>
      <c r="O4" s="227">
        <v>6</v>
      </c>
      <c r="P4" s="227">
        <v>8</v>
      </c>
      <c r="Q4" s="229">
        <v>0</v>
      </c>
      <c r="R4" s="227">
        <v>8</v>
      </c>
      <c r="S4" s="282">
        <v>6</v>
      </c>
      <c r="U4" s="227">
        <v>6</v>
      </c>
      <c r="V4" s="227">
        <v>6</v>
      </c>
      <c r="W4" s="227">
        <v>8</v>
      </c>
      <c r="X4" s="227">
        <v>8</v>
      </c>
      <c r="Y4" s="227">
        <v>4</v>
      </c>
      <c r="Z4" s="227">
        <v>8</v>
      </c>
      <c r="AA4" s="227">
        <v>8</v>
      </c>
      <c r="AB4" s="227"/>
      <c r="AC4" s="227"/>
      <c r="AD4" s="227"/>
      <c r="AE4" s="229"/>
      <c r="AF4" s="227"/>
      <c r="AG4" s="227"/>
      <c r="AH4" s="227"/>
      <c r="AI4" s="227"/>
      <c r="AJ4" s="227"/>
      <c r="AK4" s="227"/>
      <c r="AL4" s="65"/>
      <c r="AM4" s="227">
        <f t="shared" si="0"/>
        <v>146</v>
      </c>
      <c r="AN4" s="229">
        <f t="shared" si="1"/>
        <v>46</v>
      </c>
      <c r="AO4" s="156"/>
      <c r="AP4" s="66"/>
      <c r="AR4" s="67"/>
      <c r="CC4" s="64"/>
      <c r="CD4" s="67"/>
      <c r="CG4" s="64"/>
      <c r="CH4" s="67"/>
      <c r="CI4" s="66"/>
      <c r="CJ4" s="67"/>
    </row>
    <row r="5" spans="1:88" x14ac:dyDescent="0.3">
      <c r="A5" s="223">
        <v>3</v>
      </c>
      <c r="B5" s="224" t="s">
        <v>294</v>
      </c>
      <c r="C5" s="227">
        <v>8</v>
      </c>
      <c r="D5" s="227">
        <v>6</v>
      </c>
      <c r="E5" s="227">
        <v>6</v>
      </c>
      <c r="F5" s="227">
        <v>0</v>
      </c>
      <c r="G5" s="227">
        <v>2</v>
      </c>
      <c r="H5" s="246">
        <v>8</v>
      </c>
      <c r="I5" s="227">
        <v>8</v>
      </c>
      <c r="J5" s="282">
        <v>8</v>
      </c>
      <c r="K5" s="227">
        <v>2</v>
      </c>
      <c r="L5" s="227">
        <v>8</v>
      </c>
      <c r="M5" s="227">
        <v>8</v>
      </c>
      <c r="N5" s="228">
        <v>6</v>
      </c>
      <c r="O5" s="227">
        <v>8</v>
      </c>
      <c r="P5" s="227">
        <v>0</v>
      </c>
      <c r="Q5" s="229">
        <v>8</v>
      </c>
      <c r="R5" s="227">
        <v>7</v>
      </c>
      <c r="S5" s="282">
        <v>2</v>
      </c>
      <c r="U5" s="227">
        <v>8</v>
      </c>
      <c r="V5" s="227">
        <v>6</v>
      </c>
      <c r="W5" s="227">
        <v>8</v>
      </c>
      <c r="X5" s="227">
        <v>8</v>
      </c>
      <c r="Y5" s="227">
        <v>6</v>
      </c>
      <c r="Z5" s="246">
        <v>8</v>
      </c>
      <c r="AA5" s="227">
        <v>6</v>
      </c>
      <c r="AB5" s="227"/>
      <c r="AC5" s="227"/>
      <c r="AD5" s="227"/>
      <c r="AE5" s="229"/>
      <c r="AF5" s="227"/>
      <c r="AG5" s="227"/>
      <c r="AH5" s="227"/>
      <c r="AI5" s="227"/>
      <c r="AJ5" s="227"/>
      <c r="AK5" s="227"/>
      <c r="AL5" s="65"/>
      <c r="AM5" s="227">
        <f t="shared" si="0"/>
        <v>145</v>
      </c>
      <c r="AN5" s="229">
        <f t="shared" si="1"/>
        <v>47</v>
      </c>
      <c r="AO5" s="156"/>
      <c r="AP5" s="66"/>
      <c r="AR5" s="67"/>
      <c r="CC5" s="64"/>
      <c r="CD5" s="67"/>
      <c r="CG5" s="64"/>
      <c r="CH5" s="67"/>
      <c r="CI5" s="66"/>
      <c r="CJ5" s="67"/>
    </row>
    <row r="6" spans="1:88" x14ac:dyDescent="0.3">
      <c r="A6" s="223">
        <v>4</v>
      </c>
      <c r="B6" s="224" t="s">
        <v>296</v>
      </c>
      <c r="C6" s="227">
        <v>0</v>
      </c>
      <c r="D6" s="227">
        <v>8</v>
      </c>
      <c r="E6" s="227">
        <v>6</v>
      </c>
      <c r="F6" s="227">
        <v>6</v>
      </c>
      <c r="G6" s="227">
        <v>8</v>
      </c>
      <c r="H6" s="227">
        <v>6</v>
      </c>
      <c r="I6" s="246">
        <v>8</v>
      </c>
      <c r="J6" s="282">
        <v>2</v>
      </c>
      <c r="K6" s="227">
        <v>8</v>
      </c>
      <c r="L6" s="227">
        <v>8</v>
      </c>
      <c r="M6" s="227">
        <v>6</v>
      </c>
      <c r="N6" s="228">
        <v>2</v>
      </c>
      <c r="O6" s="227">
        <v>8</v>
      </c>
      <c r="P6" s="227">
        <v>8</v>
      </c>
      <c r="Q6" s="229">
        <v>8</v>
      </c>
      <c r="R6" s="227">
        <v>6</v>
      </c>
      <c r="S6" s="282">
        <v>2</v>
      </c>
      <c r="U6" s="227">
        <v>6</v>
      </c>
      <c r="V6" s="227">
        <v>6</v>
      </c>
      <c r="W6" s="227">
        <v>4</v>
      </c>
      <c r="X6" s="227">
        <v>8</v>
      </c>
      <c r="Y6" s="227">
        <v>4</v>
      </c>
      <c r="Z6" s="227">
        <v>6</v>
      </c>
      <c r="AA6" s="246">
        <v>8</v>
      </c>
      <c r="AB6" s="227"/>
      <c r="AC6" s="227"/>
      <c r="AD6" s="227"/>
      <c r="AE6" s="229"/>
      <c r="AF6" s="227"/>
      <c r="AG6" s="227"/>
      <c r="AH6" s="227"/>
      <c r="AI6" s="227"/>
      <c r="AJ6" s="227"/>
      <c r="AK6" s="227"/>
      <c r="AL6" s="65"/>
      <c r="AM6" s="227">
        <f t="shared" si="0"/>
        <v>142</v>
      </c>
      <c r="AN6" s="229">
        <f t="shared" si="1"/>
        <v>50</v>
      </c>
      <c r="AO6" s="156"/>
      <c r="AP6" s="66"/>
      <c r="AR6" s="67"/>
      <c r="CC6" s="64"/>
      <c r="CD6" s="67"/>
      <c r="CG6" s="64"/>
      <c r="CH6" s="67"/>
      <c r="CI6" s="66"/>
      <c r="CJ6" s="67"/>
    </row>
    <row r="7" spans="1:88" x14ac:dyDescent="0.3">
      <c r="A7" s="223">
        <v>5</v>
      </c>
      <c r="B7" s="224" t="s">
        <v>297</v>
      </c>
      <c r="C7" s="227">
        <v>8</v>
      </c>
      <c r="D7" s="227">
        <v>2</v>
      </c>
      <c r="E7" s="227">
        <v>8</v>
      </c>
      <c r="F7" s="227">
        <v>4</v>
      </c>
      <c r="G7" s="227">
        <v>6</v>
      </c>
      <c r="H7" s="227">
        <v>8</v>
      </c>
      <c r="I7" s="227">
        <v>2</v>
      </c>
      <c r="J7" s="282">
        <v>6</v>
      </c>
      <c r="K7" s="227">
        <v>6</v>
      </c>
      <c r="L7" s="227">
        <v>8</v>
      </c>
      <c r="M7" s="227">
        <v>2</v>
      </c>
      <c r="N7" s="228">
        <v>4</v>
      </c>
      <c r="O7" s="227">
        <v>8</v>
      </c>
      <c r="P7" s="227">
        <v>6</v>
      </c>
      <c r="Q7" s="229">
        <v>2</v>
      </c>
      <c r="R7" s="246">
        <v>8</v>
      </c>
      <c r="S7" s="282">
        <v>6</v>
      </c>
      <c r="U7" s="227">
        <v>2</v>
      </c>
      <c r="V7" s="227">
        <v>2</v>
      </c>
      <c r="W7" s="227">
        <v>8</v>
      </c>
      <c r="X7" s="227">
        <v>0</v>
      </c>
      <c r="Y7" s="227">
        <v>6</v>
      </c>
      <c r="Z7" s="227">
        <v>6</v>
      </c>
      <c r="AA7" s="227">
        <v>6</v>
      </c>
      <c r="AB7" s="227"/>
      <c r="AC7" s="227"/>
      <c r="AD7" s="227"/>
      <c r="AE7" s="229"/>
      <c r="AF7" s="227"/>
      <c r="AG7" s="227"/>
      <c r="AH7" s="227"/>
      <c r="AI7" s="227"/>
      <c r="AJ7" s="227"/>
      <c r="AK7" s="227"/>
      <c r="AL7" s="65"/>
      <c r="AM7" s="227">
        <f t="shared" si="0"/>
        <v>124</v>
      </c>
      <c r="AN7" s="229">
        <f t="shared" si="1"/>
        <v>68</v>
      </c>
      <c r="AO7" s="156"/>
      <c r="AP7" s="66"/>
      <c r="AR7" s="67"/>
      <c r="CC7" s="64"/>
      <c r="CD7" s="67"/>
      <c r="CG7" s="64"/>
      <c r="CH7" s="67"/>
      <c r="CI7" s="66"/>
      <c r="CJ7" s="67"/>
    </row>
    <row r="8" spans="1:88" x14ac:dyDescent="0.3">
      <c r="A8" s="223">
        <v>6</v>
      </c>
      <c r="B8" s="224" t="s">
        <v>295</v>
      </c>
      <c r="C8" s="227">
        <v>8</v>
      </c>
      <c r="D8" s="246">
        <v>8</v>
      </c>
      <c r="E8" s="227">
        <v>4</v>
      </c>
      <c r="F8" s="227">
        <v>6</v>
      </c>
      <c r="G8" s="227">
        <v>4</v>
      </c>
      <c r="H8" s="227">
        <v>2</v>
      </c>
      <c r="I8" s="227">
        <v>6</v>
      </c>
      <c r="J8" s="282">
        <v>2</v>
      </c>
      <c r="K8" s="227">
        <v>2</v>
      </c>
      <c r="L8" s="227">
        <v>8</v>
      </c>
      <c r="M8" s="227">
        <v>8</v>
      </c>
      <c r="N8" s="228">
        <v>6</v>
      </c>
      <c r="O8" s="227">
        <v>0</v>
      </c>
      <c r="P8" s="227">
        <v>8</v>
      </c>
      <c r="Q8" s="229">
        <v>2</v>
      </c>
      <c r="R8" s="227">
        <v>1</v>
      </c>
      <c r="S8" s="282">
        <v>6</v>
      </c>
      <c r="U8" s="227">
        <v>6</v>
      </c>
      <c r="V8" s="246">
        <v>8</v>
      </c>
      <c r="W8" s="227">
        <v>0</v>
      </c>
      <c r="X8" s="227">
        <v>6</v>
      </c>
      <c r="Y8" s="227">
        <v>6</v>
      </c>
      <c r="Z8" s="227">
        <v>6</v>
      </c>
      <c r="AA8" s="227">
        <v>2</v>
      </c>
      <c r="AB8" s="227"/>
      <c r="AC8" s="227"/>
      <c r="AD8" s="227"/>
      <c r="AE8" s="229"/>
      <c r="AF8" s="227"/>
      <c r="AG8" s="227"/>
      <c r="AH8" s="227"/>
      <c r="AI8" s="227"/>
      <c r="AJ8" s="227"/>
      <c r="AK8" s="227"/>
      <c r="AL8" s="65"/>
      <c r="AM8" s="227">
        <f t="shared" si="0"/>
        <v>115</v>
      </c>
      <c r="AN8" s="229">
        <f t="shared" si="1"/>
        <v>77</v>
      </c>
      <c r="AO8" s="156"/>
      <c r="AP8" s="66"/>
      <c r="AR8" s="67"/>
      <c r="CC8" s="64"/>
      <c r="CD8" s="67"/>
      <c r="CG8" s="64"/>
      <c r="CH8" s="67"/>
      <c r="CI8" s="66"/>
      <c r="CJ8" s="67"/>
    </row>
    <row r="9" spans="1:88" x14ac:dyDescent="0.3">
      <c r="A9" s="223">
        <v>7</v>
      </c>
      <c r="B9" s="224" t="s">
        <v>293</v>
      </c>
      <c r="C9" s="227">
        <v>8</v>
      </c>
      <c r="D9" s="227">
        <v>4</v>
      </c>
      <c r="E9" s="227">
        <v>2</v>
      </c>
      <c r="F9" s="227">
        <v>8</v>
      </c>
      <c r="G9" s="227">
        <v>4</v>
      </c>
      <c r="H9" s="227">
        <v>2</v>
      </c>
      <c r="I9" s="227">
        <v>6</v>
      </c>
      <c r="J9" s="282">
        <v>2</v>
      </c>
      <c r="K9" s="227">
        <v>2</v>
      </c>
      <c r="L9" s="227">
        <v>2</v>
      </c>
      <c r="M9" s="227">
        <v>8</v>
      </c>
      <c r="N9" s="228">
        <v>4</v>
      </c>
      <c r="O9" s="246">
        <v>8</v>
      </c>
      <c r="P9" s="227">
        <v>4</v>
      </c>
      <c r="Q9" s="229">
        <v>6</v>
      </c>
      <c r="R9" s="227">
        <v>8</v>
      </c>
      <c r="S9" s="282">
        <v>2</v>
      </c>
      <c r="U9" s="227">
        <v>8</v>
      </c>
      <c r="V9" s="227">
        <v>8</v>
      </c>
      <c r="W9" s="227">
        <v>0</v>
      </c>
      <c r="X9" s="227">
        <v>3</v>
      </c>
      <c r="Y9" s="227">
        <v>2</v>
      </c>
      <c r="Z9" s="227">
        <v>2</v>
      </c>
      <c r="AA9" s="227">
        <v>2</v>
      </c>
      <c r="AB9" s="227"/>
      <c r="AC9" s="227"/>
      <c r="AD9" s="227"/>
      <c r="AE9" s="229"/>
      <c r="AF9" s="227"/>
      <c r="AG9" s="227"/>
      <c r="AH9" s="227"/>
      <c r="AI9" s="227"/>
      <c r="AJ9" s="227"/>
      <c r="AK9" s="227"/>
      <c r="AL9" s="65"/>
      <c r="AM9" s="227">
        <f t="shared" si="0"/>
        <v>105</v>
      </c>
      <c r="AN9" s="229">
        <f t="shared" si="1"/>
        <v>87</v>
      </c>
      <c r="AO9" s="156"/>
      <c r="AP9" s="66"/>
      <c r="AR9" s="67"/>
      <c r="CC9" s="64"/>
      <c r="CD9" s="67"/>
      <c r="CG9" s="64"/>
      <c r="CH9" s="67"/>
      <c r="CI9" s="66"/>
      <c r="CJ9" s="67"/>
    </row>
    <row r="10" spans="1:88" x14ac:dyDescent="0.3">
      <c r="A10" s="223">
        <v>8</v>
      </c>
      <c r="B10" s="224" t="s">
        <v>481</v>
      </c>
      <c r="C10" s="227">
        <v>2</v>
      </c>
      <c r="D10" s="227">
        <v>2</v>
      </c>
      <c r="E10" s="227">
        <v>8</v>
      </c>
      <c r="F10" s="227">
        <v>8</v>
      </c>
      <c r="G10" s="227">
        <v>4</v>
      </c>
      <c r="H10" s="227">
        <v>0</v>
      </c>
      <c r="I10" s="227">
        <v>2</v>
      </c>
      <c r="J10" s="282">
        <v>6</v>
      </c>
      <c r="K10" s="227">
        <v>0</v>
      </c>
      <c r="L10" s="227">
        <v>8</v>
      </c>
      <c r="M10" s="227">
        <v>0</v>
      </c>
      <c r="N10" s="228">
        <v>4</v>
      </c>
      <c r="O10" s="227">
        <v>6</v>
      </c>
      <c r="P10" s="246">
        <v>8</v>
      </c>
      <c r="Q10" s="229">
        <v>6</v>
      </c>
      <c r="R10" s="227">
        <v>8</v>
      </c>
      <c r="S10" s="282">
        <v>2</v>
      </c>
      <c r="U10" s="227">
        <v>4</v>
      </c>
      <c r="V10" s="227">
        <v>2</v>
      </c>
      <c r="W10" s="227">
        <v>8</v>
      </c>
      <c r="X10" s="227">
        <v>0</v>
      </c>
      <c r="Y10" s="227">
        <v>8</v>
      </c>
      <c r="Z10" s="227">
        <v>1</v>
      </c>
      <c r="AA10" s="227">
        <v>6</v>
      </c>
      <c r="AB10" s="227"/>
      <c r="AC10" s="227"/>
      <c r="AD10" s="227"/>
      <c r="AE10" s="229"/>
      <c r="AF10" s="227"/>
      <c r="AG10" s="227"/>
      <c r="AH10" s="227"/>
      <c r="AI10" s="227"/>
      <c r="AJ10" s="227"/>
      <c r="AK10" s="227"/>
      <c r="AL10" s="65"/>
      <c r="AM10" s="227">
        <f t="shared" si="0"/>
        <v>103</v>
      </c>
      <c r="AN10" s="229">
        <f t="shared" si="1"/>
        <v>89</v>
      </c>
      <c r="AO10" s="156"/>
      <c r="AP10" s="66"/>
      <c r="AR10" s="67"/>
      <c r="CC10" s="64"/>
      <c r="CD10" s="67"/>
      <c r="CG10" s="64"/>
      <c r="CH10" s="67"/>
      <c r="CI10" s="66"/>
      <c r="CJ10" s="67"/>
    </row>
    <row r="11" spans="1:88" x14ac:dyDescent="0.3">
      <c r="A11" s="223">
        <v>9</v>
      </c>
      <c r="B11" s="224" t="s">
        <v>292</v>
      </c>
      <c r="C11" s="227">
        <v>6</v>
      </c>
      <c r="D11" s="227">
        <v>0</v>
      </c>
      <c r="E11" s="227">
        <v>6</v>
      </c>
      <c r="F11" s="227">
        <v>8</v>
      </c>
      <c r="G11" s="227">
        <v>6</v>
      </c>
      <c r="H11" s="227">
        <v>6</v>
      </c>
      <c r="I11" s="227">
        <v>6</v>
      </c>
      <c r="J11" s="282">
        <v>0</v>
      </c>
      <c r="K11" s="246">
        <v>8</v>
      </c>
      <c r="L11" s="227">
        <v>0</v>
      </c>
      <c r="M11" s="227">
        <v>0</v>
      </c>
      <c r="N11" s="228">
        <v>0</v>
      </c>
      <c r="O11" s="227">
        <v>6</v>
      </c>
      <c r="P11" s="227">
        <v>8</v>
      </c>
      <c r="Q11" s="229">
        <v>6</v>
      </c>
      <c r="R11" s="227">
        <v>0</v>
      </c>
      <c r="S11" s="282">
        <v>8</v>
      </c>
      <c r="U11" s="227">
        <v>4</v>
      </c>
      <c r="V11" s="227">
        <v>2</v>
      </c>
      <c r="W11" s="227">
        <v>4</v>
      </c>
      <c r="X11" s="227">
        <v>6</v>
      </c>
      <c r="Y11" s="227">
        <v>2</v>
      </c>
      <c r="Z11" s="227">
        <v>2</v>
      </c>
      <c r="AA11" s="227">
        <v>6</v>
      </c>
      <c r="AB11" s="227"/>
      <c r="AC11" s="227"/>
      <c r="AD11" s="227"/>
      <c r="AE11" s="229"/>
      <c r="AF11" s="227"/>
      <c r="AG11" s="227"/>
      <c r="AH11" s="227"/>
      <c r="AI11" s="227"/>
      <c r="AJ11" s="227"/>
      <c r="AK11" s="227"/>
      <c r="AL11" s="65"/>
      <c r="AM11" s="227">
        <f t="shared" si="0"/>
        <v>100</v>
      </c>
      <c r="AN11" s="229">
        <f t="shared" si="1"/>
        <v>92</v>
      </c>
      <c r="AO11" s="156"/>
      <c r="AP11" s="66"/>
      <c r="AR11" s="67"/>
      <c r="CC11" s="64"/>
      <c r="CD11" s="67"/>
      <c r="CG11" s="64"/>
      <c r="CH11" s="67"/>
      <c r="CI11" s="66"/>
      <c r="CJ11" s="67"/>
    </row>
    <row r="12" spans="1:88" x14ac:dyDescent="0.3">
      <c r="A12" s="223">
        <v>10</v>
      </c>
      <c r="B12" s="224" t="s">
        <v>480</v>
      </c>
      <c r="C12" s="227">
        <v>2</v>
      </c>
      <c r="D12" s="227">
        <v>8</v>
      </c>
      <c r="E12" s="246">
        <v>8</v>
      </c>
      <c r="F12" s="227">
        <v>2</v>
      </c>
      <c r="G12" s="227">
        <v>2</v>
      </c>
      <c r="H12" s="227">
        <v>8</v>
      </c>
      <c r="I12" s="227">
        <v>2</v>
      </c>
      <c r="J12" s="282">
        <v>2</v>
      </c>
      <c r="K12" s="227">
        <v>6</v>
      </c>
      <c r="L12" s="227">
        <v>0</v>
      </c>
      <c r="M12" s="227">
        <v>2</v>
      </c>
      <c r="N12" s="228">
        <v>4</v>
      </c>
      <c r="O12" s="227">
        <v>6</v>
      </c>
      <c r="P12" s="227">
        <v>4</v>
      </c>
      <c r="Q12" s="229">
        <v>2</v>
      </c>
      <c r="R12" s="227">
        <v>8</v>
      </c>
      <c r="S12" s="282">
        <v>0</v>
      </c>
      <c r="U12" s="227">
        <v>2</v>
      </c>
      <c r="V12" s="227">
        <v>8</v>
      </c>
      <c r="W12" s="246">
        <v>8</v>
      </c>
      <c r="X12" s="227">
        <v>0</v>
      </c>
      <c r="Y12" s="227">
        <v>2</v>
      </c>
      <c r="Z12" s="227">
        <v>6</v>
      </c>
      <c r="AA12" s="227">
        <v>2</v>
      </c>
      <c r="AB12" s="227"/>
      <c r="AC12" s="227"/>
      <c r="AD12" s="227"/>
      <c r="AE12" s="229"/>
      <c r="AF12" s="227"/>
      <c r="AG12" s="227"/>
      <c r="AH12" s="227"/>
      <c r="AI12" s="227"/>
      <c r="AJ12" s="227"/>
      <c r="AK12" s="227"/>
      <c r="AL12" s="65"/>
      <c r="AM12" s="227">
        <f t="shared" si="0"/>
        <v>94</v>
      </c>
      <c r="AN12" s="229">
        <f t="shared" si="1"/>
        <v>98</v>
      </c>
      <c r="AO12" s="156"/>
      <c r="AP12" s="66"/>
      <c r="AR12" s="67"/>
      <c r="CC12" s="64"/>
      <c r="CD12" s="67"/>
      <c r="CG12" s="64"/>
      <c r="CH12" s="67"/>
      <c r="CI12" s="66"/>
      <c r="CJ12" s="67"/>
    </row>
    <row r="13" spans="1:88" x14ac:dyDescent="0.3">
      <c r="A13" s="223">
        <v>11</v>
      </c>
      <c r="B13" s="224" t="s">
        <v>298</v>
      </c>
      <c r="C13" s="227">
        <v>0</v>
      </c>
      <c r="D13" s="227">
        <v>2</v>
      </c>
      <c r="E13" s="227">
        <v>2</v>
      </c>
      <c r="F13" s="227">
        <v>6</v>
      </c>
      <c r="G13" s="246">
        <v>8</v>
      </c>
      <c r="H13" s="227">
        <v>0</v>
      </c>
      <c r="I13" s="227">
        <v>8</v>
      </c>
      <c r="J13" s="282">
        <v>6</v>
      </c>
      <c r="K13" s="227">
        <v>8</v>
      </c>
      <c r="L13" s="227">
        <v>0</v>
      </c>
      <c r="M13" s="227">
        <v>6</v>
      </c>
      <c r="N13" s="228">
        <v>2</v>
      </c>
      <c r="O13" s="227">
        <v>0</v>
      </c>
      <c r="P13" s="227">
        <v>0</v>
      </c>
      <c r="Q13" s="229">
        <v>2</v>
      </c>
      <c r="R13" s="227">
        <v>2</v>
      </c>
      <c r="S13" s="282">
        <v>6</v>
      </c>
      <c r="U13" s="227">
        <v>0</v>
      </c>
      <c r="V13" s="227">
        <v>4</v>
      </c>
      <c r="W13" s="227">
        <v>4</v>
      </c>
      <c r="X13" s="227">
        <v>5</v>
      </c>
      <c r="Y13" s="246">
        <v>8</v>
      </c>
      <c r="Z13" s="227">
        <v>2</v>
      </c>
      <c r="AA13" s="227">
        <v>6</v>
      </c>
      <c r="AB13" s="227"/>
      <c r="AC13" s="227"/>
      <c r="AD13" s="227"/>
      <c r="AE13" s="229"/>
      <c r="AF13" s="227"/>
      <c r="AG13" s="227"/>
      <c r="AH13" s="227"/>
      <c r="AI13" s="227"/>
      <c r="AJ13" s="227"/>
      <c r="AK13" s="227"/>
      <c r="AL13" s="65"/>
      <c r="AM13" s="227">
        <f t="shared" si="0"/>
        <v>87</v>
      </c>
      <c r="AN13" s="229">
        <f t="shared" si="1"/>
        <v>105</v>
      </c>
      <c r="AO13" s="156"/>
      <c r="AP13" s="66"/>
      <c r="AR13" s="67"/>
      <c r="CC13" s="64"/>
      <c r="CD13" s="67"/>
      <c r="CG13" s="64"/>
      <c r="CH13" s="67"/>
      <c r="CI13" s="66"/>
      <c r="CJ13" s="67"/>
    </row>
    <row r="14" spans="1:88" x14ac:dyDescent="0.3">
      <c r="A14" s="223">
        <v>12</v>
      </c>
      <c r="B14" s="224" t="s">
        <v>485</v>
      </c>
      <c r="C14" s="246">
        <v>8</v>
      </c>
      <c r="D14" s="227">
        <v>4</v>
      </c>
      <c r="E14" s="227">
        <v>6</v>
      </c>
      <c r="F14" s="227">
        <v>2</v>
      </c>
      <c r="G14" s="227">
        <v>0</v>
      </c>
      <c r="H14" s="227">
        <v>2</v>
      </c>
      <c r="I14" s="227">
        <v>2</v>
      </c>
      <c r="J14" s="282">
        <v>2</v>
      </c>
      <c r="K14" s="227">
        <v>6</v>
      </c>
      <c r="L14" s="227">
        <v>0</v>
      </c>
      <c r="M14" s="227">
        <v>2</v>
      </c>
      <c r="N14" s="228">
        <v>8</v>
      </c>
      <c r="O14" s="227">
        <v>2</v>
      </c>
      <c r="P14" s="227">
        <v>2</v>
      </c>
      <c r="Q14" s="229">
        <v>4</v>
      </c>
      <c r="R14" s="227">
        <v>0</v>
      </c>
      <c r="S14" s="282">
        <v>2</v>
      </c>
      <c r="U14" s="246">
        <v>8</v>
      </c>
      <c r="V14" s="227">
        <v>0</v>
      </c>
      <c r="W14" s="227">
        <v>6</v>
      </c>
      <c r="X14" s="227">
        <v>3</v>
      </c>
      <c r="Y14" s="227">
        <v>2</v>
      </c>
      <c r="Z14" s="227">
        <v>0</v>
      </c>
      <c r="AA14" s="227">
        <v>2</v>
      </c>
      <c r="AB14" s="227"/>
      <c r="AC14" s="227"/>
      <c r="AD14" s="227"/>
      <c r="AE14" s="229"/>
      <c r="AF14" s="227"/>
      <c r="AG14" s="227"/>
      <c r="AH14" s="227"/>
      <c r="AI14" s="227"/>
      <c r="AJ14" s="227"/>
      <c r="AK14" s="227"/>
      <c r="AL14" s="65"/>
      <c r="AM14" s="227">
        <f t="shared" si="0"/>
        <v>73</v>
      </c>
      <c r="AN14" s="229">
        <f t="shared" si="1"/>
        <v>119</v>
      </c>
      <c r="AO14" s="156"/>
      <c r="AP14" s="66"/>
      <c r="AR14" s="67"/>
      <c r="CC14" s="64"/>
      <c r="CD14" s="67"/>
      <c r="CG14" s="64"/>
      <c r="CH14" s="67"/>
      <c r="CI14" s="66"/>
      <c r="CJ14" s="67"/>
    </row>
    <row r="15" spans="1:88" x14ac:dyDescent="0.3">
      <c r="A15" s="223">
        <v>13</v>
      </c>
      <c r="B15" s="224" t="s">
        <v>484</v>
      </c>
      <c r="C15" s="227">
        <v>0</v>
      </c>
      <c r="D15" s="227">
        <v>6</v>
      </c>
      <c r="E15" s="227">
        <v>0</v>
      </c>
      <c r="F15" s="227">
        <v>0</v>
      </c>
      <c r="G15" s="227">
        <v>6</v>
      </c>
      <c r="H15" s="227">
        <v>0</v>
      </c>
      <c r="I15" s="227">
        <v>0</v>
      </c>
      <c r="J15" s="282">
        <v>8</v>
      </c>
      <c r="K15" s="227">
        <v>2</v>
      </c>
      <c r="L15" s="246">
        <v>8</v>
      </c>
      <c r="M15" s="227">
        <v>0</v>
      </c>
      <c r="N15" s="228">
        <v>0</v>
      </c>
      <c r="O15" s="227">
        <v>2</v>
      </c>
      <c r="P15" s="227">
        <v>0</v>
      </c>
      <c r="Q15" s="229">
        <v>4</v>
      </c>
      <c r="R15" s="227">
        <v>2</v>
      </c>
      <c r="S15" s="282">
        <v>2</v>
      </c>
      <c r="U15" s="227">
        <v>2</v>
      </c>
      <c r="V15" s="227">
        <v>4</v>
      </c>
      <c r="W15" s="227">
        <v>0</v>
      </c>
      <c r="X15" s="227">
        <v>5</v>
      </c>
      <c r="Y15" s="227">
        <v>6</v>
      </c>
      <c r="Z15" s="227">
        <v>2</v>
      </c>
      <c r="AA15" s="227">
        <v>2</v>
      </c>
      <c r="AB15" s="227"/>
      <c r="AC15" s="227"/>
      <c r="AD15" s="227"/>
      <c r="AE15" s="229"/>
      <c r="AF15" s="227"/>
      <c r="AG15" s="227"/>
      <c r="AH15" s="227"/>
      <c r="AI15" s="227"/>
      <c r="AJ15" s="227"/>
      <c r="AK15" s="227"/>
      <c r="AL15" s="65"/>
      <c r="AM15" s="227">
        <f t="shared" si="0"/>
        <v>61</v>
      </c>
      <c r="AN15" s="229">
        <f t="shared" si="1"/>
        <v>131</v>
      </c>
      <c r="AO15" s="156"/>
      <c r="AP15" s="66"/>
      <c r="AR15" s="67"/>
      <c r="CC15" s="64"/>
      <c r="CD15" s="67"/>
      <c r="CG15" s="64"/>
      <c r="CH15" s="67"/>
      <c r="CI15" s="66"/>
      <c r="CJ15" s="67"/>
    </row>
    <row r="16" spans="1:88" x14ac:dyDescent="0.3">
      <c r="A16" s="223">
        <v>14</v>
      </c>
      <c r="B16" s="224" t="s">
        <v>482</v>
      </c>
      <c r="C16" s="227">
        <v>0</v>
      </c>
      <c r="D16" s="227">
        <v>0</v>
      </c>
      <c r="E16" s="227">
        <v>2</v>
      </c>
      <c r="F16" s="227">
        <v>0</v>
      </c>
      <c r="G16" s="227">
        <v>4</v>
      </c>
      <c r="H16" s="227">
        <v>6</v>
      </c>
      <c r="I16" s="227">
        <v>0</v>
      </c>
      <c r="J16" s="282">
        <v>0</v>
      </c>
      <c r="K16" s="227">
        <v>0</v>
      </c>
      <c r="L16" s="227">
        <v>0</v>
      </c>
      <c r="M16" s="227">
        <v>8</v>
      </c>
      <c r="N16" s="247">
        <v>8</v>
      </c>
      <c r="O16" s="227">
        <v>0</v>
      </c>
      <c r="P16" s="227">
        <v>0</v>
      </c>
      <c r="Q16" s="229">
        <v>0</v>
      </c>
      <c r="R16" s="227">
        <v>0</v>
      </c>
      <c r="S16" s="282">
        <v>6</v>
      </c>
      <c r="U16" s="227">
        <v>0</v>
      </c>
      <c r="V16" s="227">
        <v>0</v>
      </c>
      <c r="W16" s="227">
        <v>2</v>
      </c>
      <c r="X16" s="227">
        <v>2</v>
      </c>
      <c r="Y16" s="227">
        <v>0</v>
      </c>
      <c r="Z16" s="227">
        <v>4</v>
      </c>
      <c r="AA16" s="227">
        <v>2</v>
      </c>
      <c r="AB16" s="227"/>
      <c r="AC16" s="227"/>
      <c r="AD16" s="227"/>
      <c r="AE16" s="229"/>
      <c r="AF16" s="227"/>
      <c r="AG16" s="227"/>
      <c r="AH16" s="227"/>
      <c r="AI16" s="227"/>
      <c r="AJ16" s="227"/>
      <c r="AK16" s="227"/>
      <c r="AL16" s="65"/>
      <c r="AM16" s="227">
        <f t="shared" si="0"/>
        <v>44</v>
      </c>
      <c r="AN16" s="229">
        <f t="shared" si="1"/>
        <v>148</v>
      </c>
      <c r="AO16" s="156"/>
      <c r="AP16" s="66"/>
      <c r="AR16" s="67"/>
      <c r="CC16" s="64"/>
      <c r="CD16" s="67"/>
      <c r="CG16" s="64"/>
      <c r="CH16" s="67"/>
      <c r="CI16" s="66"/>
      <c r="CJ16" s="67"/>
    </row>
    <row r="17" spans="1:88" x14ac:dyDescent="0.3">
      <c r="A17" s="223">
        <v>15</v>
      </c>
      <c r="B17" s="224" t="s">
        <v>483</v>
      </c>
      <c r="C17" s="227">
        <v>0</v>
      </c>
      <c r="D17" s="227">
        <v>0</v>
      </c>
      <c r="E17" s="227">
        <v>0</v>
      </c>
      <c r="F17" s="227">
        <v>2</v>
      </c>
      <c r="G17" s="227">
        <v>2</v>
      </c>
      <c r="H17" s="227">
        <v>2</v>
      </c>
      <c r="I17" s="227">
        <v>0</v>
      </c>
      <c r="J17" s="282">
        <v>6</v>
      </c>
      <c r="K17" s="227">
        <v>0</v>
      </c>
      <c r="L17" s="227">
        <v>0</v>
      </c>
      <c r="M17" s="227">
        <v>0</v>
      </c>
      <c r="N17" s="228">
        <v>0</v>
      </c>
      <c r="O17" s="227">
        <v>2</v>
      </c>
      <c r="P17" s="227">
        <v>0</v>
      </c>
      <c r="Q17" s="248">
        <v>8</v>
      </c>
      <c r="R17" s="227">
        <v>0</v>
      </c>
      <c r="S17" s="282">
        <v>2</v>
      </c>
      <c r="U17" s="227">
        <v>0</v>
      </c>
      <c r="V17" s="227">
        <v>2</v>
      </c>
      <c r="W17" s="227">
        <v>0</v>
      </c>
      <c r="X17" s="227">
        <v>2</v>
      </c>
      <c r="Y17" s="227">
        <v>2</v>
      </c>
      <c r="Z17" s="227">
        <v>4</v>
      </c>
      <c r="AA17" s="227">
        <v>0</v>
      </c>
      <c r="AB17" s="227"/>
      <c r="AC17" s="227"/>
      <c r="AD17" s="227"/>
      <c r="AE17" s="229"/>
      <c r="AF17" s="227"/>
      <c r="AG17" s="227"/>
      <c r="AH17" s="227"/>
      <c r="AI17" s="227"/>
      <c r="AJ17" s="227"/>
      <c r="AK17" s="227"/>
      <c r="AL17" s="65"/>
      <c r="AM17" s="227">
        <f t="shared" si="0"/>
        <v>34</v>
      </c>
      <c r="AN17" s="229">
        <f t="shared" si="1"/>
        <v>158</v>
      </c>
      <c r="AO17" s="156"/>
      <c r="AP17" s="209"/>
      <c r="AQ17" s="209"/>
      <c r="AR17" s="67"/>
      <c r="CC17" s="64"/>
      <c r="CD17" s="67"/>
      <c r="CG17" s="64"/>
      <c r="CH17" s="67"/>
      <c r="CI17" s="209"/>
      <c r="CJ17" s="67"/>
    </row>
    <row r="18" spans="1:88" x14ac:dyDescent="0.3">
      <c r="A18" s="208"/>
      <c r="B18" s="214"/>
      <c r="C18" s="65"/>
      <c r="D18" s="65"/>
      <c r="E18" s="65"/>
      <c r="F18" s="65"/>
      <c r="G18" s="65"/>
      <c r="H18" s="65"/>
      <c r="I18" s="65"/>
      <c r="J18" s="65"/>
      <c r="K18" s="65"/>
      <c r="L18" s="65"/>
      <c r="M18" s="65"/>
      <c r="N18" s="65"/>
      <c r="O18" s="65"/>
      <c r="P18" s="65"/>
      <c r="Q18" s="65"/>
      <c r="R18" s="65"/>
      <c r="S18" s="65"/>
      <c r="U18" s="65"/>
      <c r="V18" s="65"/>
      <c r="W18" s="65"/>
      <c r="X18" s="65"/>
      <c r="Y18" s="65"/>
      <c r="Z18" s="65"/>
      <c r="AA18" s="65"/>
      <c r="AB18" s="65"/>
      <c r="AC18" s="65"/>
      <c r="AE18" s="65"/>
      <c r="AF18" s="65"/>
      <c r="AG18" s="65"/>
      <c r="AH18" s="65"/>
      <c r="AI18" s="65"/>
      <c r="AJ18" s="65"/>
      <c r="AK18" s="65"/>
      <c r="AL18" s="65"/>
      <c r="AN18" s="65"/>
      <c r="AO18" s="156"/>
      <c r="AP18" s="209"/>
      <c r="AQ18" s="209"/>
      <c r="AR18" s="67"/>
      <c r="CC18" s="64"/>
      <c r="CD18" s="67"/>
      <c r="CG18" s="64"/>
      <c r="CH18" s="67"/>
      <c r="CI18" s="209"/>
      <c r="CJ18" s="67"/>
    </row>
    <row r="19" spans="1:88" ht="18.75" x14ac:dyDescent="0.4">
      <c r="B19" s="68"/>
      <c r="C19" s="387" t="s">
        <v>312</v>
      </c>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146"/>
      <c r="AQ19" s="388" t="s">
        <v>320</v>
      </c>
      <c r="AR19" s="388"/>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row>
    <row r="20" spans="1:88" x14ac:dyDescent="0.3">
      <c r="C20" s="145">
        <v>1</v>
      </c>
      <c r="D20" s="145">
        <v>2</v>
      </c>
      <c r="E20" s="145">
        <v>3</v>
      </c>
      <c r="F20" s="145">
        <v>4</v>
      </c>
      <c r="G20" s="145">
        <v>5</v>
      </c>
      <c r="H20" s="145">
        <v>6</v>
      </c>
      <c r="I20" s="145">
        <v>7</v>
      </c>
      <c r="J20" s="145">
        <v>8</v>
      </c>
      <c r="K20" s="145">
        <v>9</v>
      </c>
      <c r="L20" s="145">
        <v>10</v>
      </c>
      <c r="M20" s="145">
        <v>11</v>
      </c>
      <c r="N20" s="145">
        <v>12</v>
      </c>
      <c r="O20" s="145">
        <v>13</v>
      </c>
      <c r="P20" s="145">
        <v>14</v>
      </c>
      <c r="Q20" s="145">
        <v>15</v>
      </c>
      <c r="R20" s="145">
        <v>16</v>
      </c>
      <c r="S20" s="145">
        <v>17</v>
      </c>
      <c r="U20" s="145">
        <v>18</v>
      </c>
      <c r="V20" s="145">
        <v>19</v>
      </c>
      <c r="W20" s="145">
        <v>20</v>
      </c>
      <c r="X20" s="145">
        <v>21</v>
      </c>
      <c r="Y20" s="145">
        <v>22</v>
      </c>
      <c r="Z20" s="145">
        <v>23</v>
      </c>
      <c r="AA20" s="145">
        <v>24</v>
      </c>
      <c r="AB20" s="145">
        <v>25</v>
      </c>
      <c r="AC20" s="145">
        <v>26</v>
      </c>
      <c r="AD20" s="145">
        <v>27</v>
      </c>
      <c r="AE20" s="145">
        <v>28</v>
      </c>
      <c r="AF20" s="145">
        <v>29</v>
      </c>
      <c r="AG20" s="145">
        <v>30</v>
      </c>
      <c r="AH20" s="145">
        <v>31</v>
      </c>
      <c r="AI20" s="145">
        <v>32</v>
      </c>
      <c r="AJ20" s="145">
        <v>33</v>
      </c>
      <c r="AK20" s="145">
        <v>34</v>
      </c>
      <c r="AL20" s="65"/>
      <c r="AM20" s="145" t="s">
        <v>313</v>
      </c>
      <c r="AN20" s="145" t="s">
        <v>366</v>
      </c>
      <c r="AO20" s="157" t="s">
        <v>67</v>
      </c>
      <c r="AQ20" s="145" t="s">
        <v>70</v>
      </c>
      <c r="AR20" s="145" t="s">
        <v>71</v>
      </c>
    </row>
    <row r="21" spans="1:88" x14ac:dyDescent="0.3">
      <c r="A21" s="223">
        <v>1</v>
      </c>
      <c r="B21" s="224" t="s">
        <v>479</v>
      </c>
      <c r="C21" s="227">
        <f>'1'!K35</f>
        <v>1941</v>
      </c>
      <c r="D21" s="229">
        <f>'2'!E28</f>
        <v>1879</v>
      </c>
      <c r="E21" s="229">
        <f>'3'!E42</f>
        <v>1838</v>
      </c>
      <c r="F21" s="248"/>
      <c r="G21" s="229">
        <f>'5'!K14</f>
        <v>1907</v>
      </c>
      <c r="H21" s="229">
        <f>'6'!E35</f>
        <v>1938</v>
      </c>
      <c r="I21" s="229">
        <f>'7'!E35</f>
        <v>1854</v>
      </c>
      <c r="J21" s="283">
        <f>'8'!K7</f>
        <v>1877</v>
      </c>
      <c r="K21" s="229">
        <f>'9'!K35</f>
        <v>1852</v>
      </c>
      <c r="L21" s="229">
        <f>'10'!K50</f>
        <v>1913</v>
      </c>
      <c r="M21" s="229">
        <f>'11'!E14</f>
        <v>1902</v>
      </c>
      <c r="N21" s="232">
        <f>'12'!K7</f>
        <v>1928</v>
      </c>
      <c r="O21" s="227">
        <f>'13'!K21</f>
        <v>1789</v>
      </c>
      <c r="P21" s="227">
        <f>'14'!E7</f>
        <v>1905</v>
      </c>
      <c r="Q21" s="229">
        <f>'15'!K14</f>
        <v>1820</v>
      </c>
      <c r="R21" s="229">
        <f>'16'!E14</f>
        <v>1735</v>
      </c>
      <c r="S21" s="283">
        <f>'17'!K7</f>
        <v>1955</v>
      </c>
      <c r="U21" s="227">
        <f>'18'!E36</f>
        <v>1906</v>
      </c>
      <c r="V21" s="227">
        <f>'19'!K28</f>
        <v>1817</v>
      </c>
      <c r="W21" s="227">
        <f>'20'!K42</f>
        <v>1856</v>
      </c>
      <c r="X21" s="246"/>
      <c r="Y21" s="227">
        <f>'22'!E14</f>
        <v>1798</v>
      </c>
      <c r="Z21" s="227">
        <f>'23'!K35</f>
        <v>1864</v>
      </c>
      <c r="AA21" s="227">
        <f>'24'!K35</f>
        <v>1891</v>
      </c>
      <c r="AB21" s="227"/>
      <c r="AC21" s="227"/>
      <c r="AD21" s="227"/>
      <c r="AE21" s="227"/>
      <c r="AF21" s="227"/>
      <c r="AG21" s="227"/>
      <c r="AH21" s="227"/>
      <c r="AI21" s="227"/>
      <c r="AJ21" s="227"/>
      <c r="AK21" s="227"/>
      <c r="AL21" s="65"/>
      <c r="AM21" s="225">
        <f t="shared" ref="AM21:AM35" si="2">SUM(C21:AK21)</f>
        <v>41165</v>
      </c>
      <c r="AN21" s="225">
        <f t="shared" ref="AN21:AN25" si="3">COUNTA(C21:AK21)*3</f>
        <v>66</v>
      </c>
      <c r="AO21" s="231">
        <f t="shared" ref="AO21:AO35" si="4">AVERAGEIF(C21:AK21,"&gt;0")/3</f>
        <v>623.71212121212125</v>
      </c>
      <c r="AQ21" s="227">
        <v>697</v>
      </c>
      <c r="AR21" s="229">
        <v>1938</v>
      </c>
    </row>
    <row r="22" spans="1:88" x14ac:dyDescent="0.3">
      <c r="A22" s="223">
        <v>2</v>
      </c>
      <c r="B22" s="224" t="s">
        <v>299</v>
      </c>
      <c r="C22" s="227">
        <f>'1'!E49</f>
        <v>1778</v>
      </c>
      <c r="D22" s="229">
        <f>'2'!K7</f>
        <v>1689</v>
      </c>
      <c r="E22" s="229">
        <f>'3'!E21</f>
        <v>1809</v>
      </c>
      <c r="F22" s="229">
        <f>'4'!E35</f>
        <v>1855</v>
      </c>
      <c r="G22" s="229">
        <f>'5'!K35</f>
        <v>1705</v>
      </c>
      <c r="H22" s="229">
        <f>'6'!K49</f>
        <v>1716</v>
      </c>
      <c r="I22" s="229">
        <f>'7'!E49</f>
        <v>1825</v>
      </c>
      <c r="J22" s="283">
        <f>'8'!K28</f>
        <v>1814</v>
      </c>
      <c r="K22" s="229">
        <f>'9'!K21</f>
        <v>1786</v>
      </c>
      <c r="L22" s="229">
        <f>'10'!K7</f>
        <v>1842</v>
      </c>
      <c r="M22" s="248"/>
      <c r="N22" s="232">
        <f>'12'!E14</f>
        <v>1788</v>
      </c>
      <c r="O22" s="227">
        <f>'13'!E21</f>
        <v>1818</v>
      </c>
      <c r="P22" s="227">
        <f>'14'!K14</f>
        <v>1795</v>
      </c>
      <c r="Q22" s="229">
        <f>'15'!K35</f>
        <v>1715</v>
      </c>
      <c r="R22" s="229">
        <f>'16'!K50</f>
        <v>1822</v>
      </c>
      <c r="S22" s="283">
        <f>'17'!E14</f>
        <v>1784</v>
      </c>
      <c r="U22" s="227">
        <f>'18'!K50</f>
        <v>1817</v>
      </c>
      <c r="V22" s="227">
        <f>'19'!E7</f>
        <v>1787</v>
      </c>
      <c r="W22" s="227">
        <f>'20'!K21</f>
        <v>1830</v>
      </c>
      <c r="X22" s="227">
        <f>'21'!K21</f>
        <v>1870</v>
      </c>
      <c r="Y22" s="227">
        <f>'22'!E35</f>
        <v>1828</v>
      </c>
      <c r="Z22" s="227">
        <f>'23'!E49</f>
        <v>1666</v>
      </c>
      <c r="AA22" s="227">
        <f>'24'!K49</f>
        <v>1821</v>
      </c>
      <c r="AB22" s="227"/>
      <c r="AC22" s="227"/>
      <c r="AD22" s="227"/>
      <c r="AE22" s="227"/>
      <c r="AF22" s="227"/>
      <c r="AG22" s="227"/>
      <c r="AH22" s="227"/>
      <c r="AI22" s="227"/>
      <c r="AJ22" s="227"/>
      <c r="AK22" s="227"/>
      <c r="AL22" s="65"/>
      <c r="AM22" s="225">
        <f>SUM(C22:AK22)</f>
        <v>41160</v>
      </c>
      <c r="AN22" s="225">
        <f>COUNTA(C22:AK22)*3</f>
        <v>69</v>
      </c>
      <c r="AO22" s="231">
        <f>AVERAGEIF(C22:AK22,"&gt;0")/3</f>
        <v>596.52173913043475</v>
      </c>
      <c r="AQ22" s="227">
        <v>696</v>
      </c>
      <c r="AR22" s="229">
        <v>1855</v>
      </c>
    </row>
    <row r="23" spans="1:88" x14ac:dyDescent="0.3">
      <c r="A23" s="223">
        <v>3</v>
      </c>
      <c r="B23" s="224" t="s">
        <v>294</v>
      </c>
      <c r="C23" s="227">
        <f>'1'!E14</f>
        <v>1797</v>
      </c>
      <c r="D23" s="229">
        <f>'2'!K21</f>
        <v>1830</v>
      </c>
      <c r="E23" s="229">
        <f>'3'!K35</f>
        <v>1899</v>
      </c>
      <c r="F23" s="229">
        <f>'4'!E28</f>
        <v>1788</v>
      </c>
      <c r="G23" s="229">
        <f>'5'!K21</f>
        <v>1743</v>
      </c>
      <c r="H23" s="248"/>
      <c r="I23" s="229">
        <f>'7'!E42</f>
        <v>1866</v>
      </c>
      <c r="J23" s="283">
        <f>'8'!K14</f>
        <v>1857</v>
      </c>
      <c r="K23" s="229">
        <f>'9'!K42</f>
        <v>1851</v>
      </c>
      <c r="L23" s="229">
        <f>'10'!K14</f>
        <v>1765</v>
      </c>
      <c r="M23" s="229">
        <f>'11'!E21</f>
        <v>1843</v>
      </c>
      <c r="N23" s="232">
        <f>'12'!K28</f>
        <v>1918</v>
      </c>
      <c r="O23" s="227">
        <f>'13'!E49</f>
        <v>1917</v>
      </c>
      <c r="P23" s="227">
        <f>'14'!K7</f>
        <v>1791</v>
      </c>
      <c r="Q23" s="229">
        <f>'15'!E35</f>
        <v>1774</v>
      </c>
      <c r="R23" s="229">
        <f>'16'!E35</f>
        <v>1899</v>
      </c>
      <c r="S23" s="283">
        <f>'17'!K14</f>
        <v>1734</v>
      </c>
      <c r="U23" s="227">
        <f>'18'!K14</f>
        <v>1849</v>
      </c>
      <c r="V23" s="227">
        <f>'19'!E21</f>
        <v>1764</v>
      </c>
      <c r="W23" s="227">
        <f>'20'!E35</f>
        <v>1859</v>
      </c>
      <c r="X23" s="227">
        <f>'21'!E7</f>
        <v>1695</v>
      </c>
      <c r="Y23" s="227">
        <f>'22'!E21</f>
        <v>1971</v>
      </c>
      <c r="Z23" s="246"/>
      <c r="AA23" s="227">
        <f>'24'!K42</f>
        <v>1675</v>
      </c>
      <c r="AB23" s="227"/>
      <c r="AC23" s="227"/>
      <c r="AD23" s="227"/>
      <c r="AE23" s="227"/>
      <c r="AF23" s="227"/>
      <c r="AG23" s="227"/>
      <c r="AH23" s="227"/>
      <c r="AI23" s="227"/>
      <c r="AJ23" s="227"/>
      <c r="AK23" s="227"/>
      <c r="AL23" s="65"/>
      <c r="AM23" s="225">
        <f>SUM(C23:AK23)</f>
        <v>40085</v>
      </c>
      <c r="AN23" s="225">
        <f>COUNTA(C23:AK23)*3</f>
        <v>66</v>
      </c>
      <c r="AO23" s="231">
        <f>AVERAGEIF(C23:AK23,"&gt;0")/3</f>
        <v>607.34848484848487</v>
      </c>
      <c r="AQ23" s="227">
        <v>684</v>
      </c>
      <c r="AR23" s="229">
        <v>1971</v>
      </c>
    </row>
    <row r="24" spans="1:88" x14ac:dyDescent="0.3">
      <c r="A24" s="223">
        <v>4</v>
      </c>
      <c r="B24" s="224" t="s">
        <v>296</v>
      </c>
      <c r="C24" s="227">
        <f>'1'!E28</f>
        <v>1721</v>
      </c>
      <c r="D24" s="229">
        <f>'2'!K35</f>
        <v>1965</v>
      </c>
      <c r="E24" s="229">
        <f>'3'!K42</f>
        <v>1897</v>
      </c>
      <c r="F24" s="229">
        <f>'4'!K42</f>
        <v>1879</v>
      </c>
      <c r="G24" s="229">
        <f>'5'!E35</f>
        <v>1803</v>
      </c>
      <c r="H24" s="229">
        <f>'6'!K7</f>
        <v>1875</v>
      </c>
      <c r="I24" s="248"/>
      <c r="J24" s="283">
        <f>'8'!E7</f>
        <v>1779</v>
      </c>
      <c r="K24" s="229">
        <f>'9'!K14</f>
        <v>1856</v>
      </c>
      <c r="L24" s="229">
        <f>'10'!E43</f>
        <v>1850</v>
      </c>
      <c r="M24" s="229">
        <f>'11'!E49</f>
        <v>1705</v>
      </c>
      <c r="N24" s="232">
        <f>'12'!E28</f>
        <v>1831</v>
      </c>
      <c r="O24" s="227">
        <f>'13'!K14</f>
        <v>1882</v>
      </c>
      <c r="P24" s="227">
        <f>'14'!K49</f>
        <v>1846</v>
      </c>
      <c r="Q24" s="229">
        <f>'15'!E7</f>
        <v>1854</v>
      </c>
      <c r="R24" s="229">
        <f>'16'!K21</f>
        <v>1854</v>
      </c>
      <c r="S24" s="283">
        <f>'17'!E7</f>
        <v>1937</v>
      </c>
      <c r="U24" s="227">
        <f>'18'!K29</f>
        <v>1815</v>
      </c>
      <c r="V24" s="227">
        <f>'19'!E35</f>
        <v>1765</v>
      </c>
      <c r="W24" s="227">
        <f>'20'!E42</f>
        <v>1857</v>
      </c>
      <c r="X24" s="227">
        <f>'21'!E49</f>
        <v>1811</v>
      </c>
      <c r="Y24" s="227">
        <f>'22'!K35</f>
        <v>1813</v>
      </c>
      <c r="Z24" s="227">
        <f>'23'!E7</f>
        <v>1778</v>
      </c>
      <c r="AA24" s="246"/>
      <c r="AB24" s="227"/>
      <c r="AC24" s="227"/>
      <c r="AD24" s="227"/>
      <c r="AE24" s="227"/>
      <c r="AF24" s="227"/>
      <c r="AG24" s="227"/>
      <c r="AH24" s="227"/>
      <c r="AI24" s="227"/>
      <c r="AJ24" s="227"/>
      <c r="AK24" s="227"/>
      <c r="AL24" s="65"/>
      <c r="AM24" s="225">
        <f>SUM(C24:AK24)</f>
        <v>40373</v>
      </c>
      <c r="AN24" s="225">
        <f>COUNTA(C24:AK24)*3</f>
        <v>66</v>
      </c>
      <c r="AO24" s="231">
        <f>AVERAGEIF(C24:AK24,"&gt;0")/3</f>
        <v>611.71212121212125</v>
      </c>
      <c r="AQ24" s="227">
        <v>644</v>
      </c>
      <c r="AR24" s="229">
        <v>1857</v>
      </c>
    </row>
    <row r="25" spans="1:88" x14ac:dyDescent="0.3">
      <c r="A25" s="223">
        <v>5</v>
      </c>
      <c r="B25" s="224" t="s">
        <v>297</v>
      </c>
      <c r="C25" s="225">
        <f>'1'!K28</f>
        <v>1781</v>
      </c>
      <c r="D25" s="225">
        <f>'2'!E21</f>
        <v>1725</v>
      </c>
      <c r="E25" s="225">
        <f>'3'!E7</f>
        <v>1747</v>
      </c>
      <c r="F25" s="225">
        <f>'4'!K35</f>
        <v>1770</v>
      </c>
      <c r="G25" s="225">
        <f>'5'!E7</f>
        <v>1837</v>
      </c>
      <c r="H25" s="225">
        <f>'6'!E28</f>
        <v>1865</v>
      </c>
      <c r="I25" s="225">
        <f>'7'!E28</f>
        <v>1734</v>
      </c>
      <c r="J25" s="281">
        <f>'8'!K21</f>
        <v>1702</v>
      </c>
      <c r="K25" s="225">
        <f>'9'!E49</f>
        <v>1845</v>
      </c>
      <c r="L25" s="225">
        <f>'10'!K21</f>
        <v>1758</v>
      </c>
      <c r="M25" s="225">
        <f>'11'!K14</f>
        <v>1712</v>
      </c>
      <c r="N25" s="226">
        <f>'12'!E35</f>
        <v>1779</v>
      </c>
      <c r="O25" s="227">
        <f>'13'!E42</f>
        <v>1890</v>
      </c>
      <c r="P25" s="227">
        <f>'14'!K35</f>
        <v>1771</v>
      </c>
      <c r="Q25" s="230">
        <f>'15'!K49</f>
        <v>1761</v>
      </c>
      <c r="R25" s="245"/>
      <c r="S25" s="281">
        <f>'17'!K21</f>
        <v>1798</v>
      </c>
      <c r="U25" s="227">
        <f>'18'!E29</f>
        <v>1784</v>
      </c>
      <c r="V25" s="227">
        <f>'19'!K21</f>
        <v>1705</v>
      </c>
      <c r="W25" s="227">
        <f>'20'!K7</f>
        <v>1706</v>
      </c>
      <c r="X25" s="227">
        <f>'21'!E21</f>
        <v>1694</v>
      </c>
      <c r="Y25" s="227">
        <f>'22'!K7</f>
        <v>1762</v>
      </c>
      <c r="Z25" s="227">
        <f>'23'!K28</f>
        <v>1761</v>
      </c>
      <c r="AA25" s="227">
        <f>'24'!K28</f>
        <v>1873</v>
      </c>
      <c r="AB25" s="227"/>
      <c r="AC25" s="227"/>
      <c r="AD25" s="227"/>
      <c r="AE25" s="227"/>
      <c r="AF25" s="227"/>
      <c r="AG25" s="227"/>
      <c r="AH25" s="227"/>
      <c r="AI25" s="227"/>
      <c r="AJ25" s="227"/>
      <c r="AK25" s="227"/>
      <c r="AL25" s="65"/>
      <c r="AM25" s="225">
        <f t="shared" si="2"/>
        <v>40760</v>
      </c>
      <c r="AN25" s="225">
        <f t="shared" si="3"/>
        <v>69</v>
      </c>
      <c r="AO25" s="231">
        <f t="shared" si="4"/>
        <v>590.72463768115938</v>
      </c>
      <c r="AQ25" s="225">
        <v>684</v>
      </c>
      <c r="AR25" s="230">
        <v>1890</v>
      </c>
    </row>
    <row r="26" spans="1:88" x14ac:dyDescent="0.3">
      <c r="A26" s="223">
        <v>6</v>
      </c>
      <c r="B26" s="224" t="s">
        <v>295</v>
      </c>
      <c r="C26" s="227">
        <f>'1'!E7</f>
        <v>1774</v>
      </c>
      <c r="D26" s="248"/>
      <c r="E26" s="229">
        <f>'3'!K21</f>
        <v>1802</v>
      </c>
      <c r="F26" s="229">
        <f>'4'!K49</f>
        <v>1823</v>
      </c>
      <c r="G26" s="229">
        <f>'5'!E49</f>
        <v>1706</v>
      </c>
      <c r="H26" s="229">
        <f>'6'!K14</f>
        <v>1668</v>
      </c>
      <c r="I26" s="229">
        <f>'7'!K28</f>
        <v>1769</v>
      </c>
      <c r="J26" s="283">
        <f>'8'!E21</f>
        <v>1631</v>
      </c>
      <c r="K26" s="229">
        <f>'9'!E28</f>
        <v>1595</v>
      </c>
      <c r="L26" s="229">
        <f>'10'!E28</f>
        <v>1727</v>
      </c>
      <c r="M26" s="229">
        <f>'11'!K7</f>
        <v>1860</v>
      </c>
      <c r="N26" s="232">
        <f>'12'!K42</f>
        <v>1791</v>
      </c>
      <c r="O26" s="227">
        <f>'13'!E14</f>
        <v>1692</v>
      </c>
      <c r="P26" s="227">
        <f>'14'!K21</f>
        <v>1874</v>
      </c>
      <c r="Q26" s="229">
        <f>'15'!E14</f>
        <v>1732</v>
      </c>
      <c r="R26" s="229">
        <f>'16'!K35</f>
        <v>1840</v>
      </c>
      <c r="S26" s="283">
        <f>'17'!K28</f>
        <v>1738</v>
      </c>
      <c r="U26" s="227">
        <f>'18'!K7</f>
        <v>1804</v>
      </c>
      <c r="V26" s="246"/>
      <c r="W26" s="227">
        <f>'20'!E21</f>
        <v>1698</v>
      </c>
      <c r="X26" s="227">
        <f>'21'!K14</f>
        <v>1675</v>
      </c>
      <c r="Y26" s="227">
        <f>'22'!K49</f>
        <v>1801</v>
      </c>
      <c r="Z26" s="227">
        <f>'23'!E14</f>
        <v>1754</v>
      </c>
      <c r="AA26" s="227">
        <f>'24'!E28</f>
        <v>1765</v>
      </c>
      <c r="AB26" s="227"/>
      <c r="AC26" s="227"/>
      <c r="AD26" s="227"/>
      <c r="AE26" s="227"/>
      <c r="AF26" s="227"/>
      <c r="AG26" s="227"/>
      <c r="AH26" s="227"/>
      <c r="AI26" s="227"/>
      <c r="AJ26" s="227"/>
      <c r="AK26" s="227"/>
      <c r="AL26" s="65"/>
      <c r="AM26" s="225">
        <f>SUM(C26:AK26)</f>
        <v>38519</v>
      </c>
      <c r="AN26" s="225">
        <f t="shared" ref="AN26" si="5">COUNTA(C26:AK26)*3</f>
        <v>66</v>
      </c>
      <c r="AO26" s="231">
        <f>AVERAGEIF(C26:AK26,"&gt;0")/3</f>
        <v>583.62121212121212</v>
      </c>
      <c r="AQ26" s="227">
        <v>644</v>
      </c>
      <c r="AR26" s="229">
        <v>1804</v>
      </c>
    </row>
    <row r="27" spans="1:88" x14ac:dyDescent="0.3">
      <c r="A27" s="223">
        <v>7</v>
      </c>
      <c r="B27" s="224" t="s">
        <v>293</v>
      </c>
      <c r="C27" s="227">
        <f>'1'!K21</f>
        <v>1671</v>
      </c>
      <c r="D27" s="229">
        <f>'2'!E14</f>
        <v>1611</v>
      </c>
      <c r="E27" s="229">
        <f>'3'!E35</f>
        <v>1831</v>
      </c>
      <c r="F27" s="229">
        <f>'4'!K7</f>
        <v>1816</v>
      </c>
      <c r="G27" s="229">
        <f>'5'!K49</f>
        <v>1727</v>
      </c>
      <c r="H27" s="229">
        <f>'6'!E7</f>
        <v>1844</v>
      </c>
      <c r="I27" s="229">
        <f>'7'!K21</f>
        <v>1750</v>
      </c>
      <c r="J27" s="283">
        <f>'8'!E28</f>
        <v>1733</v>
      </c>
      <c r="K27" s="229">
        <f>'9'!E21</f>
        <v>1729</v>
      </c>
      <c r="L27" s="229">
        <f>'10'!E50</f>
        <v>1890</v>
      </c>
      <c r="M27" s="229">
        <f>'11'!K42</f>
        <v>1871</v>
      </c>
      <c r="N27" s="232">
        <f>'12'!K35</f>
        <v>1767</v>
      </c>
      <c r="O27" s="246"/>
      <c r="P27" s="227">
        <f>'14'!E28</f>
        <v>1776</v>
      </c>
      <c r="Q27" s="229">
        <f>'15'!E42</f>
        <v>1934</v>
      </c>
      <c r="R27" s="229">
        <f>'16'!K28</f>
        <v>1957</v>
      </c>
      <c r="S27" s="283">
        <f>'17'!E21</f>
        <v>1741</v>
      </c>
      <c r="U27" s="227">
        <f>'18'!E22</f>
        <v>1838</v>
      </c>
      <c r="V27" s="227">
        <f>'19'!K14</f>
        <v>1808</v>
      </c>
      <c r="W27" s="227">
        <f>'20'!K35</f>
        <v>1773</v>
      </c>
      <c r="X27" s="227">
        <f>'21'!K42</f>
        <v>1718</v>
      </c>
      <c r="Y27" s="227">
        <f>'22'!E49</f>
        <v>1774</v>
      </c>
      <c r="Z27" s="227">
        <f>'23'!K7</f>
        <v>1670</v>
      </c>
      <c r="AA27" s="227">
        <f>'24'!E21</f>
        <v>1792</v>
      </c>
      <c r="AB27" s="227"/>
      <c r="AC27" s="227"/>
      <c r="AD27" s="227"/>
      <c r="AE27" s="227"/>
      <c r="AF27" s="227"/>
      <c r="AG27" s="227"/>
      <c r="AH27" s="227"/>
      <c r="AI27" s="227"/>
      <c r="AJ27" s="227"/>
      <c r="AK27" s="227"/>
      <c r="AL27" s="65"/>
      <c r="AM27" s="225">
        <f>SUM(C27:AK27)</f>
        <v>41021</v>
      </c>
      <c r="AN27" s="225">
        <f>COUNTA(C27:AK27)*3</f>
        <v>69</v>
      </c>
      <c r="AO27" s="231">
        <f>AVERAGEIF(C27:AK27,"&gt;0")/3</f>
        <v>594.50724637681162</v>
      </c>
      <c r="AQ27" s="227">
        <v>688</v>
      </c>
      <c r="AR27" s="229">
        <v>1934</v>
      </c>
    </row>
    <row r="28" spans="1:88" x14ac:dyDescent="0.3">
      <c r="A28" s="223">
        <v>8</v>
      </c>
      <c r="B28" s="224" t="s">
        <v>481</v>
      </c>
      <c r="C28" s="227">
        <f>'1'!K42</f>
        <v>1749</v>
      </c>
      <c r="D28" s="229">
        <f>'2'!E7</f>
        <v>1621</v>
      </c>
      <c r="E28" s="229">
        <f>'3'!K14</f>
        <v>1728</v>
      </c>
      <c r="F28" s="229">
        <f>'4'!K28</f>
        <v>1977</v>
      </c>
      <c r="G28" s="229">
        <f>'5'!K42</f>
        <v>1773</v>
      </c>
      <c r="H28" s="229">
        <f>'6'!K35</f>
        <v>1818</v>
      </c>
      <c r="I28" s="229">
        <f>'7'!E21</f>
        <v>1682</v>
      </c>
      <c r="J28" s="283">
        <f>'8'!E35</f>
        <v>1737</v>
      </c>
      <c r="K28" s="229">
        <f>'9'!E14</f>
        <v>1707</v>
      </c>
      <c r="L28" s="229">
        <f>'10'!K35</f>
        <v>1849</v>
      </c>
      <c r="M28" s="229">
        <f>'11'!E7</f>
        <v>1722</v>
      </c>
      <c r="N28" s="232">
        <f>'12'!K49</f>
        <v>1829</v>
      </c>
      <c r="O28" s="227">
        <f>'13'!E28</f>
        <v>1829</v>
      </c>
      <c r="P28" s="246"/>
      <c r="Q28" s="229">
        <f>'15'!E49</f>
        <v>1856</v>
      </c>
      <c r="R28" s="229">
        <f>'16'!E42</f>
        <v>1610</v>
      </c>
      <c r="S28" s="283">
        <f>'17'!E28</f>
        <v>1620</v>
      </c>
      <c r="U28" s="227">
        <f>'18'!E43</f>
        <v>1796</v>
      </c>
      <c r="V28" s="227">
        <f>'19'!K7</f>
        <v>1751</v>
      </c>
      <c r="W28" s="227">
        <f>'20'!E14</f>
        <v>1830</v>
      </c>
      <c r="X28" s="227">
        <f>'21'!K7</f>
        <v>1855</v>
      </c>
      <c r="Y28" s="227">
        <f>'22'!E42</f>
        <v>1734</v>
      </c>
      <c r="Z28" s="227">
        <f>'23'!E35</f>
        <v>1706</v>
      </c>
      <c r="AA28" s="227">
        <f>'24'!K21</f>
        <v>1821</v>
      </c>
      <c r="AB28" s="227"/>
      <c r="AC28" s="227"/>
      <c r="AD28" s="227"/>
      <c r="AE28" s="227"/>
      <c r="AF28" s="227"/>
      <c r="AG28" s="227"/>
      <c r="AH28" s="227"/>
      <c r="AI28" s="227"/>
      <c r="AJ28" s="227"/>
      <c r="AK28" s="227"/>
      <c r="AL28" s="65"/>
      <c r="AM28" s="225">
        <f>SUM(C28:AK28)</f>
        <v>40600</v>
      </c>
      <c r="AN28" s="225">
        <f>COUNTA(C28:AK28)*3</f>
        <v>69</v>
      </c>
      <c r="AO28" s="231">
        <f>AVERAGEIF(C28:AK28,"&gt;0")/3</f>
        <v>588.40579710144925</v>
      </c>
      <c r="AQ28" s="227">
        <v>676</v>
      </c>
      <c r="AR28" s="229">
        <v>1856</v>
      </c>
    </row>
    <row r="29" spans="1:88" x14ac:dyDescent="0.3">
      <c r="A29" s="223">
        <v>9</v>
      </c>
      <c r="B29" s="224" t="s">
        <v>292</v>
      </c>
      <c r="C29" s="227">
        <f>'1'!E42</f>
        <v>1757</v>
      </c>
      <c r="D29" s="229">
        <f>'2'!E35</f>
        <v>1679</v>
      </c>
      <c r="E29" s="229">
        <f>'3'!E49</f>
        <v>1802</v>
      </c>
      <c r="F29" s="229">
        <f>'4'!K14</f>
        <v>1793</v>
      </c>
      <c r="G29" s="229">
        <f>'5'!E21</f>
        <v>1836</v>
      </c>
      <c r="H29" s="229">
        <f>'6'!E14</f>
        <v>1812</v>
      </c>
      <c r="I29" s="229">
        <f>'7'!K7</f>
        <v>1785</v>
      </c>
      <c r="J29" s="283">
        <f>'8'!E14</f>
        <v>1739</v>
      </c>
      <c r="K29" s="248"/>
      <c r="L29" s="229">
        <f>'10'!E21</f>
        <v>1642</v>
      </c>
      <c r="M29" s="229">
        <f>'11'!E42</f>
        <v>1686</v>
      </c>
      <c r="N29" s="232">
        <f>'12'!E7</f>
        <v>1708</v>
      </c>
      <c r="O29" s="227">
        <f>'13'!K35</f>
        <v>1781</v>
      </c>
      <c r="P29" s="227">
        <f>'14'!K42</f>
        <v>1813</v>
      </c>
      <c r="Q29" s="229">
        <f>'15'!K21</f>
        <v>1855</v>
      </c>
      <c r="R29" s="229">
        <f>'16'!E50</f>
        <v>1652</v>
      </c>
      <c r="S29" s="283">
        <f>'17'!K35</f>
        <v>1815</v>
      </c>
      <c r="U29" s="227">
        <f>'18'!K43</f>
        <v>1779</v>
      </c>
      <c r="V29" s="227">
        <f>'19'!K35</f>
        <v>1752</v>
      </c>
      <c r="W29" s="227">
        <f>'20'!K49</f>
        <v>1674</v>
      </c>
      <c r="X29" s="227">
        <f>'21'!K28</f>
        <v>1697</v>
      </c>
      <c r="Y29" s="227">
        <f>'22'!K21</f>
        <v>1806</v>
      </c>
      <c r="Z29" s="227">
        <f>'23'!K14</f>
        <v>1727</v>
      </c>
      <c r="AA29" s="227">
        <f>'24'!E7</f>
        <v>1650</v>
      </c>
      <c r="AB29" s="227"/>
      <c r="AC29" s="227"/>
      <c r="AD29" s="227"/>
      <c r="AE29" s="227"/>
      <c r="AF29" s="227"/>
      <c r="AG29" s="227"/>
      <c r="AH29" s="227"/>
      <c r="AI29" s="227"/>
      <c r="AJ29" s="227"/>
      <c r="AK29" s="227"/>
      <c r="AL29" s="65"/>
      <c r="AM29" s="225">
        <f t="shared" ref="AM29:AM30" si="6">SUM(C29:AK29)</f>
        <v>40240</v>
      </c>
      <c r="AN29" s="225">
        <f>COUNTA(C29:AK29)*3</f>
        <v>69</v>
      </c>
      <c r="AO29" s="231">
        <f t="shared" ref="AO29:AO30" si="7">AVERAGEIF(C29:AK29,"&gt;0")/3</f>
        <v>583.18840579710138</v>
      </c>
      <c r="AQ29" s="227">
        <v>655</v>
      </c>
      <c r="AR29" s="229">
        <v>1836</v>
      </c>
    </row>
    <row r="30" spans="1:88" x14ac:dyDescent="0.3">
      <c r="A30" s="223">
        <v>10</v>
      </c>
      <c r="B30" s="224" t="s">
        <v>480</v>
      </c>
      <c r="C30" s="227">
        <f>'1'!K49</f>
        <v>1605</v>
      </c>
      <c r="D30" s="229">
        <f>'2'!K50</f>
        <v>1748</v>
      </c>
      <c r="E30" s="248"/>
      <c r="F30" s="229">
        <f>'4'!E42</f>
        <v>1820</v>
      </c>
      <c r="G30" s="229">
        <f>'5'!K7</f>
        <v>1700</v>
      </c>
      <c r="H30" s="229">
        <f>'6'!K21</f>
        <v>1730</v>
      </c>
      <c r="I30" s="229">
        <f>'7'!K35</f>
        <v>1719</v>
      </c>
      <c r="J30" s="283">
        <f>'8'!K35</f>
        <v>1698</v>
      </c>
      <c r="K30" s="229">
        <f>'9'!E42</f>
        <v>1905</v>
      </c>
      <c r="L30" s="229">
        <f>'10'!K28</f>
        <v>1644</v>
      </c>
      <c r="M30" s="229">
        <f>'11'!E35</f>
        <v>1934</v>
      </c>
      <c r="N30" s="232">
        <f>'12'!E49</f>
        <v>1818</v>
      </c>
      <c r="O30" s="227">
        <f>'13'!E7</f>
        <v>1630</v>
      </c>
      <c r="P30" s="227">
        <f>'14'!K28</f>
        <v>1748</v>
      </c>
      <c r="Q30" s="229">
        <f>'15'!E21</f>
        <v>1799</v>
      </c>
      <c r="R30" s="229">
        <f>'16'!E7</f>
        <v>1846</v>
      </c>
      <c r="S30" s="283">
        <f>'17'!E35</f>
        <v>1678</v>
      </c>
      <c r="U30" s="227">
        <f>'18'!E50</f>
        <v>1797</v>
      </c>
      <c r="V30" s="227">
        <f>'19'!E49</f>
        <v>1712</v>
      </c>
      <c r="W30" s="246"/>
      <c r="X30" s="227">
        <f>'21'!K49</f>
        <v>1677</v>
      </c>
      <c r="Y30" s="227">
        <f>'22'!E7</f>
        <v>1697</v>
      </c>
      <c r="Z30" s="227">
        <f>'23'!E21</f>
        <v>1773</v>
      </c>
      <c r="AA30" s="227">
        <f>'24'!E35</f>
        <v>1814</v>
      </c>
      <c r="AB30" s="227"/>
      <c r="AC30" s="227"/>
      <c r="AD30" s="227"/>
      <c r="AE30" s="227"/>
      <c r="AF30" s="227"/>
      <c r="AG30" s="227"/>
      <c r="AH30" s="227"/>
      <c r="AI30" s="227"/>
      <c r="AJ30" s="227"/>
      <c r="AK30" s="227"/>
      <c r="AL30" s="65"/>
      <c r="AM30" s="225">
        <f t="shared" si="6"/>
        <v>38492</v>
      </c>
      <c r="AN30" s="225">
        <f>COUNTA(C30:AK30)*3</f>
        <v>66</v>
      </c>
      <c r="AO30" s="231">
        <f t="shared" si="7"/>
        <v>583.21212121212125</v>
      </c>
      <c r="AQ30" s="227">
        <v>667</v>
      </c>
      <c r="AR30" s="229">
        <v>1934</v>
      </c>
    </row>
    <row r="31" spans="1:88" x14ac:dyDescent="0.3">
      <c r="A31" s="223">
        <v>11</v>
      </c>
      <c r="B31" s="224" t="s">
        <v>298</v>
      </c>
      <c r="C31" s="227">
        <f>'1'!E35</f>
        <v>1749</v>
      </c>
      <c r="D31" s="229">
        <f>'2'!E43</f>
        <v>1622</v>
      </c>
      <c r="E31" s="229">
        <f>'3'!K49</f>
        <v>1764</v>
      </c>
      <c r="F31" s="229">
        <f>'4'!E21</f>
        <v>1625</v>
      </c>
      <c r="G31" s="248"/>
      <c r="H31" s="229">
        <f>'6'!K28</f>
        <v>1789</v>
      </c>
      <c r="I31" s="229">
        <f>'7'!K14</f>
        <v>1822</v>
      </c>
      <c r="J31" s="283">
        <f>'8'!K42</f>
        <v>1877</v>
      </c>
      <c r="K31" s="229">
        <f>'9'!K7</f>
        <v>2013</v>
      </c>
      <c r="L31" s="229">
        <f>'10'!E35</f>
        <v>1644</v>
      </c>
      <c r="M31" s="229">
        <f>'11'!K35</f>
        <v>1941</v>
      </c>
      <c r="N31" s="232">
        <f>'12'!E42</f>
        <v>1730</v>
      </c>
      <c r="O31" s="227">
        <f>'13'!K49</f>
        <v>1807</v>
      </c>
      <c r="P31" s="227">
        <f>'14'!E14</f>
        <v>1683</v>
      </c>
      <c r="Q31" s="229">
        <f>'15'!K42</f>
        <v>1872</v>
      </c>
      <c r="R31" s="229">
        <f>'16'!E21</f>
        <v>1804</v>
      </c>
      <c r="S31" s="283">
        <f>'17'!K42</f>
        <v>1680</v>
      </c>
      <c r="U31" s="227">
        <f>'18'!K36</f>
        <v>1695</v>
      </c>
      <c r="V31" s="227">
        <f>'19'!K42</f>
        <v>1721</v>
      </c>
      <c r="W31" s="227">
        <f>'20'!E49</f>
        <v>1717</v>
      </c>
      <c r="X31" s="227">
        <f>'21'!K35</f>
        <v>1768</v>
      </c>
      <c r="Y31" s="246"/>
      <c r="Z31" s="227">
        <f>'23'!E28</f>
        <v>1703</v>
      </c>
      <c r="AA31" s="227">
        <f>'24'!K21</f>
        <v>1821</v>
      </c>
      <c r="AB31" s="227"/>
      <c r="AC31" s="227"/>
      <c r="AD31" s="227"/>
      <c r="AE31" s="227"/>
      <c r="AF31" s="227"/>
      <c r="AG31" s="227"/>
      <c r="AH31" s="227"/>
      <c r="AI31" s="227"/>
      <c r="AJ31" s="227"/>
      <c r="AK31" s="227"/>
      <c r="AL31" s="65"/>
      <c r="AM31" s="225">
        <f>SUM(C31:AK31)</f>
        <v>38847</v>
      </c>
      <c r="AN31" s="225">
        <f>COUNTA(C31:AK31)*3</f>
        <v>66</v>
      </c>
      <c r="AO31" s="231">
        <f>AVERAGEIF(C31:AK31,"&gt;0")/3</f>
        <v>588.59090909090912</v>
      </c>
      <c r="AQ31" s="227">
        <v>647</v>
      </c>
      <c r="AR31" s="229">
        <v>1804</v>
      </c>
    </row>
    <row r="32" spans="1:88" x14ac:dyDescent="0.3">
      <c r="A32" s="223">
        <v>12</v>
      </c>
      <c r="B32" s="224" t="s">
        <v>485</v>
      </c>
      <c r="C32" s="246"/>
      <c r="D32" s="229">
        <f>'2'!K14</f>
        <v>1656</v>
      </c>
      <c r="E32" s="229">
        <f>'3'!E28</f>
        <v>1718</v>
      </c>
      <c r="F32" s="229">
        <f>'4'!K21</f>
        <v>1571</v>
      </c>
      <c r="G32" s="229">
        <f>'5'!E14</f>
        <v>1741</v>
      </c>
      <c r="H32" s="229">
        <f>'6'!E49</f>
        <v>1614</v>
      </c>
      <c r="I32" s="229">
        <f>'7'!E7</f>
        <v>1721</v>
      </c>
      <c r="J32" s="283">
        <f>'8'!E42</f>
        <v>1764</v>
      </c>
      <c r="K32" s="229">
        <f>'9'!K28</f>
        <v>1613</v>
      </c>
      <c r="L32" s="229">
        <f>'10'!E14</f>
        <v>1662</v>
      </c>
      <c r="M32" s="229">
        <f>'11'!K49</f>
        <v>1672</v>
      </c>
      <c r="N32" s="232">
        <f>'12'!K21</f>
        <v>1691</v>
      </c>
      <c r="O32" s="227">
        <f>'13'!K7</f>
        <v>1561</v>
      </c>
      <c r="P32" s="227">
        <f>'14'!E35</f>
        <v>1672</v>
      </c>
      <c r="Q32" s="229">
        <f>'15'!E28</f>
        <v>1691</v>
      </c>
      <c r="R32" s="229">
        <f>'16'!K42</f>
        <v>1531</v>
      </c>
      <c r="S32" s="283">
        <f>'17'!E42</f>
        <v>1673</v>
      </c>
      <c r="U32" s="246"/>
      <c r="V32" s="227">
        <f>'19'!E14</f>
        <v>1682</v>
      </c>
      <c r="W32" s="227">
        <f>'20'!K28</f>
        <v>1614</v>
      </c>
      <c r="X32" s="227">
        <f>'21'!E35</f>
        <v>1743</v>
      </c>
      <c r="Y32" s="227">
        <f>'22'!K14</f>
        <v>1755</v>
      </c>
      <c r="Z32" s="227">
        <f>'23'!K49</f>
        <v>1578</v>
      </c>
      <c r="AA32" s="227">
        <f>'24'!K7</f>
        <v>1572</v>
      </c>
      <c r="AB32" s="227"/>
      <c r="AC32" s="227"/>
      <c r="AD32" s="227"/>
      <c r="AE32" s="227"/>
      <c r="AF32" s="227"/>
      <c r="AG32" s="227"/>
      <c r="AH32" s="227"/>
      <c r="AI32" s="227"/>
      <c r="AJ32" s="227"/>
      <c r="AK32" s="227"/>
      <c r="AL32" s="65"/>
      <c r="AM32" s="225">
        <f>SUM(C32:AK32)</f>
        <v>36495</v>
      </c>
      <c r="AN32" s="225">
        <f t="shared" ref="AN32" si="8">COUNTA(C32:AK32)*3</f>
        <v>66</v>
      </c>
      <c r="AO32" s="231">
        <f>AVERAGEIF(C32:AK32,"&gt;0")/3</f>
        <v>552.95454545454538</v>
      </c>
      <c r="AQ32" s="227">
        <v>626</v>
      </c>
      <c r="AR32" s="229">
        <v>1741</v>
      </c>
    </row>
    <row r="33" spans="1:88" x14ac:dyDescent="0.3">
      <c r="A33" s="223">
        <v>13</v>
      </c>
      <c r="B33" s="224" t="s">
        <v>484</v>
      </c>
      <c r="C33" s="227">
        <f>'1'!K7</f>
        <v>1715</v>
      </c>
      <c r="D33" s="229">
        <f>'2'!K43</f>
        <v>1693</v>
      </c>
      <c r="E33" s="229">
        <f>'3'!E14</f>
        <v>1637</v>
      </c>
      <c r="F33" s="229">
        <f>'4'!E7</f>
        <v>1692</v>
      </c>
      <c r="G33" s="229">
        <f>'5'!K28</f>
        <v>1785</v>
      </c>
      <c r="H33" s="229">
        <f>'6'!E21</f>
        <v>1595</v>
      </c>
      <c r="I33" s="229">
        <f>'7'!K42</f>
        <v>1694</v>
      </c>
      <c r="J33" s="283">
        <f>'8'!K49</f>
        <v>1709</v>
      </c>
      <c r="K33" s="229">
        <f>'9'!K49</f>
        <v>1712</v>
      </c>
      <c r="L33" s="248"/>
      <c r="M33" s="229">
        <f>'11'!E28</f>
        <v>1696</v>
      </c>
      <c r="N33" s="232">
        <f>'12'!K14</f>
        <v>1640</v>
      </c>
      <c r="O33" s="227">
        <f>'13'!E35</f>
        <v>1733</v>
      </c>
      <c r="P33" s="227">
        <f>'14'!E49</f>
        <v>1709</v>
      </c>
      <c r="Q33" s="229">
        <f>'15'!K28</f>
        <v>1684</v>
      </c>
      <c r="R33" s="229">
        <f>'16'!K14</f>
        <v>1665</v>
      </c>
      <c r="S33" s="283">
        <f>'17'!K49</f>
        <v>1646</v>
      </c>
      <c r="U33" s="227">
        <f>'18'!E7</f>
        <v>1623</v>
      </c>
      <c r="V33" s="227">
        <f>'19'!E42</f>
        <v>1723</v>
      </c>
      <c r="W33" s="227">
        <f>'20'!K14</f>
        <v>1722</v>
      </c>
      <c r="X33" s="227">
        <f>'21'!E42</f>
        <v>1716</v>
      </c>
      <c r="Y33" s="227">
        <f>'22'!E28</f>
        <v>1730</v>
      </c>
      <c r="Z33" s="227">
        <f>'23'!K21</f>
        <v>1718</v>
      </c>
      <c r="AA33" s="227">
        <f>'24'!E42</f>
        <v>1584</v>
      </c>
      <c r="AB33" s="227"/>
      <c r="AC33" s="227"/>
      <c r="AD33" s="227"/>
      <c r="AE33" s="227"/>
      <c r="AF33" s="227"/>
      <c r="AG33" s="227"/>
      <c r="AH33" s="227"/>
      <c r="AI33" s="227"/>
      <c r="AJ33" s="227"/>
      <c r="AK33" s="227"/>
      <c r="AL33" s="65"/>
      <c r="AM33" s="225">
        <f t="shared" si="2"/>
        <v>38821</v>
      </c>
      <c r="AN33" s="225">
        <f>COUNTA(C33:AK33)*3</f>
        <v>69</v>
      </c>
      <c r="AO33" s="231">
        <f t="shared" si="4"/>
        <v>562.62318840579712</v>
      </c>
      <c r="AQ33" s="227">
        <v>629</v>
      </c>
      <c r="AR33" s="229">
        <v>1733</v>
      </c>
      <c r="CJ33" s="209"/>
    </row>
    <row r="34" spans="1:88" x14ac:dyDescent="0.3">
      <c r="A34" s="223">
        <v>14</v>
      </c>
      <c r="B34" s="224" t="s">
        <v>482</v>
      </c>
      <c r="C34" s="227">
        <f>'1'!K14</f>
        <v>1610</v>
      </c>
      <c r="D34" s="229">
        <f>'2'!E50</f>
        <v>1614</v>
      </c>
      <c r="E34" s="229">
        <f>'3'!K28</f>
        <v>1601</v>
      </c>
      <c r="F34" s="229">
        <f>'4'!E14</f>
        <v>1645</v>
      </c>
      <c r="G34" s="229">
        <f>'5'!E42</f>
        <v>1790</v>
      </c>
      <c r="H34" s="229">
        <f>'6'!K42</f>
        <v>1694</v>
      </c>
      <c r="I34" s="229">
        <f>'7'!E14</f>
        <v>1711</v>
      </c>
      <c r="J34" s="283">
        <f>'8'!E49</f>
        <v>1558</v>
      </c>
      <c r="K34" s="229">
        <f>'9'!E35</f>
        <v>1616</v>
      </c>
      <c r="L34" s="229">
        <f>'10'!E7</f>
        <v>1541</v>
      </c>
      <c r="M34" s="229">
        <f>'11'!K28</f>
        <v>1808</v>
      </c>
      <c r="N34" s="249"/>
      <c r="O34" s="227">
        <f>'13'!K42</f>
        <v>1588</v>
      </c>
      <c r="P34" s="227">
        <f>'14'!E21</f>
        <v>1646</v>
      </c>
      <c r="Q34" s="229">
        <f>'15'!K7</f>
        <v>1705</v>
      </c>
      <c r="R34" s="229">
        <f>'16'!E28</f>
        <v>1757</v>
      </c>
      <c r="S34" s="283">
        <f>'17'!E49</f>
        <v>1719</v>
      </c>
      <c r="U34" s="227">
        <f>'18'!E14</f>
        <v>1621</v>
      </c>
      <c r="V34" s="227">
        <f>'19'!K49</f>
        <v>1605</v>
      </c>
      <c r="W34" s="227">
        <f>'20'!E28</f>
        <v>1567</v>
      </c>
      <c r="X34" s="227">
        <f>'21'!K28</f>
        <v>1697</v>
      </c>
      <c r="Y34" s="227">
        <f>'22'!K42</f>
        <v>1549</v>
      </c>
      <c r="Z34" s="227">
        <f>'23'!E42</f>
        <v>1670</v>
      </c>
      <c r="AA34" s="227">
        <f>'24'!K14</f>
        <v>1663</v>
      </c>
      <c r="AB34" s="227"/>
      <c r="AC34" s="227"/>
      <c r="AD34" s="227"/>
      <c r="AE34" s="227"/>
      <c r="AF34" s="227"/>
      <c r="AG34" s="227"/>
      <c r="AH34" s="227"/>
      <c r="AI34" s="227"/>
      <c r="AJ34" s="227"/>
      <c r="AK34" s="227"/>
      <c r="AL34" s="65"/>
      <c r="AM34" s="225">
        <f t="shared" si="2"/>
        <v>37975</v>
      </c>
      <c r="AN34" s="225">
        <f>COUNTA(C34:AK34)*3</f>
        <v>69</v>
      </c>
      <c r="AO34" s="231">
        <f t="shared" si="4"/>
        <v>550.36231884057975</v>
      </c>
      <c r="AQ34" s="227">
        <v>621</v>
      </c>
      <c r="AR34" s="229">
        <v>1790</v>
      </c>
    </row>
    <row r="35" spans="1:88" x14ac:dyDescent="0.3">
      <c r="A35" s="223">
        <v>15</v>
      </c>
      <c r="B35" s="224" t="s">
        <v>483</v>
      </c>
      <c r="C35" s="227">
        <f>'1'!E21</f>
        <v>1535</v>
      </c>
      <c r="D35" s="229">
        <f>'2'!K28</f>
        <v>1598</v>
      </c>
      <c r="E35" s="229">
        <f>'3'!K7</f>
        <v>1671</v>
      </c>
      <c r="F35" s="229">
        <f>'4'!E49</f>
        <v>1787</v>
      </c>
      <c r="G35" s="229">
        <f>'5'!E28</f>
        <v>1710</v>
      </c>
      <c r="H35" s="229">
        <f>'6'!E42</f>
        <v>1608</v>
      </c>
      <c r="I35" s="229">
        <f>'7'!K49</f>
        <v>1693</v>
      </c>
      <c r="J35" s="283">
        <f>'8'!E56</f>
        <v>1648</v>
      </c>
      <c r="K35" s="229">
        <f>'9'!E7</f>
        <v>1579</v>
      </c>
      <c r="L35" s="229">
        <f>'10'!K43</f>
        <v>1627</v>
      </c>
      <c r="M35" s="229">
        <f>'11'!K21</f>
        <v>1672</v>
      </c>
      <c r="N35" s="232">
        <f>'12'!E21</f>
        <v>1517</v>
      </c>
      <c r="O35" s="227">
        <f>'13'!K28</f>
        <v>1748</v>
      </c>
      <c r="P35" s="227">
        <f>'14'!E42</f>
        <v>1715</v>
      </c>
      <c r="Q35" s="248"/>
      <c r="R35" s="229">
        <f>'16'!K7</f>
        <v>1589</v>
      </c>
      <c r="S35" s="283">
        <f>'17'!E56</f>
        <v>1691</v>
      </c>
      <c r="U35" s="227">
        <f>'18'!K22</f>
        <v>1751</v>
      </c>
      <c r="V35" s="227">
        <f>'19'!E28</f>
        <v>1709</v>
      </c>
      <c r="W35" s="227">
        <f>'20'!E7</f>
        <v>1499</v>
      </c>
      <c r="X35" s="227">
        <f>'21'!E14</f>
        <v>1722</v>
      </c>
      <c r="Y35" s="227">
        <f>'22'!K28</f>
        <v>1717</v>
      </c>
      <c r="Z35" s="227">
        <f>'23'!K42</f>
        <v>1729</v>
      </c>
      <c r="AA35" s="227">
        <f>'24'!E49</f>
        <v>1670</v>
      </c>
      <c r="AB35" s="227"/>
      <c r="AC35" s="227"/>
      <c r="AD35" s="227"/>
      <c r="AE35" s="227"/>
      <c r="AF35" s="227"/>
      <c r="AG35" s="227"/>
      <c r="AH35" s="227"/>
      <c r="AI35" s="227"/>
      <c r="AJ35" s="227"/>
      <c r="AK35" s="227"/>
      <c r="AL35" s="65"/>
      <c r="AM35" s="225">
        <f t="shared" si="2"/>
        <v>38185</v>
      </c>
      <c r="AN35" s="225">
        <f t="shared" ref="AN35" si="9">COUNTA(C35:AK35)*3</f>
        <v>69</v>
      </c>
      <c r="AO35" s="231">
        <f t="shared" si="4"/>
        <v>553.40579710144925</v>
      </c>
      <c r="AQ35" s="227">
        <v>639</v>
      </c>
      <c r="AR35" s="229">
        <v>1787</v>
      </c>
      <c r="CD35" s="67"/>
      <c r="CH35" s="67"/>
      <c r="CJ35" s="67"/>
    </row>
    <row r="36" spans="1:88" x14ac:dyDescent="0.3">
      <c r="C36" s="389"/>
      <c r="D36" s="389"/>
      <c r="G36" s="67"/>
      <c r="H36" s="389"/>
      <c r="I36" s="389"/>
      <c r="CD36" s="67"/>
      <c r="CH36" s="67"/>
      <c r="CJ36" s="67"/>
    </row>
    <row r="37" spans="1:88" x14ac:dyDescent="0.3">
      <c r="C37" s="389"/>
      <c r="D37" s="389"/>
      <c r="G37" s="67"/>
      <c r="H37" s="389"/>
      <c r="I37" s="389"/>
      <c r="CD37" s="67"/>
      <c r="CH37" s="67"/>
      <c r="CJ37" s="67"/>
    </row>
    <row r="38" spans="1:88" x14ac:dyDescent="0.3">
      <c r="C38" s="389"/>
      <c r="D38" s="389"/>
      <c r="G38" s="67"/>
      <c r="H38" s="389"/>
      <c r="I38" s="389"/>
      <c r="CD38" s="67"/>
      <c r="CH38" s="67"/>
      <c r="CJ38" s="67"/>
    </row>
    <row r="39" spans="1:88" x14ac:dyDescent="0.3">
      <c r="C39" s="389"/>
      <c r="D39" s="389"/>
      <c r="G39" s="67"/>
      <c r="H39" s="389"/>
      <c r="I39" s="389"/>
      <c r="CD39" s="67"/>
      <c r="CH39" s="67"/>
      <c r="CJ39" s="67"/>
    </row>
    <row r="40" spans="1:88" x14ac:dyDescent="0.3">
      <c r="C40" s="389"/>
      <c r="D40" s="389"/>
      <c r="G40" s="67"/>
      <c r="H40" s="389"/>
      <c r="I40" s="389"/>
      <c r="CD40" s="67"/>
      <c r="CH40" s="67"/>
      <c r="CJ40" s="67"/>
    </row>
    <row r="41" spans="1:88" x14ac:dyDescent="0.3">
      <c r="C41" s="389"/>
      <c r="D41" s="389"/>
      <c r="G41" s="67"/>
      <c r="H41" s="389"/>
      <c r="I41" s="389"/>
      <c r="CD41" s="67"/>
      <c r="CH41" s="67"/>
      <c r="CJ41" s="67"/>
    </row>
    <row r="42" spans="1:88" x14ac:dyDescent="0.3">
      <c r="C42" s="389"/>
      <c r="D42" s="389"/>
      <c r="G42" s="67"/>
      <c r="H42" s="389"/>
      <c r="I42" s="389"/>
      <c r="CD42" s="67"/>
      <c r="CH42" s="67"/>
      <c r="CJ42" s="67"/>
    </row>
    <row r="43" spans="1:88" x14ac:dyDescent="0.3">
      <c r="C43" s="389"/>
      <c r="D43" s="389"/>
      <c r="G43" s="67"/>
      <c r="H43" s="389"/>
      <c r="I43" s="389"/>
      <c r="CD43" s="67"/>
      <c r="CH43" s="67"/>
      <c r="CJ43" s="67"/>
    </row>
    <row r="44" spans="1:88" x14ac:dyDescent="0.3">
      <c r="C44" s="389"/>
      <c r="D44" s="389"/>
      <c r="G44" s="67"/>
      <c r="H44" s="389"/>
      <c r="I44" s="389"/>
      <c r="CD44" s="67"/>
      <c r="CH44" s="67"/>
      <c r="CJ44" s="67"/>
    </row>
    <row r="45" spans="1:88" x14ac:dyDescent="0.3">
      <c r="C45" s="389"/>
      <c r="D45" s="389"/>
      <c r="G45" s="67"/>
      <c r="H45" s="389"/>
      <c r="I45" s="389"/>
      <c r="CD45" s="67"/>
      <c r="CH45" s="67"/>
      <c r="CJ45" s="67"/>
    </row>
    <row r="46" spans="1:88" x14ac:dyDescent="0.3">
      <c r="C46" s="389"/>
      <c r="D46" s="389"/>
      <c r="G46" s="67"/>
      <c r="H46" s="389"/>
      <c r="I46" s="389"/>
      <c r="CD46" s="67"/>
      <c r="CH46" s="67"/>
      <c r="CJ46" s="67"/>
    </row>
    <row r="47" spans="1:88" x14ac:dyDescent="0.3">
      <c r="C47" s="389"/>
      <c r="D47" s="389"/>
      <c r="G47" s="67"/>
      <c r="H47" s="389"/>
      <c r="I47" s="389"/>
      <c r="CD47" s="67"/>
      <c r="CH47" s="67"/>
      <c r="CJ47" s="67"/>
    </row>
    <row r="48" spans="1:88" x14ac:dyDescent="0.3">
      <c r="C48" s="389"/>
      <c r="D48" s="389"/>
      <c r="G48" s="67"/>
      <c r="H48" s="389"/>
      <c r="I48" s="389"/>
      <c r="CD48" s="67"/>
      <c r="CH48" s="67"/>
      <c r="CJ48" s="67"/>
    </row>
    <row r="49" spans="3:88" x14ac:dyDescent="0.3">
      <c r="C49" s="389"/>
      <c r="D49" s="389"/>
      <c r="G49" s="67"/>
      <c r="H49" s="389"/>
      <c r="I49" s="389"/>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CD49" s="67"/>
      <c r="CH49" s="67"/>
      <c r="CJ49" s="67"/>
    </row>
    <row r="50" spans="3:88" x14ac:dyDescent="0.3">
      <c r="C50" s="389"/>
      <c r="D50" s="389"/>
      <c r="G50" s="67"/>
      <c r="H50" s="389"/>
      <c r="I50" s="389"/>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CD50" s="67"/>
      <c r="CH50" s="67"/>
      <c r="CJ50" s="67"/>
    </row>
    <row r="51" spans="3:88" x14ac:dyDescent="0.3">
      <c r="C51" s="389"/>
      <c r="D51" s="389"/>
      <c r="G51" s="67"/>
      <c r="H51" s="389"/>
      <c r="I51" s="389"/>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CD51" s="67"/>
      <c r="CH51" s="67"/>
      <c r="CJ51" s="67"/>
    </row>
    <row r="52" spans="3:88" x14ac:dyDescent="0.3">
      <c r="C52" s="389"/>
      <c r="D52" s="389"/>
      <c r="G52" s="67"/>
      <c r="H52" s="389"/>
      <c r="I52" s="389"/>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CD52" s="67"/>
      <c r="CH52" s="67"/>
      <c r="CJ52" s="67"/>
    </row>
    <row r="53" spans="3:88" x14ac:dyDescent="0.3">
      <c r="C53" s="389"/>
      <c r="D53" s="389"/>
      <c r="G53" s="67"/>
      <c r="H53" s="389"/>
      <c r="I53" s="389"/>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CD53" s="67"/>
      <c r="CH53" s="67"/>
      <c r="CJ53" s="67"/>
    </row>
    <row r="54" spans="3:88" x14ac:dyDescent="0.3">
      <c r="C54" s="389"/>
      <c r="D54" s="389"/>
      <c r="G54" s="67"/>
      <c r="H54" s="389"/>
      <c r="I54" s="389"/>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CD54" s="67"/>
      <c r="CH54" s="67"/>
      <c r="CJ54" s="67"/>
    </row>
    <row r="55" spans="3:88" x14ac:dyDescent="0.3">
      <c r="C55" s="389"/>
      <c r="D55" s="389"/>
      <c r="G55" s="67"/>
      <c r="H55" s="389"/>
      <c r="I55" s="389"/>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CD55" s="67"/>
      <c r="CH55" s="67"/>
      <c r="CJ55" s="67"/>
    </row>
    <row r="56" spans="3:88" x14ac:dyDescent="0.3">
      <c r="C56" s="389"/>
      <c r="D56" s="389"/>
      <c r="G56" s="67"/>
      <c r="H56" s="389"/>
      <c r="I56" s="389"/>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CD56" s="67"/>
      <c r="CH56" s="67"/>
      <c r="CJ56" s="67"/>
    </row>
    <row r="57" spans="3:88" x14ac:dyDescent="0.3">
      <c r="C57" s="389"/>
      <c r="D57" s="389"/>
      <c r="G57" s="67"/>
      <c r="H57" s="389"/>
      <c r="I57" s="389"/>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CD57" s="67"/>
      <c r="CH57" s="67"/>
      <c r="CJ57" s="67"/>
    </row>
    <row r="58" spans="3:88" x14ac:dyDescent="0.3">
      <c r="C58" s="389"/>
      <c r="D58" s="389"/>
      <c r="G58" s="67"/>
      <c r="H58" s="389"/>
      <c r="I58" s="389"/>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CD58" s="67"/>
      <c r="CH58" s="67"/>
      <c r="CJ58" s="67"/>
    </row>
    <row r="59" spans="3:88" x14ac:dyDescent="0.3">
      <c r="C59" s="389"/>
      <c r="D59" s="389"/>
      <c r="G59" s="67"/>
      <c r="H59" s="389"/>
      <c r="I59" s="389"/>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CD59" s="67"/>
      <c r="CH59" s="67"/>
      <c r="CJ59" s="67"/>
    </row>
    <row r="60" spans="3:88" x14ac:dyDescent="0.3">
      <c r="C60" s="389"/>
      <c r="D60" s="389"/>
      <c r="G60" s="67"/>
      <c r="H60" s="389"/>
      <c r="I60" s="389"/>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CD60" s="67"/>
      <c r="CH60" s="67"/>
      <c r="CJ60" s="67"/>
    </row>
    <row r="61" spans="3:88" x14ac:dyDescent="0.3">
      <c r="C61" s="389"/>
      <c r="D61" s="389"/>
      <c r="G61" s="67"/>
      <c r="H61" s="389"/>
      <c r="I61" s="389"/>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CD61" s="67"/>
      <c r="CH61" s="67"/>
      <c r="CJ61" s="67"/>
    </row>
    <row r="62" spans="3:88" x14ac:dyDescent="0.3">
      <c r="C62" s="389"/>
      <c r="D62" s="389"/>
      <c r="G62" s="67"/>
      <c r="H62" s="389"/>
      <c r="I62" s="389"/>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CD62" s="67"/>
      <c r="CH62" s="67"/>
      <c r="CJ62" s="67"/>
    </row>
    <row r="63" spans="3:88" x14ac:dyDescent="0.3">
      <c r="C63" s="389"/>
      <c r="D63" s="389"/>
      <c r="G63" s="67"/>
      <c r="H63" s="389"/>
      <c r="I63" s="389"/>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CD63" s="67"/>
      <c r="CH63" s="67"/>
      <c r="CJ63" s="67"/>
    </row>
    <row r="64" spans="3:88" x14ac:dyDescent="0.3">
      <c r="C64" s="389"/>
      <c r="D64" s="389"/>
      <c r="G64" s="67"/>
      <c r="H64" s="389"/>
      <c r="I64" s="389"/>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CD64" s="67"/>
      <c r="CH64" s="67"/>
      <c r="CJ64" s="67"/>
    </row>
    <row r="65" spans="3:88" x14ac:dyDescent="0.3">
      <c r="C65" s="389"/>
      <c r="D65" s="389"/>
      <c r="G65" s="67"/>
      <c r="H65" s="389"/>
      <c r="I65" s="389"/>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CD65" s="67"/>
      <c r="CH65" s="67"/>
      <c r="CJ65" s="67"/>
    </row>
    <row r="66" spans="3:88" x14ac:dyDescent="0.3">
      <c r="C66" s="389"/>
      <c r="D66" s="389"/>
      <c r="G66" s="67"/>
      <c r="H66" s="389"/>
      <c r="I66" s="389"/>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CD66" s="67"/>
      <c r="CH66" s="67"/>
      <c r="CJ66" s="67"/>
    </row>
    <row r="67" spans="3:88" x14ac:dyDescent="0.3">
      <c r="C67" s="389"/>
      <c r="D67" s="389"/>
      <c r="G67" s="67"/>
      <c r="H67" s="389"/>
      <c r="I67" s="389"/>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CD67" s="67"/>
      <c r="CH67" s="67"/>
      <c r="CJ67" s="67"/>
    </row>
    <row r="68" spans="3:88" x14ac:dyDescent="0.3">
      <c r="C68" s="389"/>
      <c r="D68" s="389"/>
      <c r="G68" s="67"/>
      <c r="H68" s="389"/>
      <c r="I68" s="389"/>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CD68" s="67"/>
      <c r="CH68" s="67"/>
      <c r="CJ68" s="67"/>
    </row>
    <row r="69" spans="3:88" x14ac:dyDescent="0.3">
      <c r="C69" s="389"/>
      <c r="D69" s="389"/>
      <c r="G69" s="67"/>
      <c r="H69" s="389"/>
      <c r="I69" s="389"/>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CD69" s="67"/>
      <c r="CH69" s="67"/>
      <c r="CJ69" s="67"/>
    </row>
    <row r="70" spans="3:88" x14ac:dyDescent="0.3">
      <c r="C70" s="389"/>
      <c r="D70" s="389"/>
      <c r="G70" s="67"/>
      <c r="H70" s="389"/>
      <c r="I70" s="389"/>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CD70" s="67"/>
      <c r="CH70" s="67"/>
      <c r="CJ70" s="67"/>
    </row>
    <row r="71" spans="3:88" x14ac:dyDescent="0.3">
      <c r="C71" s="389"/>
      <c r="D71" s="389"/>
      <c r="G71" s="67"/>
      <c r="H71" s="389"/>
      <c r="I71" s="389"/>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CD71" s="67"/>
      <c r="CH71" s="67"/>
      <c r="CJ71" s="67"/>
    </row>
    <row r="72" spans="3:88" x14ac:dyDescent="0.3">
      <c r="C72" s="389"/>
      <c r="D72" s="389"/>
      <c r="G72" s="67"/>
      <c r="H72" s="389"/>
      <c r="I72" s="389"/>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CD72" s="67"/>
      <c r="CH72" s="67"/>
      <c r="CJ72" s="67"/>
    </row>
    <row r="73" spans="3:88" x14ac:dyDescent="0.3">
      <c r="C73" s="389"/>
      <c r="D73" s="389"/>
      <c r="G73" s="67"/>
      <c r="H73" s="389"/>
      <c r="I73" s="389"/>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CD73" s="67"/>
      <c r="CH73" s="67"/>
      <c r="CJ73" s="67"/>
    </row>
    <row r="74" spans="3:88" x14ac:dyDescent="0.3">
      <c r="C74" s="389"/>
      <c r="D74" s="389"/>
      <c r="G74" s="67"/>
      <c r="H74" s="389"/>
      <c r="I74" s="389"/>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CD74" s="67"/>
      <c r="CH74" s="67"/>
      <c r="CJ74" s="67"/>
    </row>
    <row r="75" spans="3:88" x14ac:dyDescent="0.3">
      <c r="C75" s="389"/>
      <c r="D75" s="389"/>
      <c r="G75" s="67"/>
      <c r="H75" s="389"/>
      <c r="I75" s="389"/>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CD75" s="67"/>
      <c r="CH75" s="67"/>
      <c r="CJ75" s="67"/>
    </row>
    <row r="76" spans="3:88" x14ac:dyDescent="0.3">
      <c r="C76" s="389"/>
      <c r="D76" s="389"/>
      <c r="G76" s="67"/>
      <c r="H76" s="389"/>
      <c r="I76" s="389"/>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CD76" s="67"/>
      <c r="CH76" s="67"/>
      <c r="CJ76" s="67"/>
    </row>
    <row r="77" spans="3:88" x14ac:dyDescent="0.3">
      <c r="C77" s="389"/>
      <c r="D77" s="389"/>
      <c r="G77" s="67"/>
      <c r="H77" s="389"/>
      <c r="I77" s="389"/>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CD77" s="67"/>
      <c r="CH77" s="67"/>
      <c r="CJ77" s="67"/>
    </row>
    <row r="78" spans="3:88" x14ac:dyDescent="0.3">
      <c r="C78" s="389"/>
      <c r="D78" s="389"/>
      <c r="G78" s="67"/>
      <c r="H78" s="389"/>
      <c r="I78" s="389"/>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CD78" s="67"/>
      <c r="CH78" s="67"/>
      <c r="CJ78" s="67"/>
    </row>
    <row r="79" spans="3:88" x14ac:dyDescent="0.3">
      <c r="C79" s="389"/>
      <c r="D79" s="389"/>
      <c r="G79" s="67"/>
      <c r="H79" s="389"/>
      <c r="I79" s="389"/>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CD79" s="67"/>
      <c r="CH79" s="67"/>
      <c r="CJ79" s="67"/>
    </row>
    <row r="80" spans="3:88" x14ac:dyDescent="0.3">
      <c r="C80" s="389"/>
      <c r="D80" s="389"/>
      <c r="G80" s="67"/>
      <c r="H80" s="389"/>
      <c r="I80" s="389"/>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CD80" s="67"/>
      <c r="CH80" s="67"/>
      <c r="CJ80" s="67"/>
    </row>
    <row r="81" spans="3:88" x14ac:dyDescent="0.3">
      <c r="C81" s="389"/>
      <c r="D81" s="389"/>
      <c r="G81" s="67"/>
      <c r="H81" s="389"/>
      <c r="I81" s="389"/>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CD81" s="67"/>
      <c r="CH81" s="67"/>
      <c r="CJ81" s="67"/>
    </row>
    <row r="82" spans="3:88" x14ac:dyDescent="0.3">
      <c r="C82" s="389"/>
      <c r="D82" s="389"/>
      <c r="G82" s="67"/>
      <c r="H82" s="389"/>
      <c r="I82" s="389"/>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CD82" s="67"/>
      <c r="CH82" s="67"/>
      <c r="CJ82" s="67"/>
    </row>
    <row r="83" spans="3:88" x14ac:dyDescent="0.3">
      <c r="C83" s="389"/>
      <c r="D83" s="389"/>
      <c r="G83" s="67"/>
      <c r="H83" s="389"/>
      <c r="I83" s="389"/>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CD83" s="67"/>
      <c r="CH83" s="67"/>
      <c r="CJ83" s="67"/>
    </row>
    <row r="84" spans="3:88" x14ac:dyDescent="0.3">
      <c r="C84" s="389"/>
      <c r="D84" s="389"/>
      <c r="G84" s="67"/>
      <c r="H84" s="389"/>
      <c r="I84" s="389"/>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CD84" s="67"/>
      <c r="CH84" s="67"/>
      <c r="CJ84" s="67"/>
    </row>
    <row r="85" spans="3:88" x14ac:dyDescent="0.3">
      <c r="C85" s="389"/>
      <c r="D85" s="389"/>
      <c r="G85" s="67"/>
      <c r="H85" s="389"/>
      <c r="I85" s="389"/>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CD85" s="67"/>
      <c r="CH85" s="67"/>
      <c r="CJ85" s="67"/>
    </row>
    <row r="86" spans="3:88" x14ac:dyDescent="0.3">
      <c r="C86" s="389"/>
      <c r="D86" s="389"/>
      <c r="G86" s="67"/>
      <c r="H86" s="389"/>
      <c r="I86" s="389"/>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CD86" s="67"/>
      <c r="CH86" s="67"/>
      <c r="CJ86" s="67"/>
    </row>
    <row r="87" spans="3:88" x14ac:dyDescent="0.3">
      <c r="C87" s="389"/>
      <c r="D87" s="389"/>
      <c r="G87" s="67"/>
      <c r="H87" s="389"/>
      <c r="I87" s="389"/>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CD87" s="67"/>
      <c r="CH87" s="67"/>
      <c r="CJ87" s="67"/>
    </row>
    <row r="88" spans="3:88" x14ac:dyDescent="0.3">
      <c r="C88" s="389"/>
      <c r="D88" s="389"/>
      <c r="G88" s="67"/>
      <c r="H88" s="389"/>
      <c r="I88" s="389"/>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CD88" s="67"/>
      <c r="CH88" s="67"/>
      <c r="CJ88" s="67"/>
    </row>
    <row r="89" spans="3:88" x14ac:dyDescent="0.3">
      <c r="C89" s="389"/>
      <c r="D89" s="389"/>
      <c r="G89" s="67"/>
      <c r="H89" s="389"/>
      <c r="I89" s="389"/>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CD89" s="67"/>
      <c r="CH89" s="67"/>
      <c r="CJ89" s="67"/>
    </row>
    <row r="90" spans="3:88" x14ac:dyDescent="0.3">
      <c r="C90" s="389"/>
      <c r="D90" s="389"/>
      <c r="G90" s="67"/>
      <c r="H90" s="389"/>
      <c r="I90" s="389"/>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CD90" s="67"/>
      <c r="CH90" s="67"/>
      <c r="CJ90" s="67"/>
    </row>
    <row r="91" spans="3:88" x14ac:dyDescent="0.3">
      <c r="C91" s="389"/>
      <c r="D91" s="389"/>
      <c r="G91" s="67"/>
      <c r="H91" s="389"/>
      <c r="I91" s="389"/>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CD91" s="67"/>
      <c r="CH91" s="67"/>
      <c r="CJ91" s="67"/>
    </row>
    <row r="92" spans="3:88" x14ac:dyDescent="0.3">
      <c r="C92" s="389"/>
      <c r="D92" s="389"/>
      <c r="G92" s="67"/>
      <c r="H92" s="389"/>
      <c r="I92" s="389"/>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CD92" s="67"/>
      <c r="CH92" s="67"/>
      <c r="CJ92" s="67"/>
    </row>
    <row r="93" spans="3:88" x14ac:dyDescent="0.3">
      <c r="C93" s="389"/>
      <c r="D93" s="389"/>
      <c r="G93" s="67"/>
      <c r="H93" s="389"/>
      <c r="I93" s="389"/>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CD93" s="67"/>
      <c r="CH93" s="67"/>
      <c r="CJ93" s="67"/>
    </row>
    <row r="94" spans="3:88" x14ac:dyDescent="0.3">
      <c r="C94" s="389"/>
      <c r="D94" s="389"/>
      <c r="G94" s="67"/>
      <c r="H94" s="389"/>
      <c r="I94" s="389"/>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CD94" s="67"/>
      <c r="CH94" s="67"/>
      <c r="CJ94" s="67"/>
    </row>
    <row r="95" spans="3:88" x14ac:dyDescent="0.3">
      <c r="C95" s="389"/>
      <c r="D95" s="389"/>
      <c r="G95" s="67"/>
      <c r="H95" s="389"/>
      <c r="I95" s="389"/>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CD95" s="67"/>
      <c r="CH95" s="67"/>
      <c r="CJ95" s="67"/>
    </row>
    <row r="96" spans="3:88" x14ac:dyDescent="0.3">
      <c r="C96" s="389"/>
      <c r="D96" s="389"/>
      <c r="G96" s="67"/>
      <c r="H96" s="389"/>
      <c r="I96" s="389"/>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CD96" s="67"/>
      <c r="CH96" s="67"/>
      <c r="CJ96" s="67"/>
    </row>
    <row r="97" spans="3:88" x14ac:dyDescent="0.3">
      <c r="C97" s="389"/>
      <c r="D97" s="389"/>
      <c r="G97" s="67"/>
      <c r="H97" s="389"/>
      <c r="I97" s="389"/>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CD97" s="67"/>
      <c r="CH97" s="67"/>
      <c r="CJ97" s="67"/>
    </row>
    <row r="98" spans="3:88" x14ac:dyDescent="0.3">
      <c r="C98" s="389"/>
      <c r="D98" s="389"/>
      <c r="G98" s="67"/>
      <c r="H98" s="389"/>
      <c r="I98" s="389"/>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CD98" s="67"/>
      <c r="CH98" s="67"/>
      <c r="CJ98" s="67"/>
    </row>
    <row r="99" spans="3:88" x14ac:dyDescent="0.3">
      <c r="C99" s="389"/>
      <c r="D99" s="389"/>
      <c r="G99" s="67"/>
      <c r="H99" s="389"/>
      <c r="I99" s="389"/>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CD99" s="67"/>
      <c r="CH99" s="67"/>
      <c r="CJ99" s="67"/>
    </row>
    <row r="100" spans="3:88" x14ac:dyDescent="0.3">
      <c r="C100" s="389"/>
      <c r="D100" s="389"/>
      <c r="G100" s="67"/>
      <c r="H100" s="389"/>
      <c r="I100" s="389"/>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CD100" s="67"/>
      <c r="CH100" s="67"/>
      <c r="CJ100" s="67"/>
    </row>
    <row r="101" spans="3:88" x14ac:dyDescent="0.3">
      <c r="C101" s="389"/>
      <c r="D101" s="389"/>
      <c r="G101" s="67"/>
      <c r="H101" s="389"/>
      <c r="I101" s="389"/>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CD101" s="67"/>
      <c r="CH101" s="67"/>
      <c r="CJ101" s="67"/>
    </row>
    <row r="102" spans="3:88" x14ac:dyDescent="0.3">
      <c r="C102" s="389"/>
      <c r="D102" s="389"/>
      <c r="G102" s="67"/>
      <c r="H102" s="389"/>
      <c r="I102" s="389"/>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CD102" s="67"/>
      <c r="CH102" s="67"/>
      <c r="CJ102" s="67"/>
    </row>
    <row r="103" spans="3:88" x14ac:dyDescent="0.3">
      <c r="C103" s="389"/>
      <c r="D103" s="389"/>
      <c r="G103" s="67"/>
      <c r="H103" s="389"/>
      <c r="I103" s="389"/>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CD103" s="67"/>
      <c r="CH103" s="67"/>
      <c r="CJ103" s="67"/>
    </row>
    <row r="104" spans="3:88" x14ac:dyDescent="0.3">
      <c r="C104" s="389"/>
      <c r="D104" s="389"/>
      <c r="G104" s="67"/>
      <c r="H104" s="389"/>
      <c r="I104" s="389"/>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CD104" s="67"/>
      <c r="CH104" s="67"/>
      <c r="CJ104" s="67"/>
    </row>
    <row r="105" spans="3:88" x14ac:dyDescent="0.3">
      <c r="C105" s="389"/>
      <c r="D105" s="389"/>
      <c r="G105" s="67"/>
      <c r="H105" s="389"/>
      <c r="I105" s="389"/>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CD105" s="67"/>
      <c r="CH105" s="67"/>
      <c r="CJ105" s="67"/>
    </row>
    <row r="106" spans="3:88" x14ac:dyDescent="0.3">
      <c r="C106" s="389"/>
      <c r="D106" s="389"/>
      <c r="G106" s="67"/>
      <c r="H106" s="389"/>
      <c r="I106" s="389"/>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CD106" s="67"/>
      <c r="CH106" s="67"/>
      <c r="CJ106" s="67"/>
    </row>
    <row r="107" spans="3:88" x14ac:dyDescent="0.3">
      <c r="C107" s="389"/>
      <c r="D107" s="389"/>
      <c r="G107" s="67"/>
      <c r="H107" s="389"/>
      <c r="I107" s="389"/>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CD107" s="67"/>
      <c r="CH107" s="67"/>
      <c r="CJ107" s="67"/>
    </row>
    <row r="108" spans="3:88" x14ac:dyDescent="0.3">
      <c r="C108" s="389"/>
      <c r="D108" s="389"/>
      <c r="G108" s="67"/>
      <c r="H108" s="389"/>
      <c r="I108" s="389"/>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CD108" s="67"/>
      <c r="CH108" s="67"/>
      <c r="CJ108" s="67"/>
    </row>
    <row r="109" spans="3:88" x14ac:dyDescent="0.3">
      <c r="C109" s="389"/>
      <c r="D109" s="389"/>
      <c r="G109" s="67"/>
      <c r="H109" s="389"/>
      <c r="I109" s="389"/>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CD109" s="67"/>
      <c r="CH109" s="67"/>
      <c r="CJ109" s="67"/>
    </row>
    <row r="110" spans="3:88" x14ac:dyDescent="0.3">
      <c r="C110" s="389"/>
      <c r="D110" s="389"/>
      <c r="G110" s="67"/>
      <c r="H110" s="389"/>
      <c r="I110" s="389"/>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CD110" s="67"/>
      <c r="CH110" s="67"/>
      <c r="CJ110" s="67"/>
    </row>
    <row r="111" spans="3:88" x14ac:dyDescent="0.3">
      <c r="C111" s="389"/>
      <c r="D111" s="389"/>
      <c r="G111" s="67"/>
      <c r="H111" s="389"/>
      <c r="I111" s="389"/>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CD111" s="67"/>
      <c r="CH111" s="67"/>
      <c r="CJ111" s="67"/>
    </row>
    <row r="112" spans="3:88" x14ac:dyDescent="0.3">
      <c r="C112" s="389"/>
      <c r="D112" s="389"/>
      <c r="G112" s="67"/>
      <c r="H112" s="389"/>
      <c r="I112" s="389"/>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CD112" s="67"/>
      <c r="CH112" s="67"/>
      <c r="CJ112" s="67"/>
    </row>
    <row r="113" spans="3:88" x14ac:dyDescent="0.3">
      <c r="C113" s="389"/>
      <c r="D113" s="389"/>
      <c r="G113" s="67"/>
      <c r="H113" s="389"/>
      <c r="I113" s="389"/>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CD113" s="67"/>
      <c r="CH113" s="67"/>
      <c r="CJ113" s="67"/>
    </row>
    <row r="114" spans="3:88" x14ac:dyDescent="0.3">
      <c r="C114" s="389"/>
      <c r="D114" s="389"/>
      <c r="G114" s="67"/>
      <c r="H114" s="389"/>
      <c r="I114" s="389"/>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CD114" s="67"/>
      <c r="CH114" s="67"/>
      <c r="CJ114" s="67"/>
    </row>
    <row r="115" spans="3:88" x14ac:dyDescent="0.3">
      <c r="C115" s="389"/>
      <c r="D115" s="389"/>
      <c r="G115" s="67"/>
      <c r="H115" s="389"/>
      <c r="I115" s="389"/>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CD115" s="67"/>
      <c r="CH115" s="67"/>
      <c r="CJ115" s="67"/>
    </row>
    <row r="116" spans="3:88" x14ac:dyDescent="0.3">
      <c r="C116" s="389"/>
      <c r="D116" s="389"/>
      <c r="G116" s="67"/>
      <c r="H116" s="389"/>
      <c r="I116" s="389"/>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CD116" s="67"/>
      <c r="CH116" s="67"/>
      <c r="CJ116" s="67"/>
    </row>
    <row r="117" spans="3:88" x14ac:dyDescent="0.3">
      <c r="C117" s="389"/>
      <c r="D117" s="389"/>
      <c r="G117" s="67"/>
      <c r="H117" s="389"/>
      <c r="I117" s="389"/>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CD117" s="67"/>
      <c r="CH117" s="67"/>
      <c r="CJ117" s="67"/>
    </row>
    <row r="118" spans="3:88" x14ac:dyDescent="0.3">
      <c r="C118" s="389"/>
      <c r="D118" s="389"/>
      <c r="G118" s="67"/>
      <c r="H118" s="389"/>
      <c r="I118" s="389"/>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CD118" s="67"/>
      <c r="CH118" s="67"/>
      <c r="CJ118" s="67"/>
    </row>
    <row r="119" spans="3:88" x14ac:dyDescent="0.3">
      <c r="C119" s="389"/>
      <c r="D119" s="389"/>
      <c r="G119" s="67"/>
      <c r="H119" s="389"/>
      <c r="I119" s="389"/>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CD119" s="67"/>
      <c r="CH119" s="67"/>
      <c r="CJ119" s="67"/>
    </row>
    <row r="120" spans="3:88" x14ac:dyDescent="0.3">
      <c r="C120" s="389"/>
      <c r="D120" s="389"/>
      <c r="G120" s="67"/>
      <c r="H120" s="389"/>
      <c r="I120" s="389"/>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CD120" s="67"/>
      <c r="CH120" s="67"/>
      <c r="CJ120" s="67"/>
    </row>
    <row r="121" spans="3:88" x14ac:dyDescent="0.3">
      <c r="C121" s="389"/>
      <c r="D121" s="389"/>
      <c r="G121" s="67"/>
      <c r="H121" s="389"/>
      <c r="I121" s="389"/>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CD121" s="67"/>
      <c r="CH121" s="67"/>
      <c r="CJ121" s="67"/>
    </row>
    <row r="122" spans="3:88" x14ac:dyDescent="0.3">
      <c r="C122" s="389"/>
      <c r="D122" s="389"/>
      <c r="G122" s="67"/>
      <c r="H122" s="389"/>
      <c r="I122" s="389"/>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CD122" s="67"/>
      <c r="CH122" s="67"/>
      <c r="CJ122" s="67"/>
    </row>
    <row r="123" spans="3:88" x14ac:dyDescent="0.3">
      <c r="C123" s="389"/>
      <c r="D123" s="389"/>
      <c r="G123" s="67"/>
      <c r="H123" s="389"/>
      <c r="I123" s="389"/>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CD123" s="67"/>
      <c r="CH123" s="67"/>
      <c r="CJ123" s="67"/>
    </row>
    <row r="124" spans="3:88" x14ac:dyDescent="0.3">
      <c r="C124" s="389"/>
      <c r="D124" s="389"/>
      <c r="G124" s="67"/>
      <c r="H124" s="389"/>
      <c r="I124" s="389"/>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CD124" s="67"/>
      <c r="CH124" s="67"/>
      <c r="CJ124" s="67"/>
    </row>
    <row r="125" spans="3:88" x14ac:dyDescent="0.3">
      <c r="C125" s="389"/>
      <c r="D125" s="389"/>
      <c r="G125" s="67"/>
      <c r="H125" s="389"/>
      <c r="I125" s="389"/>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CD125" s="67"/>
      <c r="CH125" s="67"/>
      <c r="CJ125" s="67"/>
    </row>
    <row r="126" spans="3:88" x14ac:dyDescent="0.3">
      <c r="C126" s="389"/>
      <c r="D126" s="389"/>
      <c r="G126" s="67"/>
      <c r="H126" s="389"/>
      <c r="I126" s="389"/>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CD126" s="67"/>
      <c r="CH126" s="67"/>
      <c r="CJ126" s="67"/>
    </row>
    <row r="127" spans="3:88" x14ac:dyDescent="0.3">
      <c r="C127" s="389"/>
      <c r="D127" s="389"/>
      <c r="G127" s="67"/>
      <c r="H127" s="389"/>
      <c r="I127" s="389"/>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CD127" s="67"/>
      <c r="CH127" s="67"/>
      <c r="CJ127" s="67"/>
    </row>
    <row r="128" spans="3:88" x14ac:dyDescent="0.3">
      <c r="C128" s="389"/>
      <c r="D128" s="389"/>
      <c r="G128" s="67"/>
      <c r="H128" s="389"/>
      <c r="I128" s="389"/>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CD128" s="67"/>
      <c r="CH128" s="67"/>
      <c r="CJ128" s="67"/>
    </row>
    <row r="129" spans="3:88" x14ac:dyDescent="0.3">
      <c r="C129" s="389"/>
      <c r="D129" s="389"/>
      <c r="G129" s="67"/>
      <c r="H129" s="389"/>
      <c r="I129" s="389"/>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CD129" s="67"/>
      <c r="CH129" s="67"/>
      <c r="CJ129" s="67"/>
    </row>
    <row r="130" spans="3:88" x14ac:dyDescent="0.3">
      <c r="C130" s="389"/>
      <c r="D130" s="389"/>
      <c r="G130" s="67"/>
      <c r="H130" s="389"/>
      <c r="I130" s="389"/>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CD130" s="67"/>
      <c r="CH130" s="67"/>
      <c r="CJ130" s="67"/>
    </row>
    <row r="131" spans="3:88" x14ac:dyDescent="0.3">
      <c r="C131" s="389"/>
      <c r="D131" s="389"/>
      <c r="G131" s="67"/>
      <c r="H131" s="389"/>
      <c r="I131" s="389"/>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CD131" s="67"/>
      <c r="CH131" s="67"/>
      <c r="CJ131" s="67"/>
    </row>
    <row r="132" spans="3:88" x14ac:dyDescent="0.3">
      <c r="C132" s="389"/>
      <c r="D132" s="389"/>
      <c r="G132" s="67"/>
      <c r="H132" s="389"/>
      <c r="I132" s="389"/>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CD132" s="67"/>
      <c r="CH132" s="67"/>
      <c r="CJ132" s="67"/>
    </row>
    <row r="133" spans="3:88" x14ac:dyDescent="0.3">
      <c r="C133" s="389"/>
      <c r="D133" s="389"/>
      <c r="G133" s="67"/>
      <c r="H133" s="389"/>
      <c r="I133" s="389"/>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CD133" s="67"/>
      <c r="CH133" s="67"/>
      <c r="CJ133" s="67"/>
    </row>
    <row r="134" spans="3:88" x14ac:dyDescent="0.3">
      <c r="C134" s="389"/>
      <c r="D134" s="389"/>
      <c r="G134" s="67"/>
      <c r="H134" s="389"/>
      <c r="I134" s="389"/>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CD134" s="67"/>
      <c r="CH134" s="67"/>
      <c r="CJ134" s="67"/>
    </row>
    <row r="135" spans="3:88" x14ac:dyDescent="0.3">
      <c r="C135" s="389"/>
      <c r="D135" s="389"/>
      <c r="G135" s="67"/>
      <c r="H135" s="389"/>
      <c r="I135" s="389"/>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CD135" s="67"/>
      <c r="CH135" s="67"/>
      <c r="CJ135" s="67"/>
    </row>
    <row r="136" spans="3:88" x14ac:dyDescent="0.3">
      <c r="C136" s="389"/>
      <c r="D136" s="389"/>
      <c r="G136" s="67"/>
      <c r="H136" s="389"/>
      <c r="I136" s="389"/>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CD136" s="67"/>
      <c r="CH136" s="67"/>
      <c r="CJ136" s="67"/>
    </row>
    <row r="137" spans="3:88" x14ac:dyDescent="0.3">
      <c r="C137" s="389"/>
      <c r="D137" s="389"/>
      <c r="G137" s="67"/>
      <c r="H137" s="389"/>
      <c r="I137" s="389"/>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CD137" s="67"/>
      <c r="CH137" s="67"/>
      <c r="CJ137" s="67"/>
    </row>
    <row r="138" spans="3:88" x14ac:dyDescent="0.3">
      <c r="C138" s="389"/>
      <c r="D138" s="389"/>
      <c r="G138" s="67"/>
      <c r="H138" s="389"/>
      <c r="I138" s="389"/>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CD138" s="67"/>
      <c r="CH138" s="67"/>
      <c r="CJ138" s="67"/>
    </row>
    <row r="139" spans="3:88" x14ac:dyDescent="0.3">
      <c r="C139" s="389"/>
      <c r="D139" s="389"/>
      <c r="G139" s="67"/>
      <c r="H139" s="389"/>
      <c r="I139" s="389"/>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CD139" s="67"/>
      <c r="CH139" s="67"/>
      <c r="CJ139" s="67"/>
    </row>
    <row r="140" spans="3:88" x14ac:dyDescent="0.3">
      <c r="C140" s="389"/>
      <c r="D140" s="389"/>
      <c r="G140" s="67"/>
      <c r="H140" s="389"/>
      <c r="I140" s="389"/>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CD140" s="67"/>
      <c r="CH140" s="67"/>
      <c r="CJ140" s="67"/>
    </row>
    <row r="141" spans="3:88" x14ac:dyDescent="0.3">
      <c r="C141" s="389"/>
      <c r="D141" s="389"/>
      <c r="G141" s="67"/>
      <c r="H141" s="389"/>
      <c r="I141" s="389"/>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CD141" s="67"/>
      <c r="CH141" s="67"/>
      <c r="CJ141" s="67"/>
    </row>
    <row r="142" spans="3:88" x14ac:dyDescent="0.3">
      <c r="C142" s="389"/>
      <c r="D142" s="389"/>
      <c r="G142" s="67"/>
      <c r="H142" s="389"/>
      <c r="I142" s="389"/>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CD142" s="67"/>
      <c r="CH142" s="67"/>
      <c r="CJ142" s="67"/>
    </row>
    <row r="143" spans="3:88" x14ac:dyDescent="0.3">
      <c r="C143" s="389"/>
      <c r="D143" s="389"/>
      <c r="G143" s="67"/>
      <c r="H143" s="389"/>
      <c r="I143" s="389"/>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CD143" s="67"/>
      <c r="CH143" s="67"/>
      <c r="CJ143" s="67"/>
    </row>
    <row r="144" spans="3:88" x14ac:dyDescent="0.3">
      <c r="C144" s="389"/>
      <c r="D144" s="389"/>
      <c r="G144" s="67"/>
      <c r="H144" s="389"/>
      <c r="I144" s="389"/>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CD144" s="67"/>
      <c r="CH144" s="67"/>
      <c r="CJ144" s="67"/>
    </row>
    <row r="145" spans="3:88" x14ac:dyDescent="0.3">
      <c r="C145" s="389"/>
      <c r="D145" s="389"/>
      <c r="G145" s="67"/>
      <c r="H145" s="389"/>
      <c r="I145" s="389"/>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CD145" s="67"/>
      <c r="CH145" s="67"/>
      <c r="CJ145" s="67"/>
    </row>
    <row r="146" spans="3:88" x14ac:dyDescent="0.3">
      <c r="C146" s="389"/>
      <c r="D146" s="389"/>
      <c r="G146" s="67"/>
      <c r="H146" s="389"/>
      <c r="I146" s="389"/>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CD146" s="67"/>
      <c r="CH146" s="67"/>
      <c r="CJ146" s="67"/>
    </row>
    <row r="147" spans="3:88" x14ac:dyDescent="0.3">
      <c r="C147" s="389"/>
      <c r="D147" s="389"/>
      <c r="G147" s="67"/>
      <c r="H147" s="389"/>
      <c r="I147" s="389"/>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CD147" s="67"/>
      <c r="CH147" s="67"/>
      <c r="CJ147" s="67"/>
    </row>
    <row r="148" spans="3:88" x14ac:dyDescent="0.3">
      <c r="C148" s="389"/>
      <c r="D148" s="389"/>
      <c r="G148" s="67"/>
      <c r="H148" s="389"/>
      <c r="I148" s="389"/>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CD148" s="67"/>
      <c r="CH148" s="67"/>
      <c r="CJ148" s="67"/>
    </row>
    <row r="149" spans="3:88" x14ac:dyDescent="0.3">
      <c r="C149" s="389"/>
      <c r="D149" s="389"/>
      <c r="G149" s="67"/>
      <c r="H149" s="389"/>
      <c r="I149" s="389"/>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CD149" s="67"/>
      <c r="CH149" s="67"/>
      <c r="CJ149" s="67"/>
    </row>
    <row r="150" spans="3:88" x14ac:dyDescent="0.3">
      <c r="C150" s="389"/>
      <c r="D150" s="389"/>
      <c r="G150" s="67"/>
      <c r="H150" s="389"/>
      <c r="I150" s="389"/>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CD150" s="67"/>
      <c r="CH150" s="67"/>
      <c r="CJ150" s="67"/>
    </row>
    <row r="151" spans="3:88" x14ac:dyDescent="0.3">
      <c r="C151" s="389"/>
      <c r="D151" s="389"/>
      <c r="G151" s="67"/>
      <c r="H151" s="389"/>
      <c r="I151" s="389"/>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CD151" s="67"/>
      <c r="CH151" s="67"/>
      <c r="CJ151" s="67"/>
    </row>
    <row r="152" spans="3:88" x14ac:dyDescent="0.3">
      <c r="C152" s="389"/>
      <c r="D152" s="389"/>
      <c r="G152" s="67"/>
      <c r="H152" s="389"/>
      <c r="I152" s="389"/>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CD152" s="67"/>
      <c r="CH152" s="67"/>
      <c r="CJ152" s="67"/>
    </row>
    <row r="153" spans="3:88" x14ac:dyDescent="0.3">
      <c r="C153" s="389"/>
      <c r="D153" s="389"/>
      <c r="G153" s="67"/>
      <c r="H153" s="389"/>
      <c r="I153" s="389"/>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CD153" s="67"/>
      <c r="CH153" s="67"/>
      <c r="CJ153" s="67"/>
    </row>
    <row r="154" spans="3:88" x14ac:dyDescent="0.3">
      <c r="C154" s="389"/>
      <c r="D154" s="389"/>
      <c r="G154" s="67"/>
      <c r="H154" s="389"/>
      <c r="I154" s="389"/>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CD154" s="67"/>
      <c r="CH154" s="67"/>
      <c r="CJ154" s="67"/>
    </row>
    <row r="155" spans="3:88" x14ac:dyDescent="0.3">
      <c r="C155" s="389"/>
      <c r="D155" s="389"/>
      <c r="G155" s="67"/>
      <c r="H155" s="389"/>
      <c r="I155" s="389"/>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CD155" s="67"/>
      <c r="CH155" s="67"/>
      <c r="CJ155" s="67"/>
    </row>
    <row r="156" spans="3:88" x14ac:dyDescent="0.3">
      <c r="C156" s="389"/>
      <c r="D156" s="389"/>
      <c r="G156" s="67"/>
      <c r="H156" s="389"/>
      <c r="I156" s="389"/>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CD156" s="67"/>
      <c r="CH156" s="67"/>
      <c r="CJ156" s="67"/>
    </row>
    <row r="157" spans="3:88" x14ac:dyDescent="0.3">
      <c r="C157" s="389"/>
      <c r="D157" s="389"/>
      <c r="G157" s="67"/>
      <c r="H157" s="389"/>
      <c r="I157" s="389"/>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CD157" s="67"/>
      <c r="CH157" s="67"/>
      <c r="CJ157" s="67"/>
    </row>
    <row r="158" spans="3:88" x14ac:dyDescent="0.3">
      <c r="C158" s="389"/>
      <c r="D158" s="389"/>
      <c r="G158" s="67"/>
      <c r="H158" s="389"/>
      <c r="I158" s="389"/>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CD158" s="67"/>
      <c r="CH158" s="67"/>
      <c r="CJ158" s="67"/>
    </row>
    <row r="159" spans="3:88" x14ac:dyDescent="0.3">
      <c r="C159" s="389"/>
      <c r="D159" s="389"/>
      <c r="G159" s="67"/>
      <c r="H159" s="389"/>
      <c r="I159" s="389"/>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CD159" s="67"/>
      <c r="CH159" s="67"/>
      <c r="CJ159" s="67"/>
    </row>
    <row r="160" spans="3:88" x14ac:dyDescent="0.3">
      <c r="C160" s="389"/>
      <c r="D160" s="389"/>
      <c r="G160" s="67"/>
      <c r="H160" s="389"/>
      <c r="I160" s="389"/>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CD160" s="67"/>
      <c r="CH160" s="67"/>
      <c r="CJ160" s="67"/>
    </row>
    <row r="161" spans="3:88" x14ac:dyDescent="0.3">
      <c r="C161" s="389"/>
      <c r="D161" s="389"/>
      <c r="G161" s="67"/>
      <c r="H161" s="389"/>
      <c r="I161" s="389"/>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CD161" s="67"/>
      <c r="CH161" s="67"/>
      <c r="CJ161" s="67"/>
    </row>
    <row r="162" spans="3:88" x14ac:dyDescent="0.3">
      <c r="C162" s="389"/>
      <c r="D162" s="389"/>
      <c r="G162" s="67"/>
      <c r="H162" s="389"/>
      <c r="I162" s="389"/>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CD162" s="67"/>
      <c r="CH162" s="67"/>
      <c r="CJ162" s="67"/>
    </row>
    <row r="163" spans="3:88" x14ac:dyDescent="0.3">
      <c r="C163" s="389"/>
      <c r="D163" s="389"/>
      <c r="G163" s="67"/>
      <c r="H163" s="389"/>
      <c r="I163" s="389"/>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CD163" s="67"/>
      <c r="CH163" s="67"/>
      <c r="CJ163" s="67"/>
    </row>
    <row r="164" spans="3:88" x14ac:dyDescent="0.3">
      <c r="C164" s="389"/>
      <c r="D164" s="389"/>
      <c r="G164" s="67"/>
      <c r="H164" s="389"/>
      <c r="I164" s="389"/>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CD164" s="67"/>
      <c r="CH164" s="67"/>
      <c r="CJ164" s="67"/>
    </row>
    <row r="165" spans="3:88" x14ac:dyDescent="0.3">
      <c r="C165" s="389"/>
      <c r="D165" s="389"/>
      <c r="G165" s="67"/>
      <c r="H165" s="389"/>
      <c r="I165" s="389"/>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CD165" s="67"/>
      <c r="CH165" s="67"/>
      <c r="CJ165" s="67"/>
    </row>
    <row r="166" spans="3:88" x14ac:dyDescent="0.3">
      <c r="C166" s="389"/>
      <c r="D166" s="389"/>
      <c r="G166" s="67"/>
      <c r="H166" s="389"/>
      <c r="I166" s="389"/>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CD166" s="67"/>
      <c r="CH166" s="67"/>
      <c r="CJ166" s="67"/>
    </row>
    <row r="167" spans="3:88" x14ac:dyDescent="0.3">
      <c r="C167" s="389"/>
      <c r="D167" s="389"/>
      <c r="G167" s="67"/>
      <c r="H167" s="389"/>
      <c r="I167" s="389"/>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CD167" s="67"/>
      <c r="CH167" s="67"/>
      <c r="CJ167" s="67"/>
    </row>
    <row r="168" spans="3:88" x14ac:dyDescent="0.3">
      <c r="C168" s="389"/>
      <c r="D168" s="389"/>
      <c r="G168" s="67"/>
      <c r="H168" s="389"/>
      <c r="I168" s="389"/>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CD168" s="67"/>
      <c r="CH168" s="67"/>
      <c r="CJ168" s="67"/>
    </row>
    <row r="169" spans="3:88" x14ac:dyDescent="0.3">
      <c r="C169" s="389"/>
      <c r="D169" s="389"/>
      <c r="G169" s="67"/>
      <c r="H169" s="389"/>
      <c r="I169" s="389"/>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CD169" s="67"/>
      <c r="CH169" s="67"/>
      <c r="CJ169" s="67"/>
    </row>
    <row r="170" spans="3:88" x14ac:dyDescent="0.3">
      <c r="C170" s="389"/>
      <c r="D170" s="389"/>
      <c r="G170" s="67"/>
      <c r="H170" s="389"/>
      <c r="I170" s="389"/>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CD170" s="67"/>
      <c r="CH170" s="67"/>
      <c r="CJ170" s="67"/>
    </row>
    <row r="171" spans="3:88" x14ac:dyDescent="0.3">
      <c r="C171" s="389"/>
      <c r="D171" s="389"/>
      <c r="G171" s="67"/>
      <c r="H171" s="389"/>
      <c r="I171" s="389"/>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CD171" s="67"/>
      <c r="CH171" s="67"/>
      <c r="CJ171" s="67"/>
    </row>
    <row r="172" spans="3:88" x14ac:dyDescent="0.3">
      <c r="C172" s="389"/>
      <c r="D172" s="389"/>
      <c r="G172" s="67"/>
      <c r="H172" s="389"/>
      <c r="I172" s="389"/>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CD172" s="67"/>
      <c r="CH172" s="67"/>
      <c r="CJ172" s="67"/>
    </row>
    <row r="173" spans="3:88" x14ac:dyDescent="0.3">
      <c r="C173" s="389"/>
      <c r="D173" s="389"/>
      <c r="G173" s="67"/>
      <c r="H173" s="389"/>
      <c r="I173" s="389"/>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CD173" s="67"/>
      <c r="CH173" s="67"/>
      <c r="CJ173" s="67"/>
    </row>
    <row r="174" spans="3:88" x14ac:dyDescent="0.3">
      <c r="C174" s="389"/>
      <c r="D174" s="389"/>
      <c r="G174" s="67"/>
      <c r="H174" s="389"/>
      <c r="I174" s="389"/>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CD174" s="67"/>
      <c r="CH174" s="67"/>
      <c r="CJ174" s="67"/>
    </row>
    <row r="175" spans="3:88" x14ac:dyDescent="0.3">
      <c r="C175" s="389"/>
      <c r="D175" s="389"/>
      <c r="G175" s="67"/>
      <c r="H175" s="389"/>
      <c r="I175" s="389"/>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CD175" s="67"/>
      <c r="CH175" s="67"/>
      <c r="CJ175" s="67"/>
    </row>
    <row r="176" spans="3:88" x14ac:dyDescent="0.3">
      <c r="C176" s="389"/>
      <c r="D176" s="389"/>
      <c r="G176" s="67"/>
      <c r="H176" s="389"/>
      <c r="I176" s="389"/>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CD176" s="67"/>
      <c r="CH176" s="67"/>
      <c r="CJ176" s="67"/>
    </row>
    <row r="177" spans="3:88" x14ac:dyDescent="0.3">
      <c r="C177" s="389"/>
      <c r="D177" s="389"/>
      <c r="G177" s="67"/>
      <c r="H177" s="389"/>
      <c r="I177" s="389"/>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CD177" s="67"/>
      <c r="CH177" s="67"/>
      <c r="CJ177" s="67"/>
    </row>
    <row r="178" spans="3:88" x14ac:dyDescent="0.3">
      <c r="C178" s="389"/>
      <c r="D178" s="389"/>
      <c r="G178" s="67"/>
      <c r="H178" s="389"/>
      <c r="I178" s="389"/>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CD178" s="67"/>
      <c r="CH178" s="67"/>
      <c r="CJ178" s="67"/>
    </row>
    <row r="179" spans="3:88" x14ac:dyDescent="0.3">
      <c r="C179" s="389"/>
      <c r="D179" s="389"/>
      <c r="G179" s="67"/>
      <c r="H179" s="389"/>
      <c r="I179" s="389"/>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CD179" s="67"/>
      <c r="CH179" s="67"/>
      <c r="CJ179" s="67"/>
    </row>
    <row r="180" spans="3:88" x14ac:dyDescent="0.3">
      <c r="C180" s="389"/>
      <c r="D180" s="389"/>
      <c r="G180" s="67"/>
      <c r="H180" s="389"/>
      <c r="I180" s="389"/>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CD180" s="67"/>
      <c r="CH180" s="67"/>
      <c r="CJ180" s="67"/>
    </row>
    <row r="181" spans="3:88" x14ac:dyDescent="0.3">
      <c r="C181" s="389"/>
      <c r="D181" s="389"/>
      <c r="G181" s="67"/>
      <c r="H181" s="389"/>
      <c r="I181" s="389"/>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CD181" s="67"/>
      <c r="CH181" s="67"/>
      <c r="CJ181" s="67"/>
    </row>
    <row r="182" spans="3:88" x14ac:dyDescent="0.3">
      <c r="C182" s="389"/>
      <c r="D182" s="389"/>
      <c r="G182" s="67"/>
      <c r="H182" s="389"/>
      <c r="I182" s="389"/>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CD182" s="67"/>
      <c r="CH182" s="67"/>
      <c r="CJ182" s="67"/>
    </row>
    <row r="183" spans="3:88" x14ac:dyDescent="0.3">
      <c r="C183" s="389"/>
      <c r="D183" s="389"/>
      <c r="G183" s="67"/>
      <c r="H183" s="389"/>
      <c r="I183" s="389"/>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CD183" s="67"/>
      <c r="CH183" s="67"/>
      <c r="CJ183" s="67"/>
    </row>
    <row r="184" spans="3:88" x14ac:dyDescent="0.3">
      <c r="C184" s="389"/>
      <c r="D184" s="389"/>
      <c r="G184" s="67"/>
      <c r="H184" s="389"/>
      <c r="I184" s="389"/>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CD184" s="67"/>
      <c r="CH184" s="67"/>
      <c r="CJ184" s="67"/>
    </row>
    <row r="185" spans="3:88" x14ac:dyDescent="0.3">
      <c r="C185" s="389"/>
      <c r="D185" s="389"/>
      <c r="G185" s="67"/>
      <c r="H185" s="389"/>
      <c r="I185" s="389"/>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CD185" s="67"/>
      <c r="CH185" s="67"/>
      <c r="CJ185" s="67"/>
    </row>
    <row r="186" spans="3:88" x14ac:dyDescent="0.3">
      <c r="C186" s="389"/>
      <c r="D186" s="389"/>
      <c r="G186" s="67"/>
      <c r="H186" s="389"/>
      <c r="I186" s="389"/>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CD186" s="67"/>
      <c r="CH186" s="67"/>
      <c r="CJ186" s="67"/>
    </row>
    <row r="187" spans="3:88" x14ac:dyDescent="0.3">
      <c r="C187" s="389"/>
      <c r="D187" s="389"/>
      <c r="G187" s="67"/>
      <c r="H187" s="389"/>
      <c r="I187" s="389"/>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CD187" s="67"/>
      <c r="CH187" s="67"/>
      <c r="CJ187" s="67"/>
    </row>
    <row r="188" spans="3:88" x14ac:dyDescent="0.3">
      <c r="C188" s="389"/>
      <c r="D188" s="389"/>
      <c r="G188" s="67"/>
      <c r="H188" s="389"/>
      <c r="I188" s="389"/>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CD188" s="67"/>
      <c r="CH188" s="67"/>
      <c r="CJ188" s="67"/>
    </row>
    <row r="189" spans="3:88" x14ac:dyDescent="0.3">
      <c r="C189" s="389"/>
      <c r="D189" s="389"/>
      <c r="G189" s="67"/>
      <c r="H189" s="389"/>
      <c r="I189" s="389"/>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CD189" s="67"/>
      <c r="CH189" s="67"/>
      <c r="CJ189" s="67"/>
    </row>
    <row r="190" spans="3:88" x14ac:dyDescent="0.3">
      <c r="C190" s="389"/>
      <c r="D190" s="389"/>
      <c r="G190" s="67"/>
      <c r="H190" s="389"/>
      <c r="I190" s="389"/>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CD190" s="67"/>
      <c r="CH190" s="67"/>
      <c r="CJ190" s="67"/>
    </row>
    <row r="191" spans="3:88" x14ac:dyDescent="0.3">
      <c r="C191" s="389"/>
      <c r="D191" s="389"/>
      <c r="G191" s="67"/>
      <c r="H191" s="389"/>
      <c r="I191" s="389"/>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CD191" s="67"/>
      <c r="CH191" s="67"/>
      <c r="CJ191" s="67"/>
    </row>
    <row r="192" spans="3:88" x14ac:dyDescent="0.3">
      <c r="C192" s="389"/>
      <c r="D192" s="389"/>
      <c r="G192" s="67"/>
      <c r="H192" s="389"/>
      <c r="I192" s="389"/>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CD192" s="67"/>
      <c r="CH192" s="67"/>
      <c r="CJ192" s="67"/>
    </row>
    <row r="193" spans="3:88" x14ac:dyDescent="0.3">
      <c r="C193" s="389"/>
      <c r="D193" s="389"/>
      <c r="G193" s="67"/>
      <c r="H193" s="389"/>
      <c r="I193" s="389"/>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CD193" s="67"/>
      <c r="CH193" s="67"/>
      <c r="CJ193" s="67"/>
    </row>
    <row r="194" spans="3:88" x14ac:dyDescent="0.3">
      <c r="C194" s="389"/>
      <c r="D194" s="389"/>
      <c r="G194" s="67"/>
      <c r="H194" s="389"/>
      <c r="I194" s="389"/>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CD194" s="67"/>
      <c r="CH194" s="67"/>
      <c r="CJ194" s="67"/>
    </row>
    <row r="195" spans="3:88" x14ac:dyDescent="0.3">
      <c r="C195" s="389"/>
      <c r="D195" s="389"/>
      <c r="G195" s="67"/>
      <c r="H195" s="389"/>
      <c r="I195" s="389"/>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CD195" s="67"/>
      <c r="CH195" s="67"/>
      <c r="CJ195" s="67"/>
    </row>
    <row r="196" spans="3:88" x14ac:dyDescent="0.3">
      <c r="C196" s="389"/>
      <c r="D196" s="389"/>
      <c r="G196" s="67"/>
      <c r="H196" s="389"/>
      <c r="I196" s="389"/>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CD196" s="67"/>
      <c r="CH196" s="67"/>
      <c r="CJ196" s="67"/>
    </row>
    <row r="197" spans="3:88" x14ac:dyDescent="0.3">
      <c r="C197" s="389"/>
      <c r="D197" s="389"/>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CD197" s="67"/>
      <c r="CH197" s="67"/>
      <c r="CJ197" s="67"/>
    </row>
    <row r="198" spans="3:88" x14ac:dyDescent="0.3">
      <c r="C198" s="389"/>
      <c r="D198" s="389"/>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CD198" s="67"/>
      <c r="CH198" s="67"/>
      <c r="CJ198" s="67"/>
    </row>
    <row r="199" spans="3:88" x14ac:dyDescent="0.3">
      <c r="C199" s="389"/>
      <c r="D199" s="389"/>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CD199" s="67"/>
      <c r="CH199" s="67"/>
      <c r="CJ199" s="67"/>
    </row>
    <row r="200" spans="3:88" x14ac:dyDescent="0.3">
      <c r="C200" s="389"/>
      <c r="D200" s="389"/>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CD200" s="67"/>
      <c r="CH200" s="67"/>
      <c r="CJ200" s="67"/>
    </row>
    <row r="201" spans="3:88" x14ac:dyDescent="0.3">
      <c r="C201" s="389"/>
      <c r="D201" s="389"/>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CD201" s="67"/>
      <c r="CH201" s="67"/>
      <c r="CJ201" s="67"/>
    </row>
    <row r="202" spans="3:88" x14ac:dyDescent="0.3">
      <c r="C202" s="389"/>
      <c r="D202" s="389"/>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CD202" s="67"/>
      <c r="CH202" s="67"/>
      <c r="CJ202" s="67"/>
    </row>
    <row r="203" spans="3:88" x14ac:dyDescent="0.3">
      <c r="C203" s="389"/>
      <c r="D203" s="389"/>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CD203" s="67"/>
      <c r="CH203" s="67"/>
      <c r="CJ203" s="67"/>
    </row>
    <row r="204" spans="3:88" x14ac:dyDescent="0.3">
      <c r="C204" s="389"/>
      <c r="D204" s="389"/>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CD204" s="67"/>
      <c r="CH204" s="67"/>
      <c r="CJ204" s="67"/>
    </row>
    <row r="205" spans="3:88" x14ac:dyDescent="0.3">
      <c r="C205" s="389"/>
      <c r="D205" s="389"/>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CD205" s="67"/>
      <c r="CH205" s="67"/>
      <c r="CJ205" s="67"/>
    </row>
    <row r="206" spans="3:88" x14ac:dyDescent="0.3">
      <c r="C206" s="389"/>
      <c r="D206" s="389"/>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CD206" s="67"/>
      <c r="CH206" s="67"/>
      <c r="CJ206" s="67"/>
    </row>
    <row r="207" spans="3:88" x14ac:dyDescent="0.3">
      <c r="C207" s="389"/>
      <c r="D207" s="389"/>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CD207" s="67"/>
      <c r="CH207" s="67"/>
      <c r="CJ207" s="67"/>
    </row>
    <row r="208" spans="3:88" x14ac:dyDescent="0.3">
      <c r="C208" s="389"/>
      <c r="D208" s="389"/>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CD208" s="67"/>
      <c r="CH208" s="67"/>
      <c r="CJ208" s="67"/>
    </row>
    <row r="209" spans="3:88" x14ac:dyDescent="0.3">
      <c r="C209" s="389"/>
      <c r="D209" s="389"/>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CD209" s="67"/>
      <c r="CH209" s="67"/>
      <c r="CJ209" s="67"/>
    </row>
    <row r="210" spans="3:88" x14ac:dyDescent="0.3">
      <c r="C210" s="389"/>
      <c r="D210" s="389"/>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CD210" s="67"/>
      <c r="CH210" s="67"/>
      <c r="CJ210" s="67"/>
    </row>
    <row r="211" spans="3:88" x14ac:dyDescent="0.3">
      <c r="C211" s="389"/>
      <c r="D211" s="389"/>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CD211" s="67"/>
      <c r="CH211" s="67"/>
      <c r="CJ211" s="67"/>
    </row>
    <row r="212" spans="3:88" x14ac:dyDescent="0.3">
      <c r="C212" s="389"/>
      <c r="D212" s="389"/>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CD212" s="67"/>
      <c r="CH212" s="67"/>
      <c r="CJ212" s="67"/>
    </row>
    <row r="213" spans="3:88" x14ac:dyDescent="0.3">
      <c r="C213" s="389"/>
      <c r="D213" s="389"/>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CD213" s="67"/>
      <c r="CH213" s="67"/>
      <c r="CJ213" s="67"/>
    </row>
    <row r="214" spans="3:88" x14ac:dyDescent="0.3">
      <c r="C214" s="389"/>
      <c r="D214" s="389"/>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CD214" s="67"/>
      <c r="CH214" s="67"/>
      <c r="CJ214" s="67"/>
    </row>
    <row r="215" spans="3:88" x14ac:dyDescent="0.3">
      <c r="C215" s="389"/>
      <c r="D215" s="389"/>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CD215" s="67"/>
      <c r="CH215" s="67"/>
      <c r="CJ215" s="67"/>
    </row>
    <row r="216" spans="3:88" x14ac:dyDescent="0.3">
      <c r="C216" s="389"/>
      <c r="D216" s="389"/>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CD216" s="67"/>
      <c r="CH216" s="67"/>
      <c r="CJ216" s="67"/>
    </row>
    <row r="217" spans="3:88" x14ac:dyDescent="0.3">
      <c r="C217" s="389"/>
      <c r="D217" s="389"/>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CD217" s="67"/>
      <c r="CH217" s="67"/>
      <c r="CJ217" s="67"/>
    </row>
    <row r="218" spans="3:88" x14ac:dyDescent="0.3">
      <c r="C218" s="389"/>
      <c r="D218" s="389"/>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CD218" s="67"/>
      <c r="CH218" s="67"/>
      <c r="CJ218" s="67"/>
    </row>
    <row r="219" spans="3:88" x14ac:dyDescent="0.3">
      <c r="C219" s="389"/>
      <c r="D219" s="389"/>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CD219" s="67"/>
      <c r="CH219" s="67"/>
      <c r="CJ219" s="67"/>
    </row>
    <row r="220" spans="3:88" x14ac:dyDescent="0.3">
      <c r="C220" s="389"/>
      <c r="D220" s="389"/>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CD220" s="67"/>
      <c r="CH220" s="67"/>
      <c r="CJ220" s="67"/>
    </row>
    <row r="221" spans="3:88" x14ac:dyDescent="0.3">
      <c r="C221" s="389"/>
      <c r="D221" s="389"/>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CD221" s="67"/>
      <c r="CH221" s="67"/>
      <c r="CJ221" s="67"/>
    </row>
    <row r="222" spans="3:88" x14ac:dyDescent="0.3">
      <c r="C222" s="389"/>
      <c r="D222" s="389"/>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CD222" s="67"/>
      <c r="CH222" s="67"/>
      <c r="CJ222" s="67"/>
    </row>
    <row r="223" spans="3:88" x14ac:dyDescent="0.3">
      <c r="C223" s="389"/>
      <c r="D223" s="389"/>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CD223" s="67"/>
      <c r="CH223" s="67"/>
      <c r="CJ223" s="67"/>
    </row>
    <row r="224" spans="3:88" x14ac:dyDescent="0.3">
      <c r="C224" s="389"/>
      <c r="D224" s="389"/>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CD224" s="67"/>
      <c r="CH224" s="67"/>
      <c r="CJ224" s="67"/>
    </row>
    <row r="225" spans="3:88" x14ac:dyDescent="0.3">
      <c r="C225" s="389"/>
      <c r="D225" s="389"/>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CD225" s="67"/>
      <c r="CH225" s="67"/>
      <c r="CJ225" s="67"/>
    </row>
    <row r="226" spans="3:88" x14ac:dyDescent="0.3">
      <c r="C226" s="389"/>
      <c r="D226" s="389"/>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CD226" s="67"/>
      <c r="CH226" s="67"/>
      <c r="CJ226" s="67"/>
    </row>
    <row r="227" spans="3:88" x14ac:dyDescent="0.3">
      <c r="C227" s="389"/>
      <c r="D227" s="389"/>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CD227" s="67"/>
      <c r="CH227" s="67"/>
      <c r="CJ227" s="67"/>
    </row>
    <row r="228" spans="3:88" x14ac:dyDescent="0.3">
      <c r="C228" s="389"/>
      <c r="D228" s="389"/>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CD228" s="67"/>
      <c r="CH228" s="67"/>
      <c r="CJ228" s="67"/>
    </row>
    <row r="229" spans="3:88" x14ac:dyDescent="0.3">
      <c r="C229" s="389"/>
      <c r="D229" s="389"/>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CD229" s="67"/>
      <c r="CH229" s="67"/>
      <c r="CJ229" s="67"/>
    </row>
    <row r="230" spans="3:88" x14ac:dyDescent="0.3">
      <c r="C230" s="389"/>
      <c r="D230" s="389"/>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CD230" s="67"/>
      <c r="CH230" s="67"/>
      <c r="CJ230" s="67"/>
    </row>
    <row r="231" spans="3:88" x14ac:dyDescent="0.3">
      <c r="C231" s="389"/>
      <c r="D231" s="389"/>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CD231" s="67"/>
      <c r="CH231" s="67"/>
      <c r="CJ231" s="67"/>
    </row>
    <row r="232" spans="3:88" x14ac:dyDescent="0.3">
      <c r="C232" s="389"/>
      <c r="D232" s="389"/>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CD232" s="67"/>
      <c r="CH232" s="67"/>
      <c r="CJ232" s="67"/>
    </row>
    <row r="233" spans="3:88" x14ac:dyDescent="0.3">
      <c r="C233" s="389"/>
      <c r="D233" s="389"/>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CD233" s="67"/>
      <c r="CH233" s="67"/>
      <c r="CJ233" s="67"/>
    </row>
    <row r="234" spans="3:88" x14ac:dyDescent="0.3">
      <c r="C234" s="389"/>
      <c r="D234" s="389"/>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CD234" s="67"/>
      <c r="CH234" s="67"/>
      <c r="CJ234" s="67"/>
    </row>
    <row r="235" spans="3:88" x14ac:dyDescent="0.3">
      <c r="C235" s="389"/>
      <c r="D235" s="389"/>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CD235" s="67"/>
      <c r="CH235" s="67"/>
      <c r="CJ235" s="67"/>
    </row>
    <row r="236" spans="3:88" x14ac:dyDescent="0.3">
      <c r="C236" s="389"/>
      <c r="D236" s="389"/>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CD236" s="67"/>
      <c r="CH236" s="67"/>
      <c r="CJ236" s="67"/>
    </row>
    <row r="237" spans="3:88" x14ac:dyDescent="0.3">
      <c r="C237" s="389"/>
      <c r="D237" s="389"/>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CD237" s="67"/>
      <c r="CH237" s="67"/>
      <c r="CJ237" s="67"/>
    </row>
    <row r="238" spans="3:88" x14ac:dyDescent="0.3">
      <c r="C238" s="389"/>
      <c r="D238" s="389"/>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CD238" s="67"/>
      <c r="CH238" s="67"/>
      <c r="CJ238" s="67"/>
    </row>
    <row r="239" spans="3:88" x14ac:dyDescent="0.3">
      <c r="C239" s="389"/>
      <c r="D239" s="389"/>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CD239" s="67"/>
      <c r="CH239" s="67"/>
      <c r="CJ239" s="67"/>
    </row>
    <row r="240" spans="3:88" x14ac:dyDescent="0.3">
      <c r="C240" s="389"/>
      <c r="D240" s="389"/>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CD240" s="67"/>
      <c r="CH240" s="67"/>
      <c r="CJ240" s="67"/>
    </row>
    <row r="241" spans="3:88" x14ac:dyDescent="0.3">
      <c r="C241" s="389"/>
      <c r="D241" s="389"/>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CD241" s="67"/>
      <c r="CH241" s="67"/>
      <c r="CJ241" s="67"/>
    </row>
    <row r="242" spans="3:88" x14ac:dyDescent="0.3">
      <c r="C242" s="389"/>
      <c r="D242" s="389"/>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CD242" s="67"/>
      <c r="CH242" s="67"/>
      <c r="CJ242" s="67"/>
    </row>
    <row r="243" spans="3:88" x14ac:dyDescent="0.3">
      <c r="C243" s="389"/>
      <c r="D243" s="389"/>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CD243" s="67"/>
      <c r="CH243" s="67"/>
      <c r="CJ243" s="67"/>
    </row>
    <row r="244" spans="3:88" x14ac:dyDescent="0.3">
      <c r="C244" s="389"/>
      <c r="D244" s="389"/>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CD244" s="67"/>
      <c r="CH244" s="67"/>
      <c r="CJ244" s="67"/>
    </row>
    <row r="245" spans="3:88" x14ac:dyDescent="0.3">
      <c r="C245" s="389"/>
      <c r="D245" s="389"/>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CD245" s="67"/>
      <c r="CH245" s="67"/>
      <c r="CJ245" s="67"/>
    </row>
    <row r="246" spans="3:88" x14ac:dyDescent="0.3">
      <c r="C246" s="389"/>
      <c r="D246" s="389"/>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CD246" s="67"/>
      <c r="CH246" s="67"/>
      <c r="CJ246" s="67"/>
    </row>
    <row r="247" spans="3:88" x14ac:dyDescent="0.3">
      <c r="C247" s="389"/>
      <c r="D247" s="389"/>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CD247" s="67"/>
      <c r="CH247" s="67"/>
      <c r="CJ247" s="67"/>
    </row>
    <row r="248" spans="3:88" x14ac:dyDescent="0.3">
      <c r="C248" s="389"/>
      <c r="D248" s="389"/>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CD248" s="67"/>
      <c r="CH248" s="67"/>
      <c r="CJ248" s="67"/>
    </row>
    <row r="249" spans="3:88" x14ac:dyDescent="0.3">
      <c r="C249" s="389"/>
      <c r="D249" s="389"/>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CD249" s="67"/>
      <c r="CH249" s="67"/>
      <c r="CJ249" s="67"/>
    </row>
    <row r="250" spans="3:88" x14ac:dyDescent="0.3">
      <c r="C250" s="389"/>
      <c r="D250" s="389"/>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CD250" s="67"/>
      <c r="CH250" s="67"/>
      <c r="CJ250" s="67"/>
    </row>
    <row r="251" spans="3:88" x14ac:dyDescent="0.3">
      <c r="C251" s="389"/>
      <c r="D251" s="389"/>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CD251" s="67"/>
      <c r="CH251" s="67"/>
      <c r="CJ251" s="67"/>
    </row>
    <row r="252" spans="3:88" x14ac:dyDescent="0.3">
      <c r="C252" s="389"/>
      <c r="D252" s="389"/>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CD252" s="67"/>
      <c r="CH252" s="67"/>
      <c r="CJ252" s="67"/>
    </row>
    <row r="253" spans="3:88" x14ac:dyDescent="0.3">
      <c r="C253" s="389"/>
      <c r="D253" s="389"/>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CD253" s="67"/>
      <c r="CH253" s="67"/>
      <c r="CJ253" s="67"/>
    </row>
    <row r="254" spans="3:88" x14ac:dyDescent="0.3">
      <c r="C254" s="389"/>
      <c r="D254" s="389"/>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CD254" s="67"/>
      <c r="CH254" s="67"/>
      <c r="CJ254" s="67"/>
    </row>
    <row r="255" spans="3:88" x14ac:dyDescent="0.3">
      <c r="C255" s="389"/>
      <c r="D255" s="389"/>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CD255" s="67"/>
      <c r="CH255" s="67"/>
      <c r="CJ255" s="67"/>
    </row>
    <row r="256" spans="3:88" x14ac:dyDescent="0.3">
      <c r="C256" s="389"/>
      <c r="D256" s="389"/>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CD256" s="67"/>
      <c r="CH256" s="67"/>
      <c r="CJ256" s="67"/>
    </row>
    <row r="257" spans="3:88" x14ac:dyDescent="0.3">
      <c r="C257" s="389"/>
      <c r="D257" s="389"/>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CD257" s="67"/>
      <c r="CH257" s="67"/>
      <c r="CJ257" s="67"/>
    </row>
    <row r="258" spans="3:88" x14ac:dyDescent="0.3">
      <c r="C258" s="389"/>
      <c r="D258" s="389"/>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CD258" s="67"/>
      <c r="CH258" s="67"/>
      <c r="CJ258" s="67"/>
    </row>
    <row r="259" spans="3:88" x14ac:dyDescent="0.3">
      <c r="C259" s="389"/>
      <c r="D259" s="389"/>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CD259" s="67"/>
      <c r="CH259" s="67"/>
      <c r="CJ259" s="67"/>
    </row>
    <row r="260" spans="3:88" x14ac:dyDescent="0.3">
      <c r="C260" s="389"/>
      <c r="D260" s="389"/>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CD260" s="67"/>
      <c r="CH260" s="67"/>
      <c r="CJ260" s="67"/>
    </row>
    <row r="261" spans="3:88" x14ac:dyDescent="0.3">
      <c r="C261" s="389"/>
      <c r="D261" s="389"/>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CD261" s="67"/>
      <c r="CH261" s="67"/>
      <c r="CJ261" s="67"/>
    </row>
    <row r="262" spans="3:88" x14ac:dyDescent="0.3">
      <c r="C262" s="389"/>
      <c r="D262" s="389"/>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CD262" s="67"/>
      <c r="CH262" s="67"/>
      <c r="CJ262" s="67"/>
    </row>
    <row r="263" spans="3:88" x14ac:dyDescent="0.3">
      <c r="C263" s="389"/>
      <c r="D263" s="389"/>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CD263" s="67"/>
      <c r="CH263" s="67"/>
      <c r="CJ263" s="67"/>
    </row>
    <row r="264" spans="3:88" x14ac:dyDescent="0.3">
      <c r="C264" s="389"/>
      <c r="D264" s="389"/>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CD264" s="67"/>
      <c r="CH264" s="67"/>
      <c r="CJ264" s="67"/>
    </row>
    <row r="265" spans="3:88" x14ac:dyDescent="0.3">
      <c r="C265" s="389"/>
      <c r="D265" s="389"/>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CD265" s="67"/>
      <c r="CH265" s="67"/>
      <c r="CJ265" s="67"/>
    </row>
    <row r="266" spans="3:88" x14ac:dyDescent="0.3">
      <c r="C266" s="389"/>
      <c r="D266" s="389"/>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CD266" s="67"/>
      <c r="CH266" s="67"/>
      <c r="CJ266" s="67"/>
    </row>
    <row r="267" spans="3:88" x14ac:dyDescent="0.3">
      <c r="C267" s="389"/>
      <c r="D267" s="389"/>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CD267" s="67"/>
      <c r="CH267" s="67"/>
      <c r="CJ267" s="67"/>
    </row>
    <row r="268" spans="3:88" x14ac:dyDescent="0.3">
      <c r="C268" s="389"/>
      <c r="D268" s="389"/>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CD268" s="67"/>
      <c r="CH268" s="67"/>
      <c r="CJ268" s="67"/>
    </row>
    <row r="269" spans="3:88" x14ac:dyDescent="0.3">
      <c r="C269" s="389"/>
      <c r="D269" s="389"/>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CD269" s="67"/>
      <c r="CH269" s="67"/>
      <c r="CJ269" s="67"/>
    </row>
    <row r="270" spans="3:88" x14ac:dyDescent="0.3">
      <c r="C270" s="389"/>
      <c r="D270" s="389"/>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CD270" s="67"/>
      <c r="CH270" s="67"/>
      <c r="CJ270" s="67"/>
    </row>
    <row r="271" spans="3:88" x14ac:dyDescent="0.3">
      <c r="C271" s="389"/>
      <c r="D271" s="389"/>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CD271" s="67"/>
      <c r="CH271" s="67"/>
      <c r="CJ271" s="67"/>
    </row>
    <row r="272" spans="3:88" x14ac:dyDescent="0.3">
      <c r="C272" s="389"/>
      <c r="D272" s="389"/>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CD272" s="67"/>
      <c r="CH272" s="67"/>
      <c r="CJ272" s="67"/>
    </row>
    <row r="273" spans="3:88" x14ac:dyDescent="0.3">
      <c r="C273" s="389"/>
      <c r="D273" s="389"/>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CD273" s="67"/>
      <c r="CH273" s="67"/>
      <c r="CJ273" s="67"/>
    </row>
    <row r="274" spans="3:88" x14ac:dyDescent="0.3">
      <c r="C274" s="389"/>
      <c r="D274" s="389"/>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CD274" s="67"/>
      <c r="CH274" s="67"/>
      <c r="CJ274" s="67"/>
    </row>
    <row r="275" spans="3:88" x14ac:dyDescent="0.3">
      <c r="C275" s="389"/>
      <c r="D275" s="389"/>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CD275" s="67"/>
      <c r="CH275" s="67"/>
      <c r="CJ275" s="67"/>
    </row>
    <row r="276" spans="3:88" x14ac:dyDescent="0.3">
      <c r="C276" s="389"/>
      <c r="D276" s="389"/>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CD276" s="67"/>
      <c r="CH276" s="67"/>
      <c r="CJ276" s="67"/>
    </row>
    <row r="277" spans="3:88" x14ac:dyDescent="0.3">
      <c r="C277" s="389"/>
      <c r="D277" s="389"/>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CD277" s="67"/>
      <c r="CH277" s="67"/>
      <c r="CJ277" s="67"/>
    </row>
    <row r="278" spans="3:88" x14ac:dyDescent="0.3">
      <c r="C278" s="389"/>
      <c r="D278" s="389"/>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CD278" s="67"/>
      <c r="CH278" s="67"/>
      <c r="CJ278" s="67"/>
    </row>
    <row r="279" spans="3:88" x14ac:dyDescent="0.3">
      <c r="C279" s="389"/>
      <c r="D279" s="389"/>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CD279" s="67"/>
      <c r="CH279" s="67"/>
      <c r="CJ279" s="67"/>
    </row>
    <row r="280" spans="3:88" x14ac:dyDescent="0.3">
      <c r="C280" s="389"/>
      <c r="D280" s="389"/>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CD280" s="67"/>
      <c r="CH280" s="67"/>
      <c r="CJ280" s="67"/>
    </row>
    <row r="281" spans="3:88" x14ac:dyDescent="0.3">
      <c r="C281" s="389"/>
      <c r="D281" s="389"/>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CD281" s="67"/>
      <c r="CH281" s="67"/>
      <c r="CJ281" s="67"/>
    </row>
    <row r="282" spans="3:88" x14ac:dyDescent="0.3">
      <c r="C282" s="389"/>
      <c r="D282" s="389"/>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CD282" s="67"/>
      <c r="CH282" s="67"/>
      <c r="CJ282" s="67"/>
    </row>
    <row r="283" spans="3:88" x14ac:dyDescent="0.3">
      <c r="C283" s="389"/>
      <c r="D283" s="389"/>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CD283" s="67"/>
      <c r="CH283" s="67"/>
      <c r="CJ283" s="67"/>
    </row>
    <row r="284" spans="3:88" x14ac:dyDescent="0.3">
      <c r="C284" s="389"/>
      <c r="D284" s="389"/>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CD284" s="67"/>
      <c r="CH284" s="67"/>
      <c r="CJ284" s="67"/>
    </row>
    <row r="285" spans="3:88" x14ac:dyDescent="0.3">
      <c r="C285" s="389"/>
      <c r="D285" s="389"/>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CD285" s="67"/>
      <c r="CH285" s="67"/>
      <c r="CJ285" s="67"/>
    </row>
    <row r="286" spans="3:88" x14ac:dyDescent="0.3">
      <c r="C286" s="389"/>
      <c r="D286" s="389"/>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CD286" s="67"/>
      <c r="CH286" s="67"/>
      <c r="CJ286" s="67"/>
    </row>
    <row r="287" spans="3:88" x14ac:dyDescent="0.3">
      <c r="C287" s="389"/>
      <c r="D287" s="389"/>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CD287" s="67"/>
      <c r="CH287" s="67"/>
      <c r="CJ287" s="67"/>
    </row>
    <row r="288" spans="3:88" x14ac:dyDescent="0.3">
      <c r="C288" s="389"/>
      <c r="D288" s="389"/>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CD288" s="67"/>
      <c r="CH288" s="67"/>
      <c r="CJ288" s="67"/>
    </row>
    <row r="289" spans="3:88" x14ac:dyDescent="0.3">
      <c r="C289" s="389"/>
      <c r="D289" s="389"/>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CD289" s="67"/>
      <c r="CH289" s="67"/>
      <c r="CJ289" s="67"/>
    </row>
    <row r="290" spans="3:88" x14ac:dyDescent="0.3">
      <c r="C290" s="389"/>
      <c r="D290" s="389"/>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CD290" s="67"/>
      <c r="CH290" s="67"/>
      <c r="CJ290" s="67"/>
    </row>
    <row r="291" spans="3:88" x14ac:dyDescent="0.3">
      <c r="C291" s="389"/>
      <c r="D291" s="389"/>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CD291" s="67"/>
      <c r="CH291" s="67"/>
      <c r="CJ291" s="67"/>
    </row>
    <row r="292" spans="3:88" x14ac:dyDescent="0.3">
      <c r="C292" s="389"/>
      <c r="D292" s="389"/>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CD292" s="67"/>
      <c r="CH292" s="67"/>
      <c r="CJ292" s="67"/>
    </row>
    <row r="293" spans="3:88" x14ac:dyDescent="0.3">
      <c r="C293" s="389"/>
      <c r="D293" s="389"/>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CD293" s="67"/>
      <c r="CH293" s="67"/>
      <c r="CJ293" s="67"/>
    </row>
    <row r="294" spans="3:88" x14ac:dyDescent="0.3">
      <c r="C294" s="389"/>
      <c r="D294" s="389"/>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CD294" s="67"/>
      <c r="CH294" s="67"/>
      <c r="CJ294" s="67"/>
    </row>
    <row r="295" spans="3:88" x14ac:dyDescent="0.3">
      <c r="C295" s="389"/>
      <c r="D295" s="389"/>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CD295" s="67"/>
      <c r="CH295" s="67"/>
      <c r="CJ295" s="67"/>
    </row>
    <row r="296" spans="3:88" x14ac:dyDescent="0.3">
      <c r="C296" s="389"/>
      <c r="D296" s="389"/>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CD296" s="67"/>
      <c r="CH296" s="67"/>
      <c r="CJ296" s="67"/>
    </row>
    <row r="297" spans="3:88" x14ac:dyDescent="0.3">
      <c r="C297" s="389"/>
      <c r="D297" s="389"/>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CD297" s="67"/>
      <c r="CH297" s="67"/>
      <c r="CJ297" s="67"/>
    </row>
    <row r="298" spans="3:88" x14ac:dyDescent="0.3">
      <c r="C298" s="389"/>
      <c r="D298" s="389"/>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CD298" s="67"/>
      <c r="CH298" s="67"/>
      <c r="CJ298" s="67"/>
    </row>
    <row r="299" spans="3:88" x14ac:dyDescent="0.3">
      <c r="C299" s="389"/>
      <c r="D299" s="389"/>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CD299" s="67"/>
      <c r="CH299" s="67"/>
      <c r="CJ299" s="67"/>
    </row>
    <row r="300" spans="3:88" x14ac:dyDescent="0.3">
      <c r="C300" s="389"/>
      <c r="D300" s="389"/>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CD300" s="67"/>
      <c r="CH300" s="67"/>
      <c r="CJ300" s="67"/>
    </row>
    <row r="301" spans="3:88" x14ac:dyDescent="0.3">
      <c r="C301" s="389"/>
      <c r="D301" s="389"/>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CD301" s="67"/>
      <c r="CH301" s="67"/>
      <c r="CJ301" s="67"/>
    </row>
    <row r="302" spans="3:88" x14ac:dyDescent="0.3">
      <c r="C302" s="389"/>
      <c r="D302" s="389"/>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CD302" s="67"/>
      <c r="CH302" s="67"/>
      <c r="CJ302" s="67"/>
    </row>
  </sheetData>
  <sortState ref="B3:AN17">
    <sortCondition descending="1" ref="AM3:AM17"/>
  </sortState>
  <mergeCells count="431">
    <mergeCell ref="H180:I180"/>
    <mergeCell ref="H181:I181"/>
    <mergeCell ref="H182:I182"/>
    <mergeCell ref="H183:I183"/>
    <mergeCell ref="H184:I184"/>
    <mergeCell ref="H175:I175"/>
    <mergeCell ref="H176:I176"/>
    <mergeCell ref="H177:I177"/>
    <mergeCell ref="H178:I178"/>
    <mergeCell ref="H179:I179"/>
    <mergeCell ref="H195:I195"/>
    <mergeCell ref="H196:I196"/>
    <mergeCell ref="H190:I190"/>
    <mergeCell ref="H191:I191"/>
    <mergeCell ref="H192:I192"/>
    <mergeCell ref="H193:I193"/>
    <mergeCell ref="H194:I194"/>
    <mergeCell ref="H185:I185"/>
    <mergeCell ref="H186:I186"/>
    <mergeCell ref="H187:I187"/>
    <mergeCell ref="H188:I188"/>
    <mergeCell ref="H189:I189"/>
    <mergeCell ref="H170:I170"/>
    <mergeCell ref="H171:I171"/>
    <mergeCell ref="H172:I172"/>
    <mergeCell ref="H173:I173"/>
    <mergeCell ref="H174:I174"/>
    <mergeCell ref="H165:I165"/>
    <mergeCell ref="H166:I166"/>
    <mergeCell ref="H167:I167"/>
    <mergeCell ref="H168:I168"/>
    <mergeCell ref="H169:I169"/>
    <mergeCell ref="H160:I160"/>
    <mergeCell ref="H161:I161"/>
    <mergeCell ref="H162:I162"/>
    <mergeCell ref="H163:I163"/>
    <mergeCell ref="H164:I164"/>
    <mergeCell ref="H155:I155"/>
    <mergeCell ref="H156:I156"/>
    <mergeCell ref="H157:I157"/>
    <mergeCell ref="H158:I158"/>
    <mergeCell ref="H159:I159"/>
    <mergeCell ref="H150:I150"/>
    <mergeCell ref="H151:I151"/>
    <mergeCell ref="H152:I152"/>
    <mergeCell ref="H153:I153"/>
    <mergeCell ref="H154:I154"/>
    <mergeCell ref="H145:I145"/>
    <mergeCell ref="H146:I146"/>
    <mergeCell ref="H147:I147"/>
    <mergeCell ref="H148:I148"/>
    <mergeCell ref="H149:I149"/>
    <mergeCell ref="H140:I140"/>
    <mergeCell ref="H141:I141"/>
    <mergeCell ref="H142:I142"/>
    <mergeCell ref="H143:I143"/>
    <mergeCell ref="H144:I144"/>
    <mergeCell ref="H135:I135"/>
    <mergeCell ref="H136:I136"/>
    <mergeCell ref="H137:I137"/>
    <mergeCell ref="H138:I138"/>
    <mergeCell ref="H139:I139"/>
    <mergeCell ref="H130:I130"/>
    <mergeCell ref="H131:I131"/>
    <mergeCell ref="H132:I132"/>
    <mergeCell ref="H133:I133"/>
    <mergeCell ref="H134:I134"/>
    <mergeCell ref="H125:I125"/>
    <mergeCell ref="H126:I126"/>
    <mergeCell ref="H127:I127"/>
    <mergeCell ref="H128:I128"/>
    <mergeCell ref="H129:I129"/>
    <mergeCell ref="H120:I120"/>
    <mergeCell ref="H121:I121"/>
    <mergeCell ref="H122:I122"/>
    <mergeCell ref="H123:I123"/>
    <mergeCell ref="H124:I124"/>
    <mergeCell ref="H115:I115"/>
    <mergeCell ref="H116:I116"/>
    <mergeCell ref="H117:I117"/>
    <mergeCell ref="H118:I118"/>
    <mergeCell ref="H119:I119"/>
    <mergeCell ref="H110:I110"/>
    <mergeCell ref="H111:I111"/>
    <mergeCell ref="H112:I112"/>
    <mergeCell ref="H113:I113"/>
    <mergeCell ref="H114:I114"/>
    <mergeCell ref="H105:I105"/>
    <mergeCell ref="H106:I106"/>
    <mergeCell ref="H107:I107"/>
    <mergeCell ref="H108:I108"/>
    <mergeCell ref="H109:I109"/>
    <mergeCell ref="H100:I100"/>
    <mergeCell ref="H101:I101"/>
    <mergeCell ref="H102:I102"/>
    <mergeCell ref="H103:I103"/>
    <mergeCell ref="H104:I104"/>
    <mergeCell ref="H95:I95"/>
    <mergeCell ref="H96:I96"/>
    <mergeCell ref="H97:I97"/>
    <mergeCell ref="H98:I98"/>
    <mergeCell ref="H99:I99"/>
    <mergeCell ref="H90:I90"/>
    <mergeCell ref="H91:I91"/>
    <mergeCell ref="H92:I92"/>
    <mergeCell ref="H93:I93"/>
    <mergeCell ref="H94:I94"/>
    <mergeCell ref="H85:I85"/>
    <mergeCell ref="H86:I86"/>
    <mergeCell ref="H87:I87"/>
    <mergeCell ref="H88:I88"/>
    <mergeCell ref="H89:I89"/>
    <mergeCell ref="H80:I80"/>
    <mergeCell ref="H81:I81"/>
    <mergeCell ref="H82:I82"/>
    <mergeCell ref="H83:I83"/>
    <mergeCell ref="H84:I84"/>
    <mergeCell ref="H75:I75"/>
    <mergeCell ref="H76:I76"/>
    <mergeCell ref="H77:I77"/>
    <mergeCell ref="H78:I78"/>
    <mergeCell ref="H79:I79"/>
    <mergeCell ref="H70:I70"/>
    <mergeCell ref="H71:I71"/>
    <mergeCell ref="H72:I72"/>
    <mergeCell ref="H73:I73"/>
    <mergeCell ref="H74:I74"/>
    <mergeCell ref="H65:I65"/>
    <mergeCell ref="H66:I66"/>
    <mergeCell ref="H67:I67"/>
    <mergeCell ref="H68:I68"/>
    <mergeCell ref="H69:I69"/>
    <mergeCell ref="H60:I60"/>
    <mergeCell ref="H61:I61"/>
    <mergeCell ref="H62:I62"/>
    <mergeCell ref="H63:I63"/>
    <mergeCell ref="H64:I64"/>
    <mergeCell ref="H55:I55"/>
    <mergeCell ref="H56:I56"/>
    <mergeCell ref="H57:I57"/>
    <mergeCell ref="H58:I58"/>
    <mergeCell ref="H59:I59"/>
    <mergeCell ref="H50:I50"/>
    <mergeCell ref="H51:I51"/>
    <mergeCell ref="H52:I52"/>
    <mergeCell ref="H53:I53"/>
    <mergeCell ref="H54:I54"/>
    <mergeCell ref="H45:I45"/>
    <mergeCell ref="H46:I46"/>
    <mergeCell ref="H47:I47"/>
    <mergeCell ref="H48:I48"/>
    <mergeCell ref="H49:I49"/>
    <mergeCell ref="C302:D302"/>
    <mergeCell ref="C297:D297"/>
    <mergeCell ref="C298:D298"/>
    <mergeCell ref="C299:D299"/>
    <mergeCell ref="C300:D300"/>
    <mergeCell ref="C301:D301"/>
    <mergeCell ref="C292:D292"/>
    <mergeCell ref="C293:D293"/>
    <mergeCell ref="C294:D294"/>
    <mergeCell ref="C295:D295"/>
    <mergeCell ref="C296:D296"/>
    <mergeCell ref="C289:D289"/>
    <mergeCell ref="C290:D290"/>
    <mergeCell ref="C291:D291"/>
    <mergeCell ref="C282:D282"/>
    <mergeCell ref="C283:D283"/>
    <mergeCell ref="C284:D284"/>
    <mergeCell ref="C285:D285"/>
    <mergeCell ref="C286:D286"/>
    <mergeCell ref="C277:D277"/>
    <mergeCell ref="C278:D278"/>
    <mergeCell ref="C279:D279"/>
    <mergeCell ref="C280:D280"/>
    <mergeCell ref="C281:D281"/>
    <mergeCell ref="C287:D287"/>
    <mergeCell ref="C288:D288"/>
    <mergeCell ref="C272:D272"/>
    <mergeCell ref="C273:D273"/>
    <mergeCell ref="C274:D274"/>
    <mergeCell ref="C275:D275"/>
    <mergeCell ref="C276:D276"/>
    <mergeCell ref="C267:D267"/>
    <mergeCell ref="C268:D268"/>
    <mergeCell ref="C269:D269"/>
    <mergeCell ref="C270:D270"/>
    <mergeCell ref="C271:D271"/>
    <mergeCell ref="C262:D262"/>
    <mergeCell ref="C263:D263"/>
    <mergeCell ref="C264:D264"/>
    <mergeCell ref="C265:D265"/>
    <mergeCell ref="C266:D266"/>
    <mergeCell ref="C257:D257"/>
    <mergeCell ref="C258:D258"/>
    <mergeCell ref="C259:D259"/>
    <mergeCell ref="C260:D260"/>
    <mergeCell ref="C261:D261"/>
    <mergeCell ref="C252:D252"/>
    <mergeCell ref="C253:D253"/>
    <mergeCell ref="C254:D254"/>
    <mergeCell ref="C255:D255"/>
    <mergeCell ref="C256:D256"/>
    <mergeCell ref="C247:D247"/>
    <mergeCell ref="C248:D248"/>
    <mergeCell ref="C249:D249"/>
    <mergeCell ref="C250:D250"/>
    <mergeCell ref="C251:D251"/>
    <mergeCell ref="C242:D242"/>
    <mergeCell ref="C243:D243"/>
    <mergeCell ref="C244:D244"/>
    <mergeCell ref="C245:D245"/>
    <mergeCell ref="C246:D246"/>
    <mergeCell ref="C237:D237"/>
    <mergeCell ref="C238:D238"/>
    <mergeCell ref="C239:D239"/>
    <mergeCell ref="C240:D240"/>
    <mergeCell ref="C241:D241"/>
    <mergeCell ref="C232:D232"/>
    <mergeCell ref="C233:D233"/>
    <mergeCell ref="C234:D234"/>
    <mergeCell ref="C235:D235"/>
    <mergeCell ref="C236:D236"/>
    <mergeCell ref="C227:D227"/>
    <mergeCell ref="C228:D228"/>
    <mergeCell ref="C229:D229"/>
    <mergeCell ref="C230:D230"/>
    <mergeCell ref="C231:D231"/>
    <mergeCell ref="C222:D222"/>
    <mergeCell ref="C223:D223"/>
    <mergeCell ref="C224:D224"/>
    <mergeCell ref="C225:D225"/>
    <mergeCell ref="C226:D226"/>
    <mergeCell ref="C217:D217"/>
    <mergeCell ref="C218:D218"/>
    <mergeCell ref="C219:D219"/>
    <mergeCell ref="C220:D220"/>
    <mergeCell ref="C221:D221"/>
    <mergeCell ref="C212:D212"/>
    <mergeCell ref="C213:D213"/>
    <mergeCell ref="C214:D214"/>
    <mergeCell ref="C215:D215"/>
    <mergeCell ref="C216:D216"/>
    <mergeCell ref="C207:D207"/>
    <mergeCell ref="C208:D208"/>
    <mergeCell ref="C209:D209"/>
    <mergeCell ref="C210:D210"/>
    <mergeCell ref="C211:D211"/>
    <mergeCell ref="C202:D202"/>
    <mergeCell ref="C203:D203"/>
    <mergeCell ref="C204:D204"/>
    <mergeCell ref="C205:D205"/>
    <mergeCell ref="C206:D206"/>
    <mergeCell ref="C197:D197"/>
    <mergeCell ref="C198:D198"/>
    <mergeCell ref="C199:D199"/>
    <mergeCell ref="C200:D200"/>
    <mergeCell ref="C201:D201"/>
    <mergeCell ref="C192:D192"/>
    <mergeCell ref="C193:D193"/>
    <mergeCell ref="C194:D194"/>
    <mergeCell ref="C195:D195"/>
    <mergeCell ref="C196:D196"/>
    <mergeCell ref="C187:D187"/>
    <mergeCell ref="C188:D188"/>
    <mergeCell ref="C189:D189"/>
    <mergeCell ref="C190:D190"/>
    <mergeCell ref="C191:D191"/>
    <mergeCell ref="C182:D182"/>
    <mergeCell ref="C183:D183"/>
    <mergeCell ref="C184:D184"/>
    <mergeCell ref="C185:D185"/>
    <mergeCell ref="C186:D186"/>
    <mergeCell ref="C177:D177"/>
    <mergeCell ref="C178:D178"/>
    <mergeCell ref="C179:D179"/>
    <mergeCell ref="C180:D180"/>
    <mergeCell ref="C181:D181"/>
    <mergeCell ref="C172:D172"/>
    <mergeCell ref="C173:D173"/>
    <mergeCell ref="C174:D174"/>
    <mergeCell ref="C175:D175"/>
    <mergeCell ref="C176:D176"/>
    <mergeCell ref="C167:D167"/>
    <mergeCell ref="C168:D168"/>
    <mergeCell ref="C169:D169"/>
    <mergeCell ref="C170:D170"/>
    <mergeCell ref="C171:D171"/>
    <mergeCell ref="C162:D162"/>
    <mergeCell ref="C163:D163"/>
    <mergeCell ref="C164:D164"/>
    <mergeCell ref="C165:D165"/>
    <mergeCell ref="C166:D166"/>
    <mergeCell ref="C157:D157"/>
    <mergeCell ref="C158:D158"/>
    <mergeCell ref="C159:D159"/>
    <mergeCell ref="C160:D160"/>
    <mergeCell ref="C161:D161"/>
    <mergeCell ref="C152:D152"/>
    <mergeCell ref="C153:D153"/>
    <mergeCell ref="C154:D154"/>
    <mergeCell ref="C155:D155"/>
    <mergeCell ref="C156:D156"/>
    <mergeCell ref="C147:D147"/>
    <mergeCell ref="C148:D148"/>
    <mergeCell ref="C149:D149"/>
    <mergeCell ref="C150:D150"/>
    <mergeCell ref="C151:D151"/>
    <mergeCell ref="C142:D142"/>
    <mergeCell ref="C143:D143"/>
    <mergeCell ref="C144:D144"/>
    <mergeCell ref="C145:D145"/>
    <mergeCell ref="C146:D146"/>
    <mergeCell ref="C137:D137"/>
    <mergeCell ref="C138:D138"/>
    <mergeCell ref="C139:D139"/>
    <mergeCell ref="C140:D140"/>
    <mergeCell ref="C141:D141"/>
    <mergeCell ref="C132:D132"/>
    <mergeCell ref="C133:D133"/>
    <mergeCell ref="C134:D134"/>
    <mergeCell ref="C135:D135"/>
    <mergeCell ref="C136:D136"/>
    <mergeCell ref="C127:D127"/>
    <mergeCell ref="C128:D128"/>
    <mergeCell ref="C129:D129"/>
    <mergeCell ref="C130:D130"/>
    <mergeCell ref="C131:D131"/>
    <mergeCell ref="C122:D122"/>
    <mergeCell ref="C123:D123"/>
    <mergeCell ref="C124:D124"/>
    <mergeCell ref="C125:D125"/>
    <mergeCell ref="C126:D126"/>
    <mergeCell ref="C117:D117"/>
    <mergeCell ref="C118:D118"/>
    <mergeCell ref="C119:D119"/>
    <mergeCell ref="C120:D120"/>
    <mergeCell ref="C121:D121"/>
    <mergeCell ref="C112:D112"/>
    <mergeCell ref="C113:D113"/>
    <mergeCell ref="C114:D114"/>
    <mergeCell ref="C115:D115"/>
    <mergeCell ref="C116:D116"/>
    <mergeCell ref="C107:D107"/>
    <mergeCell ref="C108:D108"/>
    <mergeCell ref="C109:D109"/>
    <mergeCell ref="C110:D110"/>
    <mergeCell ref="C111:D111"/>
    <mergeCell ref="C102:D102"/>
    <mergeCell ref="C103:D103"/>
    <mergeCell ref="C104:D104"/>
    <mergeCell ref="C105:D105"/>
    <mergeCell ref="C106:D106"/>
    <mergeCell ref="C97:D97"/>
    <mergeCell ref="C98:D98"/>
    <mergeCell ref="C99:D99"/>
    <mergeCell ref="C100:D100"/>
    <mergeCell ref="C101:D101"/>
    <mergeCell ref="C92:D92"/>
    <mergeCell ref="C93:D93"/>
    <mergeCell ref="C94:D94"/>
    <mergeCell ref="C95:D95"/>
    <mergeCell ref="C96:D96"/>
    <mergeCell ref="C87:D87"/>
    <mergeCell ref="C88:D88"/>
    <mergeCell ref="C89:D89"/>
    <mergeCell ref="C90:D90"/>
    <mergeCell ref="C91:D91"/>
    <mergeCell ref="C82:D82"/>
    <mergeCell ref="C83:D83"/>
    <mergeCell ref="C84:D84"/>
    <mergeCell ref="C85:D85"/>
    <mergeCell ref="C86:D86"/>
    <mergeCell ref="C77:D77"/>
    <mergeCell ref="C78:D78"/>
    <mergeCell ref="C79:D79"/>
    <mergeCell ref="C80:D80"/>
    <mergeCell ref="C81:D81"/>
    <mergeCell ref="C73:D73"/>
    <mergeCell ref="C74:D74"/>
    <mergeCell ref="C75:D75"/>
    <mergeCell ref="C76:D76"/>
    <mergeCell ref="C67:D67"/>
    <mergeCell ref="C68:D68"/>
    <mergeCell ref="C69:D69"/>
    <mergeCell ref="C70:D70"/>
    <mergeCell ref="C71:D71"/>
    <mergeCell ref="C64:D64"/>
    <mergeCell ref="C65:D65"/>
    <mergeCell ref="C66:D66"/>
    <mergeCell ref="C57:D57"/>
    <mergeCell ref="C58:D58"/>
    <mergeCell ref="C59:D59"/>
    <mergeCell ref="C60:D60"/>
    <mergeCell ref="C61:D61"/>
    <mergeCell ref="C72:D72"/>
    <mergeCell ref="C55:D55"/>
    <mergeCell ref="C56:D56"/>
    <mergeCell ref="C47:D47"/>
    <mergeCell ref="C48:D48"/>
    <mergeCell ref="C49:D49"/>
    <mergeCell ref="C50:D50"/>
    <mergeCell ref="C51:D51"/>
    <mergeCell ref="C62:D62"/>
    <mergeCell ref="C63:D63"/>
    <mergeCell ref="C46:D46"/>
    <mergeCell ref="C37:D37"/>
    <mergeCell ref="C38:D38"/>
    <mergeCell ref="C39:D39"/>
    <mergeCell ref="C40:D40"/>
    <mergeCell ref="C41:D41"/>
    <mergeCell ref="C52:D52"/>
    <mergeCell ref="C53:D53"/>
    <mergeCell ref="C54:D54"/>
    <mergeCell ref="C1:AO1"/>
    <mergeCell ref="AQ19:AR19"/>
    <mergeCell ref="C19:AO19"/>
    <mergeCell ref="C36:D36"/>
    <mergeCell ref="C42:D42"/>
    <mergeCell ref="C43:D43"/>
    <mergeCell ref="C44:D44"/>
    <mergeCell ref="C45:D45"/>
    <mergeCell ref="H40:I40"/>
    <mergeCell ref="H41:I41"/>
    <mergeCell ref="H42:I42"/>
    <mergeCell ref="H43:I43"/>
    <mergeCell ref="H44:I44"/>
    <mergeCell ref="H36:I36"/>
    <mergeCell ref="H37:I37"/>
    <mergeCell ref="H38:I38"/>
    <mergeCell ref="H39:I39"/>
  </mergeCells>
  <phoneticPr fontId="20" type="noConversion"/>
  <pageMargins left="0.7" right="0.7" top="1.25" bottom="0.75" header="0.3" footer="0.3"/>
  <pageSetup scale="66" orientation="landscape" r:id="rId1"/>
  <headerFooter>
    <oddHeader>&amp;C&amp;"Euphemia,Bold"&amp;20Weekly Results&amp;14
&amp;12 2014 - 2015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11" sqref="F11"/>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296</v>
      </c>
      <c r="B1" s="386"/>
      <c r="C1" s="386"/>
      <c r="D1" s="386"/>
      <c r="E1" s="386"/>
      <c r="F1" s="375"/>
      <c r="G1" s="386" t="s">
        <v>293</v>
      </c>
      <c r="H1" s="386"/>
      <c r="I1" s="386"/>
      <c r="J1" s="386"/>
      <c r="K1" s="386"/>
    </row>
    <row r="2" spans="1:11" s="70" customFormat="1" ht="22.5" x14ac:dyDescent="0.45">
      <c r="A2" s="72" t="s">
        <v>351</v>
      </c>
      <c r="B2" s="372">
        <v>100</v>
      </c>
      <c r="C2" s="372">
        <v>128</v>
      </c>
      <c r="D2" s="372">
        <v>128</v>
      </c>
      <c r="E2" s="373">
        <f t="shared" ref="E2:E7" si="0">SUM(B2:D2)</f>
        <v>356</v>
      </c>
      <c r="F2" s="73"/>
      <c r="G2" s="72" t="s">
        <v>229</v>
      </c>
      <c r="H2" s="372">
        <v>99</v>
      </c>
      <c r="I2" s="372">
        <v>101</v>
      </c>
      <c r="J2" s="372">
        <v>102</v>
      </c>
      <c r="K2" s="373">
        <f t="shared" ref="K2:K7" si="1">SUM(H2:J2)</f>
        <v>302</v>
      </c>
    </row>
    <row r="3" spans="1:11" s="70" customFormat="1" ht="22.5" x14ac:dyDescent="0.45">
      <c r="A3" s="72" t="s">
        <v>493</v>
      </c>
      <c r="B3" s="372">
        <v>112</v>
      </c>
      <c r="C3" s="372">
        <v>114</v>
      </c>
      <c r="D3" s="372">
        <v>114</v>
      </c>
      <c r="E3" s="373">
        <f t="shared" si="0"/>
        <v>340</v>
      </c>
      <c r="F3" s="73"/>
      <c r="G3" s="72" t="s">
        <v>492</v>
      </c>
      <c r="H3" s="372">
        <v>105</v>
      </c>
      <c r="I3" s="372">
        <v>113</v>
      </c>
      <c r="J3" s="372">
        <v>128</v>
      </c>
      <c r="K3" s="373">
        <f t="shared" si="1"/>
        <v>346</v>
      </c>
    </row>
    <row r="4" spans="1:11" s="70" customFormat="1" ht="22.5" x14ac:dyDescent="0.45">
      <c r="A4" s="72" t="s">
        <v>237</v>
      </c>
      <c r="B4" s="372">
        <v>104</v>
      </c>
      <c r="C4" s="372">
        <v>118</v>
      </c>
      <c r="D4" s="372">
        <v>122</v>
      </c>
      <c r="E4" s="373">
        <f t="shared" si="0"/>
        <v>344</v>
      </c>
      <c r="F4" s="73"/>
      <c r="G4" s="72" t="s">
        <v>230</v>
      </c>
      <c r="H4" s="372">
        <v>111</v>
      </c>
      <c r="I4" s="372">
        <v>108</v>
      </c>
      <c r="J4" s="372">
        <v>98</v>
      </c>
      <c r="K4" s="373">
        <f t="shared" si="1"/>
        <v>317</v>
      </c>
    </row>
    <row r="5" spans="1:11" s="70" customFormat="1" ht="22.5" x14ac:dyDescent="0.45">
      <c r="A5" s="72" t="s">
        <v>257</v>
      </c>
      <c r="B5" s="372">
        <v>119</v>
      </c>
      <c r="C5" s="372">
        <v>109</v>
      </c>
      <c r="D5" s="372">
        <v>138</v>
      </c>
      <c r="E5" s="373">
        <f t="shared" si="0"/>
        <v>366</v>
      </c>
      <c r="F5" s="73"/>
      <c r="G5" s="72" t="s">
        <v>406</v>
      </c>
      <c r="H5" s="372">
        <v>124</v>
      </c>
      <c r="I5" s="372">
        <v>110</v>
      </c>
      <c r="J5" s="372">
        <v>112</v>
      </c>
      <c r="K5" s="373">
        <f t="shared" si="1"/>
        <v>346</v>
      </c>
    </row>
    <row r="6" spans="1:11" s="70" customFormat="1" ht="22.5" x14ac:dyDescent="0.45">
      <c r="A6" s="72" t="s">
        <v>281</v>
      </c>
      <c r="B6" s="372">
        <v>140</v>
      </c>
      <c r="C6" s="372">
        <v>115</v>
      </c>
      <c r="D6" s="372">
        <v>117</v>
      </c>
      <c r="E6" s="373">
        <f t="shared" si="0"/>
        <v>372</v>
      </c>
      <c r="F6" s="73"/>
      <c r="G6" s="72" t="s">
        <v>227</v>
      </c>
      <c r="H6" s="372">
        <v>145</v>
      </c>
      <c r="I6" s="372">
        <v>106</v>
      </c>
      <c r="J6" s="372">
        <v>108</v>
      </c>
      <c r="K6" s="373">
        <f t="shared" si="1"/>
        <v>359</v>
      </c>
    </row>
    <row r="7" spans="1:11" s="373" customFormat="1" ht="22.5" x14ac:dyDescent="0.2">
      <c r="A7" s="131" t="s">
        <v>487</v>
      </c>
      <c r="B7" s="373">
        <f>SUM(B2:B6)</f>
        <v>575</v>
      </c>
      <c r="C7" s="373">
        <f>SUM(C2:C6)</f>
        <v>584</v>
      </c>
      <c r="D7" s="373">
        <f>SUM(D2:D6)</f>
        <v>619</v>
      </c>
      <c r="E7" s="373">
        <f t="shared" si="0"/>
        <v>1778</v>
      </c>
      <c r="G7" s="131" t="s">
        <v>488</v>
      </c>
      <c r="H7" s="373">
        <f>SUM(H2:H6)</f>
        <v>584</v>
      </c>
      <c r="I7" s="373">
        <f>SUM(I2:I6)</f>
        <v>538</v>
      </c>
      <c r="J7" s="373">
        <f>SUM(J2:J6)</f>
        <v>548</v>
      </c>
      <c r="K7" s="373">
        <f t="shared" si="1"/>
        <v>1670</v>
      </c>
    </row>
    <row r="8" spans="1:11" s="71" customFormat="1" ht="22.5" x14ac:dyDescent="0.2">
      <c r="A8" s="385" t="s">
        <v>295</v>
      </c>
      <c r="B8" s="385"/>
      <c r="C8" s="385"/>
      <c r="D8" s="385"/>
      <c r="E8" s="385"/>
      <c r="F8" s="373"/>
      <c r="G8" s="385" t="s">
        <v>292</v>
      </c>
      <c r="H8" s="385"/>
      <c r="I8" s="385"/>
      <c r="J8" s="385"/>
      <c r="K8" s="385"/>
    </row>
    <row r="9" spans="1:11" s="70" customFormat="1" ht="22.5" x14ac:dyDescent="0.45">
      <c r="A9" s="74" t="s">
        <v>473</v>
      </c>
      <c r="B9" s="75">
        <v>105</v>
      </c>
      <c r="C9" s="75">
        <v>131</v>
      </c>
      <c r="D9" s="75">
        <v>114</v>
      </c>
      <c r="E9" s="374">
        <f t="shared" ref="E9:E14" si="2">SUM(B9:D9)</f>
        <v>350</v>
      </c>
      <c r="F9" s="73"/>
      <c r="G9" s="74" t="s">
        <v>287</v>
      </c>
      <c r="H9" s="75">
        <v>103</v>
      </c>
      <c r="I9" s="75">
        <v>93</v>
      </c>
      <c r="J9" s="75">
        <v>149</v>
      </c>
      <c r="K9" s="374">
        <f t="shared" ref="K9:K14" si="3">SUM(H9:J9)</f>
        <v>345</v>
      </c>
    </row>
    <row r="10" spans="1:11" s="70" customFormat="1" ht="22.5" x14ac:dyDescent="0.45">
      <c r="A10" s="74" t="s">
        <v>219</v>
      </c>
      <c r="B10" s="75">
        <v>110</v>
      </c>
      <c r="C10" s="75">
        <v>109</v>
      </c>
      <c r="D10" s="75">
        <v>122</v>
      </c>
      <c r="E10" s="374">
        <f t="shared" si="2"/>
        <v>341</v>
      </c>
      <c r="F10" s="73"/>
      <c r="G10" s="74" t="s">
        <v>262</v>
      </c>
      <c r="H10" s="75">
        <v>143</v>
      </c>
      <c r="I10" s="75">
        <v>127</v>
      </c>
      <c r="J10" s="75">
        <v>116</v>
      </c>
      <c r="K10" s="374">
        <f t="shared" si="3"/>
        <v>386</v>
      </c>
    </row>
    <row r="11" spans="1:11" s="70" customFormat="1" ht="22.5" x14ac:dyDescent="0.45">
      <c r="A11" s="74" t="s">
        <v>353</v>
      </c>
      <c r="B11" s="75">
        <v>120</v>
      </c>
      <c r="C11" s="75">
        <v>124</v>
      </c>
      <c r="D11" s="75">
        <v>95</v>
      </c>
      <c r="E11" s="374">
        <f t="shared" si="2"/>
        <v>339</v>
      </c>
      <c r="F11" s="73"/>
      <c r="G11" s="74" t="s">
        <v>211</v>
      </c>
      <c r="H11" s="75">
        <v>111</v>
      </c>
      <c r="I11" s="75">
        <v>122</v>
      </c>
      <c r="J11" s="75">
        <v>96</v>
      </c>
      <c r="K11" s="374">
        <f t="shared" si="3"/>
        <v>329</v>
      </c>
    </row>
    <row r="12" spans="1:11" s="70" customFormat="1" ht="22.5" x14ac:dyDescent="0.45">
      <c r="A12" s="74" t="s">
        <v>252</v>
      </c>
      <c r="B12" s="75">
        <v>133</v>
      </c>
      <c r="C12" s="75">
        <v>121</v>
      </c>
      <c r="D12" s="75">
        <v>109</v>
      </c>
      <c r="E12" s="374">
        <f t="shared" si="2"/>
        <v>363</v>
      </c>
      <c r="F12" s="73"/>
      <c r="G12" s="74" t="s">
        <v>283</v>
      </c>
      <c r="H12" s="75">
        <v>117</v>
      </c>
      <c r="I12" s="75">
        <v>143</v>
      </c>
      <c r="J12" s="75">
        <v>94</v>
      </c>
      <c r="K12" s="374">
        <f t="shared" si="3"/>
        <v>354</v>
      </c>
    </row>
    <row r="13" spans="1:11" s="70" customFormat="1" ht="22.5" x14ac:dyDescent="0.45">
      <c r="A13" s="74" t="s">
        <v>216</v>
      </c>
      <c r="B13" s="75">
        <v>124</v>
      </c>
      <c r="C13" s="75">
        <v>121</v>
      </c>
      <c r="D13" s="75">
        <v>116</v>
      </c>
      <c r="E13" s="374">
        <f t="shared" si="2"/>
        <v>361</v>
      </c>
      <c r="F13" s="73"/>
      <c r="G13" s="74" t="s">
        <v>486</v>
      </c>
      <c r="H13" s="75">
        <v>113</v>
      </c>
      <c r="I13" s="75">
        <v>95</v>
      </c>
      <c r="J13" s="75">
        <v>105</v>
      </c>
      <c r="K13" s="374">
        <f t="shared" si="3"/>
        <v>313</v>
      </c>
    </row>
    <row r="14" spans="1:11" s="373" customFormat="1" ht="22.5" x14ac:dyDescent="0.2">
      <c r="A14" s="215" t="s">
        <v>487</v>
      </c>
      <c r="B14" s="374">
        <f>SUM(B9:B13)</f>
        <v>592</v>
      </c>
      <c r="C14" s="374">
        <f>SUM(C9:C13)</f>
        <v>606</v>
      </c>
      <c r="D14" s="374">
        <f>SUM(D9:D13)</f>
        <v>556</v>
      </c>
      <c r="E14" s="374">
        <f t="shared" si="2"/>
        <v>1754</v>
      </c>
      <c r="G14" s="215" t="s">
        <v>488</v>
      </c>
      <c r="H14" s="374">
        <f>SUM(H9:H13)</f>
        <v>587</v>
      </c>
      <c r="I14" s="374">
        <f>SUM(I9:I13)</f>
        <v>580</v>
      </c>
      <c r="J14" s="374">
        <f>SUM(J9:J13)</f>
        <v>560</v>
      </c>
      <c r="K14" s="374">
        <f t="shared" si="3"/>
        <v>1727</v>
      </c>
    </row>
    <row r="15" spans="1:11" s="71" customFormat="1" ht="22.5" x14ac:dyDescent="0.2">
      <c r="A15" s="384" t="s">
        <v>480</v>
      </c>
      <c r="B15" s="384"/>
      <c r="C15" s="384"/>
      <c r="D15" s="384"/>
      <c r="E15" s="384"/>
      <c r="F15" s="373"/>
      <c r="G15" s="384" t="s">
        <v>484</v>
      </c>
      <c r="H15" s="384"/>
      <c r="I15" s="384"/>
      <c r="J15" s="384"/>
      <c r="K15" s="384"/>
    </row>
    <row r="16" spans="1:11" s="70" customFormat="1" ht="22.5" x14ac:dyDescent="0.45">
      <c r="A16" s="72" t="s">
        <v>210</v>
      </c>
      <c r="B16" s="372">
        <v>139</v>
      </c>
      <c r="C16" s="372">
        <v>128</v>
      </c>
      <c r="D16" s="372">
        <v>132</v>
      </c>
      <c r="E16" s="373">
        <f t="shared" ref="E16:E21" si="4">SUM(B16:D16)</f>
        <v>399</v>
      </c>
      <c r="F16" s="73"/>
      <c r="G16" s="72" t="s">
        <v>260</v>
      </c>
      <c r="H16" s="372">
        <v>119</v>
      </c>
      <c r="I16" s="372">
        <v>133</v>
      </c>
      <c r="J16" s="372">
        <v>113</v>
      </c>
      <c r="K16" s="373">
        <f t="shared" ref="K16:K20" si="5">SUM(H16:J16)</f>
        <v>365</v>
      </c>
    </row>
    <row r="17" spans="1:11" s="70" customFormat="1" ht="22.5" x14ac:dyDescent="0.45">
      <c r="A17" s="72" t="s">
        <v>286</v>
      </c>
      <c r="B17" s="372">
        <v>118</v>
      </c>
      <c r="C17" s="372">
        <v>112</v>
      </c>
      <c r="D17" s="372">
        <v>116</v>
      </c>
      <c r="E17" s="373">
        <f t="shared" si="4"/>
        <v>346</v>
      </c>
      <c r="F17" s="73"/>
      <c r="G17" s="72" t="s">
        <v>440</v>
      </c>
      <c r="H17" s="372">
        <v>108</v>
      </c>
      <c r="I17" s="372">
        <v>110</v>
      </c>
      <c r="J17" s="372">
        <v>101</v>
      </c>
      <c r="K17" s="373">
        <f t="shared" si="5"/>
        <v>319</v>
      </c>
    </row>
    <row r="18" spans="1:11" s="70" customFormat="1" ht="22.5" x14ac:dyDescent="0.45">
      <c r="A18" s="72" t="s">
        <v>258</v>
      </c>
      <c r="B18" s="372">
        <v>106</v>
      </c>
      <c r="C18" s="372">
        <v>106</v>
      </c>
      <c r="D18" s="372">
        <v>119</v>
      </c>
      <c r="E18" s="373">
        <f t="shared" si="4"/>
        <v>331</v>
      </c>
      <c r="F18" s="73"/>
      <c r="G18" s="72" t="s">
        <v>267</v>
      </c>
      <c r="H18" s="372">
        <v>124</v>
      </c>
      <c r="I18" s="372">
        <v>110</v>
      </c>
      <c r="J18" s="372">
        <v>102</v>
      </c>
      <c r="K18" s="373">
        <f t="shared" si="5"/>
        <v>336</v>
      </c>
    </row>
    <row r="19" spans="1:11" s="70" customFormat="1" ht="22.5" x14ac:dyDescent="0.45">
      <c r="A19" s="72" t="s">
        <v>371</v>
      </c>
      <c r="B19" s="372">
        <v>122</v>
      </c>
      <c r="C19" s="372">
        <v>116</v>
      </c>
      <c r="D19" s="372">
        <v>105</v>
      </c>
      <c r="E19" s="373">
        <f t="shared" si="4"/>
        <v>343</v>
      </c>
      <c r="F19" s="73"/>
      <c r="G19" s="72" t="s">
        <v>494</v>
      </c>
      <c r="H19" s="372">
        <v>118</v>
      </c>
      <c r="I19" s="372">
        <v>117</v>
      </c>
      <c r="J19" s="372">
        <v>115</v>
      </c>
      <c r="K19" s="373">
        <f t="shared" si="5"/>
        <v>350</v>
      </c>
    </row>
    <row r="20" spans="1:11" s="70" customFormat="1" ht="22.5" x14ac:dyDescent="0.45">
      <c r="A20" s="72" t="s">
        <v>354</v>
      </c>
      <c r="B20" s="372">
        <v>137</v>
      </c>
      <c r="C20" s="372">
        <v>104</v>
      </c>
      <c r="D20" s="372">
        <v>113</v>
      </c>
      <c r="E20" s="373">
        <f t="shared" si="4"/>
        <v>354</v>
      </c>
      <c r="F20" s="73"/>
      <c r="G20" s="72" t="s">
        <v>264</v>
      </c>
      <c r="H20" s="372">
        <v>109</v>
      </c>
      <c r="I20" s="372">
        <v>136</v>
      </c>
      <c r="J20" s="372">
        <v>103</v>
      </c>
      <c r="K20" s="373">
        <f t="shared" si="5"/>
        <v>348</v>
      </c>
    </row>
    <row r="21" spans="1:11" s="373" customFormat="1" ht="22.5" x14ac:dyDescent="0.2">
      <c r="A21" s="131" t="s">
        <v>487</v>
      </c>
      <c r="B21" s="373">
        <f>SUM(B16:B20)</f>
        <v>622</v>
      </c>
      <c r="C21" s="373">
        <f>SUM(C16:C20)</f>
        <v>566</v>
      </c>
      <c r="D21" s="373">
        <f>SUM(D16:D20)</f>
        <v>585</v>
      </c>
      <c r="E21" s="373">
        <f t="shared" si="4"/>
        <v>1773</v>
      </c>
      <c r="G21" s="131" t="s">
        <v>488</v>
      </c>
      <c r="H21" s="373">
        <f>SUM(H16:H20)</f>
        <v>578</v>
      </c>
      <c r="I21" s="373">
        <f>SUM(I16:I20)</f>
        <v>606</v>
      </c>
      <c r="J21" s="373">
        <f>SUM(J16:J20)</f>
        <v>534</v>
      </c>
      <c r="K21" s="373">
        <f>SUM(K16:K20)</f>
        <v>1718</v>
      </c>
    </row>
    <row r="22" spans="1:11" s="71" customFormat="1" ht="22.5" x14ac:dyDescent="0.2">
      <c r="A22" s="385" t="s">
        <v>298</v>
      </c>
      <c r="B22" s="385"/>
      <c r="C22" s="385"/>
      <c r="D22" s="385"/>
      <c r="E22" s="385"/>
      <c r="F22" s="373"/>
      <c r="G22" s="385" t="s">
        <v>297</v>
      </c>
      <c r="H22" s="385"/>
      <c r="I22" s="385"/>
      <c r="J22" s="385"/>
      <c r="K22" s="385"/>
    </row>
    <row r="23" spans="1:11" s="70" customFormat="1" ht="22.5" x14ac:dyDescent="0.45">
      <c r="A23" s="74" t="s">
        <v>225</v>
      </c>
      <c r="B23" s="75">
        <v>138</v>
      </c>
      <c r="C23" s="75">
        <v>96</v>
      </c>
      <c r="D23" s="75">
        <v>110</v>
      </c>
      <c r="E23" s="374">
        <f t="shared" ref="E23:E28" si="6">SUM(B23:D23)</f>
        <v>344</v>
      </c>
      <c r="F23" s="73"/>
      <c r="G23" s="74" t="s">
        <v>242</v>
      </c>
      <c r="H23" s="75">
        <v>123</v>
      </c>
      <c r="I23" s="75">
        <v>102</v>
      </c>
      <c r="J23" s="75">
        <v>105</v>
      </c>
      <c r="K23" s="374">
        <f t="shared" ref="K23:K28" si="7">SUM(H23:J23)</f>
        <v>330</v>
      </c>
    </row>
    <row r="24" spans="1:11" s="70" customFormat="1" ht="22.5" x14ac:dyDescent="0.45">
      <c r="A24" s="74" t="s">
        <v>222</v>
      </c>
      <c r="B24" s="75">
        <v>124</v>
      </c>
      <c r="C24" s="75">
        <v>109</v>
      </c>
      <c r="D24" s="75">
        <v>113</v>
      </c>
      <c r="E24" s="374">
        <f t="shared" si="6"/>
        <v>346</v>
      </c>
      <c r="F24" s="73"/>
      <c r="G24" s="74" t="s">
        <v>243</v>
      </c>
      <c r="H24" s="75">
        <v>109</v>
      </c>
      <c r="I24" s="75">
        <v>124</v>
      </c>
      <c r="J24" s="75">
        <v>128</v>
      </c>
      <c r="K24" s="374">
        <f t="shared" si="7"/>
        <v>361</v>
      </c>
    </row>
    <row r="25" spans="1:11" s="70" customFormat="1" ht="22.5" x14ac:dyDescent="0.45">
      <c r="A25" s="74" t="s">
        <v>224</v>
      </c>
      <c r="B25" s="75">
        <v>108</v>
      </c>
      <c r="C25" s="75">
        <v>112</v>
      </c>
      <c r="D25" s="75">
        <v>137</v>
      </c>
      <c r="E25" s="374">
        <f t="shared" si="6"/>
        <v>357</v>
      </c>
      <c r="F25" s="73"/>
      <c r="G25" s="74" t="s">
        <v>352</v>
      </c>
      <c r="H25" s="75">
        <v>133</v>
      </c>
      <c r="I25" s="75">
        <v>106</v>
      </c>
      <c r="J25" s="75">
        <v>109</v>
      </c>
      <c r="K25" s="374">
        <f t="shared" si="7"/>
        <v>348</v>
      </c>
    </row>
    <row r="26" spans="1:11" s="70" customFormat="1" ht="22.5" x14ac:dyDescent="0.45">
      <c r="A26" s="74" t="s">
        <v>223</v>
      </c>
      <c r="B26" s="75">
        <v>104</v>
      </c>
      <c r="C26" s="75">
        <v>114</v>
      </c>
      <c r="D26" s="75">
        <v>119</v>
      </c>
      <c r="E26" s="374">
        <f t="shared" si="6"/>
        <v>337</v>
      </c>
      <c r="F26" s="73"/>
      <c r="G26" s="74" t="s">
        <v>240</v>
      </c>
      <c r="H26" s="75">
        <v>101</v>
      </c>
      <c r="I26" s="75">
        <v>140</v>
      </c>
      <c r="J26" s="75">
        <v>122</v>
      </c>
      <c r="K26" s="374">
        <f t="shared" si="7"/>
        <v>363</v>
      </c>
    </row>
    <row r="27" spans="1:11" s="70" customFormat="1" ht="22.5" x14ac:dyDescent="0.45">
      <c r="A27" s="74" t="s">
        <v>355</v>
      </c>
      <c r="B27" s="75">
        <v>97</v>
      </c>
      <c r="C27" s="75">
        <v>130</v>
      </c>
      <c r="D27" s="75">
        <v>92</v>
      </c>
      <c r="E27" s="374">
        <f t="shared" si="6"/>
        <v>319</v>
      </c>
      <c r="F27" s="73"/>
      <c r="G27" s="74" t="s">
        <v>241</v>
      </c>
      <c r="H27" s="75">
        <v>124</v>
      </c>
      <c r="I27" s="75">
        <v>130</v>
      </c>
      <c r="J27" s="75">
        <v>105</v>
      </c>
      <c r="K27" s="374">
        <f t="shared" si="7"/>
        <v>359</v>
      </c>
    </row>
    <row r="28" spans="1:11" s="373" customFormat="1" ht="22.5" x14ac:dyDescent="0.2">
      <c r="A28" s="215" t="s">
        <v>488</v>
      </c>
      <c r="B28" s="374">
        <f>SUM(B23:B27)</f>
        <v>571</v>
      </c>
      <c r="C28" s="374">
        <f>SUM(C23:C27)</f>
        <v>561</v>
      </c>
      <c r="D28" s="374">
        <f>SUM(D23:D27)</f>
        <v>571</v>
      </c>
      <c r="E28" s="374">
        <f t="shared" si="6"/>
        <v>1703</v>
      </c>
      <c r="G28" s="215" t="s">
        <v>487</v>
      </c>
      <c r="H28" s="374">
        <f>SUM(H23:H27)</f>
        <v>590</v>
      </c>
      <c r="I28" s="374">
        <f>SUM(I23:I27)</f>
        <v>602</v>
      </c>
      <c r="J28" s="374">
        <f>SUM(J23:J27)</f>
        <v>569</v>
      </c>
      <c r="K28" s="374">
        <f t="shared" si="7"/>
        <v>1761</v>
      </c>
    </row>
    <row r="29" spans="1:11" s="71" customFormat="1" ht="22.5" x14ac:dyDescent="0.2">
      <c r="A29" s="384" t="s">
        <v>481</v>
      </c>
      <c r="B29" s="384"/>
      <c r="C29" s="384"/>
      <c r="D29" s="384"/>
      <c r="E29" s="384"/>
      <c r="F29" s="373"/>
      <c r="G29" s="384" t="s">
        <v>479</v>
      </c>
      <c r="H29" s="384"/>
      <c r="I29" s="384"/>
      <c r="J29" s="384"/>
      <c r="K29" s="384"/>
    </row>
    <row r="30" spans="1:11" s="70" customFormat="1" ht="22.5" x14ac:dyDescent="0.45">
      <c r="A30" s="72" t="s">
        <v>356</v>
      </c>
      <c r="B30" s="372">
        <v>119</v>
      </c>
      <c r="C30" s="372">
        <v>137</v>
      </c>
      <c r="D30" s="372">
        <v>116</v>
      </c>
      <c r="E30" s="373">
        <f>SUM(B30:D30)</f>
        <v>372</v>
      </c>
      <c r="F30" s="73"/>
      <c r="G30" s="72" t="s">
        <v>280</v>
      </c>
      <c r="H30" s="372">
        <v>123</v>
      </c>
      <c r="I30" s="372">
        <v>156</v>
      </c>
      <c r="J30" s="372">
        <v>119</v>
      </c>
      <c r="K30" s="373">
        <f>SUM(H30:J30)</f>
        <v>398</v>
      </c>
    </row>
    <row r="31" spans="1:11" s="70" customFormat="1" ht="22.5" x14ac:dyDescent="0.45">
      <c r="A31" s="72" t="s">
        <v>251</v>
      </c>
      <c r="B31" s="372">
        <v>128</v>
      </c>
      <c r="C31" s="372">
        <v>123</v>
      </c>
      <c r="D31" s="372">
        <v>100</v>
      </c>
      <c r="E31" s="373">
        <f t="shared" ref="E31:E35" si="8">SUM(B31:D31)</f>
        <v>351</v>
      </c>
      <c r="F31" s="73"/>
      <c r="G31" s="72" t="s">
        <v>41</v>
      </c>
      <c r="H31" s="372">
        <v>104</v>
      </c>
      <c r="I31" s="372">
        <v>116</v>
      </c>
      <c r="J31" s="372">
        <v>115</v>
      </c>
      <c r="K31" s="373">
        <f t="shared" ref="K31:K35" si="9">SUM(H31:J31)</f>
        <v>335</v>
      </c>
    </row>
    <row r="32" spans="1:11" s="70" customFormat="1" ht="22.5" x14ac:dyDescent="0.45">
      <c r="A32" s="72" t="s">
        <v>489</v>
      </c>
      <c r="B32" s="372">
        <v>93</v>
      </c>
      <c r="C32" s="372">
        <v>114</v>
      </c>
      <c r="D32" s="372">
        <v>100</v>
      </c>
      <c r="E32" s="373">
        <f t="shared" si="8"/>
        <v>307</v>
      </c>
      <c r="F32" s="73"/>
      <c r="G32" s="72" t="s">
        <v>40</v>
      </c>
      <c r="H32" s="372">
        <v>114</v>
      </c>
      <c r="I32" s="372">
        <v>108</v>
      </c>
      <c r="J32" s="372">
        <v>158</v>
      </c>
      <c r="K32" s="373">
        <f t="shared" si="9"/>
        <v>380</v>
      </c>
    </row>
    <row r="33" spans="1:11" s="70" customFormat="1" ht="22.5" x14ac:dyDescent="0.45">
      <c r="A33" s="72" t="s">
        <v>248</v>
      </c>
      <c r="B33" s="372">
        <v>102</v>
      </c>
      <c r="C33" s="372">
        <v>136</v>
      </c>
      <c r="D33" s="372">
        <v>110</v>
      </c>
      <c r="E33" s="373">
        <f t="shared" si="8"/>
        <v>348</v>
      </c>
      <c r="F33" s="73"/>
      <c r="G33" s="72" t="s">
        <v>357</v>
      </c>
      <c r="H33" s="372">
        <v>101</v>
      </c>
      <c r="I33" s="372">
        <v>111</v>
      </c>
      <c r="J33" s="372">
        <v>131</v>
      </c>
      <c r="K33" s="373">
        <f t="shared" si="9"/>
        <v>343</v>
      </c>
    </row>
    <row r="34" spans="1:11" s="70" customFormat="1" ht="22.5" x14ac:dyDescent="0.45">
      <c r="A34" s="72" t="s">
        <v>247</v>
      </c>
      <c r="B34" s="372">
        <v>106</v>
      </c>
      <c r="C34" s="372">
        <v>125</v>
      </c>
      <c r="D34" s="372">
        <v>97</v>
      </c>
      <c r="E34" s="373">
        <f t="shared" si="8"/>
        <v>328</v>
      </c>
      <c r="F34" s="73"/>
      <c r="G34" s="72" t="s">
        <v>335</v>
      </c>
      <c r="H34" s="372">
        <v>138</v>
      </c>
      <c r="I34" s="372">
        <v>144</v>
      </c>
      <c r="J34" s="372">
        <v>126</v>
      </c>
      <c r="K34" s="373">
        <f t="shared" si="9"/>
        <v>408</v>
      </c>
    </row>
    <row r="35" spans="1:11" s="373" customFormat="1" ht="22.5" x14ac:dyDescent="0.2">
      <c r="A35" s="131" t="s">
        <v>730</v>
      </c>
      <c r="B35" s="373">
        <f>SUM(B30:B34)</f>
        <v>548</v>
      </c>
      <c r="C35" s="373">
        <f>SUM(C30:C34)</f>
        <v>635</v>
      </c>
      <c r="D35" s="373">
        <f>SUM(D30:D34)</f>
        <v>523</v>
      </c>
      <c r="E35" s="373">
        <f t="shared" si="8"/>
        <v>1706</v>
      </c>
      <c r="G35" s="131" t="s">
        <v>729</v>
      </c>
      <c r="H35" s="373">
        <f>SUM(H30:H34)</f>
        <v>580</v>
      </c>
      <c r="I35" s="373">
        <f>SUM(I30:I34)</f>
        <v>635</v>
      </c>
      <c r="J35" s="373">
        <f>SUM(J30:J34)</f>
        <v>649</v>
      </c>
      <c r="K35" s="373">
        <f t="shared" si="9"/>
        <v>1864</v>
      </c>
    </row>
    <row r="36" spans="1:11" s="71" customFormat="1" ht="22.5" x14ac:dyDescent="0.2">
      <c r="A36" s="385" t="s">
        <v>482</v>
      </c>
      <c r="B36" s="385"/>
      <c r="C36" s="385"/>
      <c r="D36" s="385"/>
      <c r="E36" s="385"/>
      <c r="F36" s="373"/>
      <c r="G36" s="385" t="s">
        <v>483</v>
      </c>
      <c r="H36" s="385"/>
      <c r="I36" s="385"/>
      <c r="J36" s="385"/>
      <c r="K36" s="385"/>
    </row>
    <row r="37" spans="1:11" s="70" customFormat="1" ht="22.5" x14ac:dyDescent="0.45">
      <c r="A37" s="74" t="s">
        <v>271</v>
      </c>
      <c r="B37" s="75">
        <v>98</v>
      </c>
      <c r="C37" s="75">
        <v>99</v>
      </c>
      <c r="D37" s="75">
        <v>84</v>
      </c>
      <c r="E37" s="374">
        <f t="shared" ref="E37:E41" si="10">SUM(B37:D37)</f>
        <v>281</v>
      </c>
      <c r="F37" s="73"/>
      <c r="G37" s="74" t="s">
        <v>358</v>
      </c>
      <c r="H37" s="75">
        <v>126</v>
      </c>
      <c r="I37" s="75">
        <v>106</v>
      </c>
      <c r="J37" s="75">
        <v>113</v>
      </c>
      <c r="K37" s="374">
        <f t="shared" ref="K37:K42" si="11">SUM(H37:J37)</f>
        <v>345</v>
      </c>
    </row>
    <row r="38" spans="1:11" s="70" customFormat="1" ht="22.5" x14ac:dyDescent="0.45">
      <c r="A38" s="74" t="s">
        <v>270</v>
      </c>
      <c r="B38" s="75">
        <v>118</v>
      </c>
      <c r="C38" s="75">
        <v>119</v>
      </c>
      <c r="D38" s="75">
        <v>110</v>
      </c>
      <c r="E38" s="374">
        <f t="shared" si="10"/>
        <v>347</v>
      </c>
      <c r="F38" s="73"/>
      <c r="G38" s="74" t="s">
        <v>764</v>
      </c>
      <c r="H38" s="75">
        <v>112</v>
      </c>
      <c r="I38" s="75">
        <v>109</v>
      </c>
      <c r="J38" s="75">
        <v>110</v>
      </c>
      <c r="K38" s="374">
        <f t="shared" si="11"/>
        <v>331</v>
      </c>
    </row>
    <row r="39" spans="1:11" s="70" customFormat="1" ht="22.5" x14ac:dyDescent="0.45">
      <c r="A39" s="74" t="s">
        <v>766</v>
      </c>
      <c r="B39" s="75">
        <v>116</v>
      </c>
      <c r="C39" s="75">
        <v>111</v>
      </c>
      <c r="D39" s="75">
        <v>115</v>
      </c>
      <c r="E39" s="374">
        <f t="shared" si="10"/>
        <v>342</v>
      </c>
      <c r="F39" s="73"/>
      <c r="G39" s="74" t="s">
        <v>266</v>
      </c>
      <c r="H39" s="75">
        <v>119</v>
      </c>
      <c r="I39" s="75">
        <v>122</v>
      </c>
      <c r="J39" s="75">
        <v>107</v>
      </c>
      <c r="K39" s="374">
        <f t="shared" si="11"/>
        <v>348</v>
      </c>
    </row>
    <row r="40" spans="1:11" s="70" customFormat="1" ht="22.5" x14ac:dyDescent="0.45">
      <c r="A40" s="74" t="s">
        <v>273</v>
      </c>
      <c r="B40" s="75">
        <v>110</v>
      </c>
      <c r="C40" s="75">
        <v>113</v>
      </c>
      <c r="D40" s="75">
        <v>116</v>
      </c>
      <c r="E40" s="374">
        <f t="shared" si="10"/>
        <v>339</v>
      </c>
      <c r="F40" s="73"/>
      <c r="G40" s="74" t="s">
        <v>249</v>
      </c>
      <c r="H40" s="75">
        <v>140</v>
      </c>
      <c r="I40" s="75">
        <v>116</v>
      </c>
      <c r="J40" s="75">
        <v>101</v>
      </c>
      <c r="K40" s="374">
        <f t="shared" si="11"/>
        <v>357</v>
      </c>
    </row>
    <row r="41" spans="1:11" s="70" customFormat="1" ht="22.5" x14ac:dyDescent="0.45">
      <c r="A41" s="74" t="s">
        <v>360</v>
      </c>
      <c r="B41" s="75">
        <v>115</v>
      </c>
      <c r="C41" s="75">
        <v>127</v>
      </c>
      <c r="D41" s="75">
        <v>119</v>
      </c>
      <c r="E41" s="374">
        <f t="shared" si="10"/>
        <v>361</v>
      </c>
      <c r="F41" s="73"/>
      <c r="G41" s="74" t="s">
        <v>474</v>
      </c>
      <c r="H41" s="75">
        <v>138</v>
      </c>
      <c r="I41" s="75">
        <v>99</v>
      </c>
      <c r="J41" s="75">
        <v>111</v>
      </c>
      <c r="K41" s="374">
        <f t="shared" si="11"/>
        <v>348</v>
      </c>
    </row>
    <row r="42" spans="1:11" s="373" customFormat="1" ht="22.5" x14ac:dyDescent="0.2">
      <c r="A42" s="215" t="s">
        <v>519</v>
      </c>
      <c r="B42" s="374">
        <f>SUM(B37:B41)</f>
        <v>557</v>
      </c>
      <c r="C42" s="374">
        <f>SUM(C37:C41)</f>
        <v>569</v>
      </c>
      <c r="D42" s="374">
        <f>SUM(D37:D41)</f>
        <v>544</v>
      </c>
      <c r="E42" s="374">
        <f>SUM(E37:E41)</f>
        <v>1670</v>
      </c>
      <c r="G42" s="215" t="s">
        <v>519</v>
      </c>
      <c r="H42" s="374">
        <f>SUM(H37:H41)</f>
        <v>635</v>
      </c>
      <c r="I42" s="374">
        <f>SUM(I37:I41)</f>
        <v>552</v>
      </c>
      <c r="J42" s="374">
        <f>SUM(J37:J41)</f>
        <v>542</v>
      </c>
      <c r="K42" s="374">
        <f t="shared" si="11"/>
        <v>1729</v>
      </c>
    </row>
    <row r="43" spans="1:11" s="69" customFormat="1" ht="22.5" x14ac:dyDescent="0.45">
      <c r="A43" s="384" t="s">
        <v>299</v>
      </c>
      <c r="B43" s="384"/>
      <c r="C43" s="384"/>
      <c r="D43" s="384"/>
      <c r="E43" s="384"/>
      <c r="F43" s="373"/>
      <c r="G43" s="384" t="s">
        <v>485</v>
      </c>
      <c r="H43" s="384"/>
      <c r="I43" s="384"/>
      <c r="J43" s="384"/>
      <c r="K43" s="384"/>
    </row>
    <row r="44" spans="1:11" s="70" customFormat="1" ht="22.5" x14ac:dyDescent="0.45">
      <c r="A44" s="72" t="s">
        <v>361</v>
      </c>
      <c r="B44" s="372">
        <v>114</v>
      </c>
      <c r="C44" s="372">
        <v>102</v>
      </c>
      <c r="D44" s="372">
        <v>96</v>
      </c>
      <c r="E44" s="373">
        <f t="shared" ref="E44:E49" si="12">SUM(B44:D44)</f>
        <v>312</v>
      </c>
      <c r="F44" s="73"/>
      <c r="G44" s="72" t="s">
        <v>377</v>
      </c>
      <c r="H44" s="372">
        <v>108</v>
      </c>
      <c r="I44" s="372">
        <v>136</v>
      </c>
      <c r="J44" s="372">
        <v>123</v>
      </c>
      <c r="K44" s="373">
        <f t="shared" ref="K44:K48" si="13">SUM(H44:J44)</f>
        <v>367</v>
      </c>
    </row>
    <row r="45" spans="1:11" s="70" customFormat="1" ht="22.5" x14ac:dyDescent="0.45">
      <c r="A45" s="72" t="s">
        <v>235</v>
      </c>
      <c r="B45" s="372">
        <v>104</v>
      </c>
      <c r="C45" s="372">
        <v>116</v>
      </c>
      <c r="D45" s="372">
        <v>104</v>
      </c>
      <c r="E45" s="373">
        <f t="shared" si="12"/>
        <v>324</v>
      </c>
      <c r="F45" s="73"/>
      <c r="G45" s="72" t="s">
        <v>447</v>
      </c>
      <c r="H45" s="372">
        <v>92</v>
      </c>
      <c r="I45" s="372">
        <v>89</v>
      </c>
      <c r="J45" s="372">
        <v>86</v>
      </c>
      <c r="K45" s="373">
        <f t="shared" si="13"/>
        <v>267</v>
      </c>
    </row>
    <row r="46" spans="1:11" s="70" customFormat="1" ht="22.5" x14ac:dyDescent="0.45">
      <c r="A46" s="72" t="s">
        <v>362</v>
      </c>
      <c r="B46" s="372">
        <v>110</v>
      </c>
      <c r="C46" s="372">
        <v>104</v>
      </c>
      <c r="D46" s="372">
        <v>120</v>
      </c>
      <c r="E46" s="373">
        <f t="shared" si="12"/>
        <v>334</v>
      </c>
      <c r="F46" s="73"/>
      <c r="G46" s="72" t="s">
        <v>445</v>
      </c>
      <c r="H46" s="372">
        <v>94</v>
      </c>
      <c r="I46" s="372">
        <v>101</v>
      </c>
      <c r="J46" s="372">
        <v>98</v>
      </c>
      <c r="K46" s="373">
        <f t="shared" si="13"/>
        <v>293</v>
      </c>
    </row>
    <row r="47" spans="1:11" s="70" customFormat="1" ht="22.5" x14ac:dyDescent="0.45">
      <c r="A47" s="72" t="s">
        <v>234</v>
      </c>
      <c r="B47" s="372">
        <v>117</v>
      </c>
      <c r="C47" s="372">
        <v>111</v>
      </c>
      <c r="D47" s="372">
        <v>125</v>
      </c>
      <c r="E47" s="373">
        <f t="shared" si="12"/>
        <v>353</v>
      </c>
      <c r="F47" s="73"/>
      <c r="G47" s="72" t="s">
        <v>446</v>
      </c>
      <c r="H47" s="372">
        <v>120</v>
      </c>
      <c r="I47" s="372">
        <v>91</v>
      </c>
      <c r="J47" s="372">
        <v>124</v>
      </c>
      <c r="K47" s="373">
        <f t="shared" si="13"/>
        <v>335</v>
      </c>
    </row>
    <row r="48" spans="1:11" s="70" customFormat="1" ht="22.5" x14ac:dyDescent="0.45">
      <c r="A48" s="72" t="s">
        <v>334</v>
      </c>
      <c r="B48" s="372">
        <v>119</v>
      </c>
      <c r="C48" s="372">
        <v>109</v>
      </c>
      <c r="D48" s="372">
        <v>115</v>
      </c>
      <c r="E48" s="373">
        <f t="shared" si="12"/>
        <v>343</v>
      </c>
      <c r="F48" s="73"/>
      <c r="G48" s="72" t="s">
        <v>348</v>
      </c>
      <c r="H48" s="372">
        <v>93</v>
      </c>
      <c r="I48" s="372">
        <v>106</v>
      </c>
      <c r="J48" s="372">
        <v>117</v>
      </c>
      <c r="K48" s="373">
        <f t="shared" si="13"/>
        <v>316</v>
      </c>
    </row>
    <row r="49" spans="1:11" s="373" customFormat="1" ht="22.5" x14ac:dyDescent="0.2">
      <c r="A49" s="131" t="s">
        <v>490</v>
      </c>
      <c r="B49" s="373">
        <f>SUM(B44:B48)</f>
        <v>564</v>
      </c>
      <c r="C49" s="373">
        <f>SUM(C44:C48)</f>
        <v>542</v>
      </c>
      <c r="D49" s="373">
        <f>SUM(D44:D48)</f>
        <v>560</v>
      </c>
      <c r="E49" s="373">
        <f t="shared" si="12"/>
        <v>1666</v>
      </c>
      <c r="G49" s="131" t="s">
        <v>491</v>
      </c>
      <c r="H49" s="373">
        <f>SUM(H44:H48)</f>
        <v>507</v>
      </c>
      <c r="I49" s="373">
        <f>SUM(I44:I48)</f>
        <v>523</v>
      </c>
      <c r="J49" s="373">
        <f>SUM(J44:J48)</f>
        <v>548</v>
      </c>
      <c r="K49" s="373">
        <f>SUM(K44:K48)</f>
        <v>1578</v>
      </c>
    </row>
    <row r="51" spans="1:11" ht="22.5" x14ac:dyDescent="0.35">
      <c r="A51" s="384" t="s">
        <v>332</v>
      </c>
      <c r="B51" s="384"/>
      <c r="C51" s="384"/>
      <c r="D51" s="384"/>
      <c r="E51" s="384"/>
      <c r="G51" s="384" t="s">
        <v>321</v>
      </c>
      <c r="H51" s="384"/>
      <c r="I51" s="384"/>
      <c r="J51" s="384"/>
      <c r="K51" s="384"/>
    </row>
    <row r="52" spans="1:11" ht="22.5" x14ac:dyDescent="0.35">
      <c r="A52" s="384" t="s">
        <v>798</v>
      </c>
      <c r="B52" s="384"/>
      <c r="C52" s="384"/>
      <c r="D52" s="384"/>
      <c r="E52" s="384"/>
      <c r="G52" s="384" t="s">
        <v>806</v>
      </c>
      <c r="H52" s="384"/>
      <c r="I52" s="384"/>
      <c r="J52" s="384"/>
      <c r="K52" s="384"/>
    </row>
    <row r="53" spans="1:11" ht="22.5" x14ac:dyDescent="0.45">
      <c r="A53" s="383" t="s">
        <v>799</v>
      </c>
      <c r="B53" s="383"/>
      <c r="C53" s="383"/>
      <c r="D53" s="383"/>
      <c r="E53" s="383"/>
      <c r="F53" s="70"/>
      <c r="G53" s="383"/>
      <c r="H53" s="383"/>
      <c r="I53" s="383"/>
      <c r="J53" s="383"/>
      <c r="K53" s="383"/>
    </row>
    <row r="54" spans="1:11" ht="22.5" x14ac:dyDescent="0.45">
      <c r="A54" s="383" t="s">
        <v>800</v>
      </c>
      <c r="B54" s="383"/>
      <c r="C54" s="383"/>
      <c r="D54" s="383"/>
      <c r="E54" s="383"/>
      <c r="F54" s="70"/>
      <c r="G54" s="383"/>
      <c r="H54" s="383"/>
      <c r="I54" s="383"/>
      <c r="J54" s="383"/>
      <c r="K54" s="383"/>
    </row>
    <row r="55" spans="1:11" ht="22.5" x14ac:dyDescent="0.45">
      <c r="A55" s="383" t="s">
        <v>801</v>
      </c>
      <c r="B55" s="383"/>
      <c r="C55" s="383"/>
      <c r="D55" s="383"/>
      <c r="E55" s="383"/>
      <c r="F55" s="70"/>
      <c r="G55" s="383" t="s">
        <v>598</v>
      </c>
      <c r="H55" s="383"/>
      <c r="I55" s="383"/>
      <c r="J55" s="383"/>
      <c r="K55" s="383"/>
    </row>
    <row r="56" spans="1:11" ht="22.5" x14ac:dyDescent="0.45">
      <c r="A56" s="383" t="s">
        <v>802</v>
      </c>
      <c r="B56" s="383"/>
      <c r="C56" s="383"/>
      <c r="D56" s="383"/>
      <c r="E56" s="383"/>
      <c r="F56" s="70"/>
      <c r="G56" s="383" t="s">
        <v>599</v>
      </c>
      <c r="H56" s="383"/>
      <c r="I56" s="383"/>
      <c r="J56" s="383"/>
      <c r="K56" s="383"/>
    </row>
    <row r="57" spans="1:11" ht="22.5" x14ac:dyDescent="0.45">
      <c r="A57" s="383" t="s">
        <v>621</v>
      </c>
      <c r="B57" s="383"/>
      <c r="C57" s="383"/>
      <c r="D57" s="383"/>
      <c r="E57" s="383"/>
      <c r="F57" s="70"/>
      <c r="G57" s="383"/>
      <c r="H57" s="383"/>
      <c r="I57" s="383"/>
      <c r="J57" s="383"/>
      <c r="K57" s="383"/>
    </row>
    <row r="58" spans="1:11" ht="22.5" x14ac:dyDescent="0.45">
      <c r="A58" s="383" t="s">
        <v>803</v>
      </c>
      <c r="B58" s="383"/>
      <c r="C58" s="383"/>
      <c r="D58" s="383"/>
      <c r="E58" s="383"/>
      <c r="F58" s="70"/>
      <c r="G58" s="383" t="s">
        <v>600</v>
      </c>
      <c r="H58" s="383"/>
      <c r="I58" s="383"/>
      <c r="J58" s="383"/>
      <c r="K58" s="383"/>
    </row>
    <row r="59" spans="1:11" ht="22.5" x14ac:dyDescent="0.45">
      <c r="A59" s="383" t="s">
        <v>804</v>
      </c>
      <c r="B59" s="383"/>
      <c r="C59" s="383"/>
      <c r="D59" s="383"/>
      <c r="E59" s="383"/>
      <c r="F59" s="70"/>
      <c r="G59" s="383" t="s">
        <v>453</v>
      </c>
      <c r="H59" s="383"/>
      <c r="I59" s="383"/>
      <c r="J59" s="383"/>
      <c r="K59" s="383"/>
    </row>
    <row r="60" spans="1:11" ht="22.5" x14ac:dyDescent="0.45">
      <c r="A60" s="383" t="s">
        <v>805</v>
      </c>
      <c r="B60" s="383"/>
      <c r="C60" s="383"/>
      <c r="D60" s="383"/>
      <c r="E60" s="383"/>
      <c r="F60" s="70"/>
      <c r="G60" s="383"/>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72"/>
      <c r="C62" s="372"/>
      <c r="D62" s="372"/>
      <c r="E62" s="373"/>
      <c r="F62" s="70"/>
      <c r="G62" s="72"/>
      <c r="H62" s="372"/>
      <c r="I62" s="372"/>
      <c r="J62" s="372"/>
      <c r="K62" s="373"/>
    </row>
    <row r="63" spans="1:11" ht="22.5" x14ac:dyDescent="0.45">
      <c r="A63" s="72"/>
      <c r="B63" s="372"/>
      <c r="C63" s="372"/>
      <c r="D63" s="372"/>
      <c r="E63" s="373"/>
      <c r="F63" s="70"/>
      <c r="G63" s="72"/>
      <c r="H63" s="372"/>
      <c r="I63" s="372"/>
      <c r="J63" s="372"/>
      <c r="K63" s="373"/>
    </row>
    <row r="64" spans="1:11" ht="22.5" x14ac:dyDescent="0.45">
      <c r="A64" s="72"/>
      <c r="B64" s="372"/>
      <c r="C64" s="372"/>
      <c r="D64" s="372"/>
      <c r="E64" s="373"/>
      <c r="F64" s="70"/>
      <c r="G64" s="72"/>
      <c r="H64" s="372"/>
      <c r="I64" s="372"/>
      <c r="J64" s="372"/>
      <c r="K64" s="373"/>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807" priority="42" rank="1"/>
  </conditionalFormatting>
  <conditionalFormatting sqref="C7 I7">
    <cfRule type="top10" dxfId="806" priority="41" rank="1"/>
  </conditionalFormatting>
  <conditionalFormatting sqref="D7 J7">
    <cfRule type="top10" dxfId="805" priority="40" stopIfTrue="1" rank="1"/>
  </conditionalFormatting>
  <conditionalFormatting sqref="E7 K7">
    <cfRule type="top10" dxfId="804" priority="39" rank="1"/>
  </conditionalFormatting>
  <conditionalFormatting sqref="B14 H14">
    <cfRule type="top10" dxfId="803" priority="38" rank="1"/>
  </conditionalFormatting>
  <conditionalFormatting sqref="C14 I14">
    <cfRule type="top10" dxfId="802" priority="36" rank="1"/>
    <cfRule type="top10" priority="37" rank="1"/>
  </conditionalFormatting>
  <conditionalFormatting sqref="J14 D14">
    <cfRule type="top10" dxfId="801" priority="35" rank="1"/>
  </conditionalFormatting>
  <conditionalFormatting sqref="K14 E14">
    <cfRule type="top10" dxfId="800" priority="34" rank="1"/>
  </conditionalFormatting>
  <conditionalFormatting sqref="B28 H28">
    <cfRule type="top10" dxfId="799" priority="33" rank="1"/>
  </conditionalFormatting>
  <conditionalFormatting sqref="C28 I28">
    <cfRule type="top10" dxfId="798" priority="32" rank="1"/>
  </conditionalFormatting>
  <conditionalFormatting sqref="D28 J28">
    <cfRule type="top10" dxfId="797" priority="31" rank="1"/>
  </conditionalFormatting>
  <conditionalFormatting sqref="E28 K28">
    <cfRule type="top10" dxfId="796" priority="30" rank="1"/>
  </conditionalFormatting>
  <conditionalFormatting sqref="H35 B35">
    <cfRule type="top10" dxfId="795" priority="29" rank="1"/>
  </conditionalFormatting>
  <conditionalFormatting sqref="C35 I35">
    <cfRule type="top10" dxfId="794" priority="28" rank="1"/>
  </conditionalFormatting>
  <conditionalFormatting sqref="D35 J35">
    <cfRule type="top10" dxfId="793" priority="27" rank="1"/>
  </conditionalFormatting>
  <conditionalFormatting sqref="K35 E35">
    <cfRule type="top10" dxfId="792" priority="26" rank="1"/>
  </conditionalFormatting>
  <conditionalFormatting sqref="B49 H49">
    <cfRule type="top10" dxfId="791" priority="25" rank="1"/>
  </conditionalFormatting>
  <conditionalFormatting sqref="C49 I49">
    <cfRule type="top10" dxfId="790" priority="24" rank="1"/>
  </conditionalFormatting>
  <conditionalFormatting sqref="D49 J49">
    <cfRule type="top10" dxfId="789" priority="23" rank="1"/>
  </conditionalFormatting>
  <conditionalFormatting sqref="E49 K49">
    <cfRule type="top10" dxfId="788" priority="22" rank="1"/>
  </conditionalFormatting>
  <conditionalFormatting sqref="E2:E6 K2:K6 E9:E13 E16:E20 E23:E27 K23:K27 K9:K13 K16:K20 E44:E48 K44:K48 E30:E34">
    <cfRule type="cellIs" dxfId="787" priority="21" operator="greaterThan">
      <formula>399</formula>
    </cfRule>
  </conditionalFormatting>
  <conditionalFormatting sqref="B16:D20 H16:J20 B23:D27 H23:J27 B30:D34 H44:J48 B44:D48">
    <cfRule type="cellIs" dxfId="786" priority="20" operator="greaterThanOrEqual">
      <formula>150</formula>
    </cfRule>
  </conditionalFormatting>
  <conditionalFormatting sqref="H21 B21">
    <cfRule type="top10" dxfId="785" priority="19" rank="1"/>
  </conditionalFormatting>
  <conditionalFormatting sqref="I21 C21">
    <cfRule type="top10" dxfId="784" priority="18" rank="1"/>
  </conditionalFormatting>
  <conditionalFormatting sqref="J21 D21">
    <cfRule type="top10" dxfId="783" priority="17" stopIfTrue="1" rank="1"/>
  </conditionalFormatting>
  <conditionalFormatting sqref="K21 E21">
    <cfRule type="top10" dxfId="782" priority="16" rank="1"/>
  </conditionalFormatting>
  <conditionalFormatting sqref="K30:K34">
    <cfRule type="cellIs" dxfId="781" priority="15" operator="greaterThan">
      <formula>399</formula>
    </cfRule>
  </conditionalFormatting>
  <conditionalFormatting sqref="H30:J34">
    <cfRule type="cellIs" dxfId="780" priority="14" operator="greaterThanOrEqual">
      <formula>150</formula>
    </cfRule>
  </conditionalFormatting>
  <conditionalFormatting sqref="B2:D6">
    <cfRule type="cellIs" dxfId="779" priority="13" operator="greaterThanOrEqual">
      <formula>150</formula>
    </cfRule>
  </conditionalFormatting>
  <conditionalFormatting sqref="H2:J6">
    <cfRule type="cellIs" dxfId="778" priority="12" operator="greaterThanOrEqual">
      <formula>150</formula>
    </cfRule>
  </conditionalFormatting>
  <conditionalFormatting sqref="H42">
    <cfRule type="top10" dxfId="777" priority="11" rank="1"/>
  </conditionalFormatting>
  <conditionalFormatting sqref="K37:K41">
    <cfRule type="cellIs" dxfId="776" priority="10" operator="greaterThan">
      <formula>399</formula>
    </cfRule>
  </conditionalFormatting>
  <conditionalFormatting sqref="H37:J41">
    <cfRule type="cellIs" dxfId="775" priority="9" operator="greaterThanOrEqual">
      <formula>150</formula>
    </cfRule>
  </conditionalFormatting>
  <conditionalFormatting sqref="B42 H42">
    <cfRule type="top10" dxfId="774" priority="8" rank="1"/>
  </conditionalFormatting>
  <conditionalFormatting sqref="C42 I42">
    <cfRule type="top10" dxfId="773" priority="7" rank="1"/>
  </conditionalFormatting>
  <conditionalFormatting sqref="D42 J42">
    <cfRule type="top10" dxfId="772" priority="6" rank="1"/>
  </conditionalFormatting>
  <conditionalFormatting sqref="E42 K42">
    <cfRule type="top10" dxfId="771" priority="5" rank="1"/>
  </conditionalFormatting>
  <conditionalFormatting sqref="E37:E41">
    <cfRule type="cellIs" dxfId="770" priority="4" operator="greaterThan">
      <formula>399</formula>
    </cfRule>
  </conditionalFormatting>
  <conditionalFormatting sqref="B37:D41">
    <cfRule type="cellIs" dxfId="769" priority="3" operator="greaterThanOrEqual">
      <formula>150</formula>
    </cfRule>
  </conditionalFormatting>
  <conditionalFormatting sqref="H9:J13">
    <cfRule type="cellIs" dxfId="768" priority="2" operator="greaterThanOrEqual">
      <formula>150</formula>
    </cfRule>
  </conditionalFormatting>
  <conditionalFormatting sqref="B9:D13">
    <cfRule type="cellIs" dxfId="767"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23&amp;"Arial,Regular"&amp;10
&amp;"Euphemia,Regular"&amp;12FEBRUARY 13, 2015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9" zoomScale="85" zoomScaleNormal="85" workbookViewId="0">
      <selection activeCell="A53" sqref="A53: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480</v>
      </c>
      <c r="B1" s="386"/>
      <c r="C1" s="386"/>
      <c r="D1" s="386"/>
      <c r="E1" s="386"/>
      <c r="F1" s="367"/>
      <c r="G1" s="386" t="s">
        <v>297</v>
      </c>
      <c r="H1" s="386"/>
      <c r="I1" s="386"/>
      <c r="J1" s="386"/>
      <c r="K1" s="386"/>
    </row>
    <row r="2" spans="1:11" s="70" customFormat="1" ht="22.5" x14ac:dyDescent="0.45">
      <c r="A2" s="72" t="s">
        <v>210</v>
      </c>
      <c r="B2" s="364">
        <v>114</v>
      </c>
      <c r="C2" s="364">
        <v>111</v>
      </c>
      <c r="D2" s="364">
        <v>111</v>
      </c>
      <c r="E2" s="365">
        <f t="shared" ref="E2:E7" si="0">SUM(B2:D2)</f>
        <v>336</v>
      </c>
      <c r="F2" s="73"/>
      <c r="G2" s="72" t="s">
        <v>242</v>
      </c>
      <c r="H2" s="364">
        <v>116</v>
      </c>
      <c r="I2" s="364">
        <v>118</v>
      </c>
      <c r="J2" s="364">
        <v>107</v>
      </c>
      <c r="K2" s="365">
        <f t="shared" ref="K2:K7" si="1">SUM(H2:J2)</f>
        <v>341</v>
      </c>
    </row>
    <row r="3" spans="1:11" s="70" customFormat="1" ht="22.5" x14ac:dyDescent="0.45">
      <c r="A3" s="72" t="s">
        <v>286</v>
      </c>
      <c r="B3" s="364">
        <v>102</v>
      </c>
      <c r="C3" s="364">
        <v>94</v>
      </c>
      <c r="D3" s="364">
        <v>116</v>
      </c>
      <c r="E3" s="365">
        <f t="shared" si="0"/>
        <v>312</v>
      </c>
      <c r="F3" s="73"/>
      <c r="G3" s="72" t="s">
        <v>243</v>
      </c>
      <c r="H3" s="364">
        <v>112</v>
      </c>
      <c r="I3" s="364">
        <v>142</v>
      </c>
      <c r="J3" s="364">
        <v>105</v>
      </c>
      <c r="K3" s="365">
        <f t="shared" si="1"/>
        <v>359</v>
      </c>
    </row>
    <row r="4" spans="1:11" s="70" customFormat="1" ht="22.5" x14ac:dyDescent="0.45">
      <c r="A4" s="72" t="s">
        <v>258</v>
      </c>
      <c r="B4" s="364">
        <v>120</v>
      </c>
      <c r="C4" s="364">
        <v>108</v>
      </c>
      <c r="D4" s="364">
        <v>127</v>
      </c>
      <c r="E4" s="365">
        <f t="shared" si="0"/>
        <v>355</v>
      </c>
      <c r="F4" s="73"/>
      <c r="G4" s="72" t="s">
        <v>352</v>
      </c>
      <c r="H4" s="364">
        <v>101</v>
      </c>
      <c r="I4" s="364">
        <v>115</v>
      </c>
      <c r="J4" s="364">
        <v>125</v>
      </c>
      <c r="K4" s="365">
        <f t="shared" si="1"/>
        <v>341</v>
      </c>
    </row>
    <row r="5" spans="1:11" s="70" customFormat="1" ht="22.5" x14ac:dyDescent="0.45">
      <c r="A5" s="72" t="s">
        <v>371</v>
      </c>
      <c r="B5" s="364">
        <v>109</v>
      </c>
      <c r="C5" s="364">
        <v>112</v>
      </c>
      <c r="D5" s="364">
        <v>133</v>
      </c>
      <c r="E5" s="365">
        <f t="shared" si="0"/>
        <v>354</v>
      </c>
      <c r="F5" s="73"/>
      <c r="G5" s="72" t="s">
        <v>240</v>
      </c>
      <c r="H5" s="364">
        <v>105</v>
      </c>
      <c r="I5" s="364">
        <v>116</v>
      </c>
      <c r="J5" s="364">
        <v>136</v>
      </c>
      <c r="K5" s="365">
        <f t="shared" si="1"/>
        <v>357</v>
      </c>
    </row>
    <row r="6" spans="1:11" s="70" customFormat="1" ht="22.5" x14ac:dyDescent="0.45">
      <c r="A6" s="72" t="s">
        <v>354</v>
      </c>
      <c r="B6" s="364">
        <v>110</v>
      </c>
      <c r="C6" s="364">
        <v>113</v>
      </c>
      <c r="D6" s="364">
        <v>117</v>
      </c>
      <c r="E6" s="365">
        <f t="shared" si="0"/>
        <v>340</v>
      </c>
      <c r="F6" s="73"/>
      <c r="G6" s="72" t="s">
        <v>241</v>
      </c>
      <c r="H6" s="364">
        <v>129</v>
      </c>
      <c r="I6" s="364">
        <v>105</v>
      </c>
      <c r="J6" s="364">
        <v>130</v>
      </c>
      <c r="K6" s="365">
        <f t="shared" si="1"/>
        <v>364</v>
      </c>
    </row>
    <row r="7" spans="1:11" s="365" customFormat="1" ht="22.5" x14ac:dyDescent="0.2">
      <c r="A7" s="131" t="s">
        <v>488</v>
      </c>
      <c r="B7" s="365">
        <f>SUM(B2:B6)</f>
        <v>555</v>
      </c>
      <c r="C7" s="365">
        <f>SUM(C2:C6)</f>
        <v>538</v>
      </c>
      <c r="D7" s="365">
        <f>SUM(D2:D6)</f>
        <v>604</v>
      </c>
      <c r="E7" s="365">
        <f t="shared" si="0"/>
        <v>1697</v>
      </c>
      <c r="G7" s="131" t="s">
        <v>487</v>
      </c>
      <c r="H7" s="365">
        <f>SUM(H2:H6)</f>
        <v>563</v>
      </c>
      <c r="I7" s="365">
        <f>SUM(I2:I6)</f>
        <v>596</v>
      </c>
      <c r="J7" s="365">
        <f>SUM(J2:J6)</f>
        <v>603</v>
      </c>
      <c r="K7" s="365">
        <f t="shared" si="1"/>
        <v>1762</v>
      </c>
    </row>
    <row r="8" spans="1:11" s="71" customFormat="1" ht="22.5" x14ac:dyDescent="0.2">
      <c r="A8" s="385" t="s">
        <v>479</v>
      </c>
      <c r="B8" s="385"/>
      <c r="C8" s="385"/>
      <c r="D8" s="385"/>
      <c r="E8" s="385"/>
      <c r="F8" s="365"/>
      <c r="G8" s="385" t="s">
        <v>485</v>
      </c>
      <c r="H8" s="385"/>
      <c r="I8" s="385"/>
      <c r="J8" s="385"/>
      <c r="K8" s="385"/>
    </row>
    <row r="9" spans="1:11" s="70" customFormat="1" ht="22.5" x14ac:dyDescent="0.45">
      <c r="A9" s="74" t="s">
        <v>280</v>
      </c>
      <c r="B9" s="75">
        <v>128</v>
      </c>
      <c r="C9" s="75">
        <v>114</v>
      </c>
      <c r="D9" s="75">
        <v>116</v>
      </c>
      <c r="E9" s="366">
        <f t="shared" ref="E9:E14" si="2">SUM(B9:D9)</f>
        <v>358</v>
      </c>
      <c r="F9" s="73"/>
      <c r="G9" s="74" t="s">
        <v>521</v>
      </c>
      <c r="H9" s="75">
        <v>130</v>
      </c>
      <c r="I9" s="75">
        <v>101</v>
      </c>
      <c r="J9" s="75">
        <v>111</v>
      </c>
      <c r="K9" s="366">
        <f t="shared" ref="K9:K14" si="3">SUM(H9:J9)</f>
        <v>342</v>
      </c>
    </row>
    <row r="10" spans="1:11" s="70" customFormat="1" ht="22.5" x14ac:dyDescent="0.45">
      <c r="A10" s="74" t="s">
        <v>41</v>
      </c>
      <c r="B10" s="75">
        <v>117</v>
      </c>
      <c r="C10" s="75">
        <v>131</v>
      </c>
      <c r="D10" s="75">
        <v>100</v>
      </c>
      <c r="E10" s="366">
        <f t="shared" si="2"/>
        <v>348</v>
      </c>
      <c r="F10" s="73"/>
      <c r="G10" s="74" t="s">
        <v>445</v>
      </c>
      <c r="H10" s="75">
        <v>114</v>
      </c>
      <c r="I10" s="75">
        <v>123</v>
      </c>
      <c r="J10" s="75">
        <v>124</v>
      </c>
      <c r="K10" s="366">
        <f t="shared" si="3"/>
        <v>361</v>
      </c>
    </row>
    <row r="11" spans="1:11" s="70" customFormat="1" ht="22.5" x14ac:dyDescent="0.45">
      <c r="A11" s="74" t="s">
        <v>40</v>
      </c>
      <c r="B11" s="75">
        <v>113</v>
      </c>
      <c r="C11" s="75">
        <v>107</v>
      </c>
      <c r="D11" s="75">
        <v>158</v>
      </c>
      <c r="E11" s="366">
        <f t="shared" si="2"/>
        <v>378</v>
      </c>
      <c r="F11" s="73"/>
      <c r="G11" s="74" t="s">
        <v>377</v>
      </c>
      <c r="H11" s="75">
        <v>107</v>
      </c>
      <c r="I11" s="75">
        <v>116</v>
      </c>
      <c r="J11" s="75">
        <v>136</v>
      </c>
      <c r="K11" s="366">
        <f t="shared" si="3"/>
        <v>359</v>
      </c>
    </row>
    <row r="12" spans="1:11" s="70" customFormat="1" ht="22.5" x14ac:dyDescent="0.45">
      <c r="A12" s="74" t="s">
        <v>357</v>
      </c>
      <c r="B12" s="75">
        <v>105</v>
      </c>
      <c r="C12" s="75">
        <v>126</v>
      </c>
      <c r="D12" s="75">
        <v>153</v>
      </c>
      <c r="E12" s="366">
        <f t="shared" si="2"/>
        <v>384</v>
      </c>
      <c r="F12" s="73"/>
      <c r="G12" s="74" t="s">
        <v>446</v>
      </c>
      <c r="H12" s="75">
        <v>115</v>
      </c>
      <c r="I12" s="75">
        <v>124</v>
      </c>
      <c r="J12" s="75">
        <v>125</v>
      </c>
      <c r="K12" s="366">
        <f t="shared" si="3"/>
        <v>364</v>
      </c>
    </row>
    <row r="13" spans="1:11" s="70" customFormat="1" ht="22.5" x14ac:dyDescent="0.45">
      <c r="A13" s="74" t="s">
        <v>335</v>
      </c>
      <c r="B13" s="75">
        <v>103</v>
      </c>
      <c r="C13" s="75">
        <v>128</v>
      </c>
      <c r="D13" s="75">
        <v>99</v>
      </c>
      <c r="E13" s="366">
        <f t="shared" si="2"/>
        <v>330</v>
      </c>
      <c r="F13" s="73"/>
      <c r="G13" s="74" t="s">
        <v>348</v>
      </c>
      <c r="H13" s="75">
        <v>109</v>
      </c>
      <c r="I13" s="75">
        <v>96</v>
      </c>
      <c r="J13" s="75">
        <v>124</v>
      </c>
      <c r="K13" s="366">
        <f t="shared" si="3"/>
        <v>329</v>
      </c>
    </row>
    <row r="14" spans="1:11" s="365" customFormat="1" ht="22.5" x14ac:dyDescent="0.2">
      <c r="A14" s="215" t="s">
        <v>487</v>
      </c>
      <c r="B14" s="366">
        <f>SUM(B9:B13)</f>
        <v>566</v>
      </c>
      <c r="C14" s="366">
        <f>SUM(C9:C13)</f>
        <v>606</v>
      </c>
      <c r="D14" s="366">
        <f>SUM(D9:D13)</f>
        <v>626</v>
      </c>
      <c r="E14" s="366">
        <f t="shared" si="2"/>
        <v>1798</v>
      </c>
      <c r="G14" s="215" t="s">
        <v>488</v>
      </c>
      <c r="H14" s="366">
        <f>SUM(H9:H13)</f>
        <v>575</v>
      </c>
      <c r="I14" s="366">
        <f>SUM(I9:I13)</f>
        <v>560</v>
      </c>
      <c r="J14" s="366">
        <f>SUM(J9:J13)</f>
        <v>620</v>
      </c>
      <c r="K14" s="366">
        <f t="shared" si="3"/>
        <v>1755</v>
      </c>
    </row>
    <row r="15" spans="1:11" s="71" customFormat="1" ht="22.5" x14ac:dyDescent="0.2">
      <c r="A15" s="384" t="s">
        <v>294</v>
      </c>
      <c r="B15" s="384"/>
      <c r="C15" s="384"/>
      <c r="D15" s="384"/>
      <c r="E15" s="384"/>
      <c r="F15" s="365"/>
      <c r="G15" s="384" t="s">
        <v>292</v>
      </c>
      <c r="H15" s="384"/>
      <c r="I15" s="384"/>
      <c r="J15" s="384"/>
      <c r="K15" s="384"/>
    </row>
    <row r="16" spans="1:11" s="70" customFormat="1" ht="22.5" x14ac:dyDescent="0.45">
      <c r="A16" s="72" t="s">
        <v>277</v>
      </c>
      <c r="B16" s="364">
        <v>143</v>
      </c>
      <c r="C16" s="364">
        <v>146</v>
      </c>
      <c r="D16" s="364">
        <v>129</v>
      </c>
      <c r="E16" s="365">
        <f t="shared" ref="E16:E21" si="4">SUM(B16:D16)</f>
        <v>418</v>
      </c>
      <c r="F16" s="73"/>
      <c r="G16" s="72" t="s">
        <v>287</v>
      </c>
      <c r="H16" s="364">
        <v>116</v>
      </c>
      <c r="I16" s="364">
        <v>111</v>
      </c>
      <c r="J16" s="364">
        <v>158</v>
      </c>
      <c r="K16" s="365">
        <f t="shared" ref="K16:K20" si="5">SUM(H16:J16)</f>
        <v>385</v>
      </c>
    </row>
    <row r="17" spans="1:11" s="70" customFormat="1" ht="22.5" x14ac:dyDescent="0.45">
      <c r="A17" s="72" t="s">
        <v>279</v>
      </c>
      <c r="B17" s="364">
        <v>116</v>
      </c>
      <c r="C17" s="364">
        <v>139</v>
      </c>
      <c r="D17" s="364">
        <v>116</v>
      </c>
      <c r="E17" s="365">
        <f t="shared" si="4"/>
        <v>371</v>
      </c>
      <c r="F17" s="73"/>
      <c r="G17" s="72" t="s">
        <v>262</v>
      </c>
      <c r="H17" s="364">
        <v>120</v>
      </c>
      <c r="I17" s="364">
        <v>120</v>
      </c>
      <c r="J17" s="364">
        <v>103</v>
      </c>
      <c r="K17" s="365">
        <f t="shared" si="5"/>
        <v>343</v>
      </c>
    </row>
    <row r="18" spans="1:11" s="70" customFormat="1" ht="22.5" x14ac:dyDescent="0.45">
      <c r="A18" s="72" t="s">
        <v>214</v>
      </c>
      <c r="B18" s="364">
        <v>121</v>
      </c>
      <c r="C18" s="364">
        <v>123</v>
      </c>
      <c r="D18" s="364">
        <v>123</v>
      </c>
      <c r="E18" s="365">
        <f t="shared" si="4"/>
        <v>367</v>
      </c>
      <c r="F18" s="73"/>
      <c r="G18" s="72" t="s">
        <v>211</v>
      </c>
      <c r="H18" s="364">
        <v>110</v>
      </c>
      <c r="I18" s="364">
        <v>109</v>
      </c>
      <c r="J18" s="364">
        <v>134</v>
      </c>
      <c r="K18" s="365">
        <f t="shared" si="5"/>
        <v>353</v>
      </c>
    </row>
    <row r="19" spans="1:11" s="70" customFormat="1" ht="22.5" x14ac:dyDescent="0.45">
      <c r="A19" s="72" t="s">
        <v>278</v>
      </c>
      <c r="B19" s="364">
        <v>134</v>
      </c>
      <c r="C19" s="364">
        <v>130</v>
      </c>
      <c r="D19" s="364">
        <v>127</v>
      </c>
      <c r="E19" s="365">
        <f t="shared" si="4"/>
        <v>391</v>
      </c>
      <c r="F19" s="73"/>
      <c r="G19" s="72" t="s">
        <v>283</v>
      </c>
      <c r="H19" s="364">
        <v>127</v>
      </c>
      <c r="I19" s="364">
        <v>115</v>
      </c>
      <c r="J19" s="364">
        <v>103</v>
      </c>
      <c r="K19" s="365">
        <f t="shared" si="5"/>
        <v>345</v>
      </c>
    </row>
    <row r="20" spans="1:11" s="70" customFormat="1" ht="22.5" x14ac:dyDescent="0.45">
      <c r="A20" s="72" t="s">
        <v>276</v>
      </c>
      <c r="B20" s="364">
        <v>155</v>
      </c>
      <c r="C20" s="364">
        <v>137</v>
      </c>
      <c r="D20" s="364">
        <v>132</v>
      </c>
      <c r="E20" s="365">
        <f t="shared" si="4"/>
        <v>424</v>
      </c>
      <c r="F20" s="73"/>
      <c r="G20" s="72" t="s">
        <v>486</v>
      </c>
      <c r="H20" s="364">
        <v>116</v>
      </c>
      <c r="I20" s="364">
        <v>134</v>
      </c>
      <c r="J20" s="364">
        <v>130</v>
      </c>
      <c r="K20" s="365">
        <f t="shared" si="5"/>
        <v>380</v>
      </c>
    </row>
    <row r="21" spans="1:11" s="365" customFormat="1" ht="22.5" x14ac:dyDescent="0.2">
      <c r="A21" s="131" t="s">
        <v>487</v>
      </c>
      <c r="B21" s="365">
        <f>SUM(B16:B20)</f>
        <v>669</v>
      </c>
      <c r="C21" s="365">
        <f>SUM(C16:C20)</f>
        <v>675</v>
      </c>
      <c r="D21" s="365">
        <f>SUM(D16:D20)</f>
        <v>627</v>
      </c>
      <c r="E21" s="365">
        <f t="shared" si="4"/>
        <v>1971</v>
      </c>
      <c r="G21" s="131" t="s">
        <v>488</v>
      </c>
      <c r="H21" s="365">
        <f>SUM(H16:H20)</f>
        <v>589</v>
      </c>
      <c r="I21" s="365">
        <f>SUM(I16:I20)</f>
        <v>589</v>
      </c>
      <c r="J21" s="365">
        <f>SUM(J16:J20)</f>
        <v>628</v>
      </c>
      <c r="K21" s="365">
        <f>SUM(K16:K20)</f>
        <v>1806</v>
      </c>
    </row>
    <row r="22" spans="1:11" s="71" customFormat="1" ht="22.5" x14ac:dyDescent="0.2">
      <c r="A22" s="385" t="s">
        <v>484</v>
      </c>
      <c r="B22" s="385"/>
      <c r="C22" s="385"/>
      <c r="D22" s="385"/>
      <c r="E22" s="385"/>
      <c r="F22" s="365"/>
      <c r="G22" s="385" t="s">
        <v>483</v>
      </c>
      <c r="H22" s="385"/>
      <c r="I22" s="385"/>
      <c r="J22" s="385"/>
      <c r="K22" s="385"/>
    </row>
    <row r="23" spans="1:11" s="70" customFormat="1" ht="22.5" x14ac:dyDescent="0.45">
      <c r="A23" s="74" t="s">
        <v>260</v>
      </c>
      <c r="B23" s="75">
        <v>101</v>
      </c>
      <c r="C23" s="75">
        <v>95</v>
      </c>
      <c r="D23" s="75">
        <v>120</v>
      </c>
      <c r="E23" s="366">
        <f t="shared" ref="E23:E28" si="6">SUM(B23:D23)</f>
        <v>316</v>
      </c>
      <c r="F23" s="73"/>
      <c r="G23" s="74" t="s">
        <v>764</v>
      </c>
      <c r="H23" s="75">
        <v>102</v>
      </c>
      <c r="I23" s="75">
        <v>108</v>
      </c>
      <c r="J23" s="75">
        <v>106</v>
      </c>
      <c r="K23" s="366">
        <f t="shared" ref="K23:K28" si="7">SUM(H23:J23)</f>
        <v>316</v>
      </c>
    </row>
    <row r="24" spans="1:11" s="70" customFormat="1" ht="22.5" x14ac:dyDescent="0.45">
      <c r="A24" s="74" t="s">
        <v>440</v>
      </c>
      <c r="B24" s="75">
        <v>113</v>
      </c>
      <c r="C24" s="75">
        <v>157</v>
      </c>
      <c r="D24" s="75">
        <v>100</v>
      </c>
      <c r="E24" s="366">
        <f t="shared" si="6"/>
        <v>370</v>
      </c>
      <c r="F24" s="73"/>
      <c r="G24" s="74" t="s">
        <v>358</v>
      </c>
      <c r="H24" s="75">
        <v>107</v>
      </c>
      <c r="I24" s="75">
        <v>117</v>
      </c>
      <c r="J24" s="75">
        <v>109</v>
      </c>
      <c r="K24" s="366">
        <f t="shared" si="7"/>
        <v>333</v>
      </c>
    </row>
    <row r="25" spans="1:11" s="70" customFormat="1" ht="22.5" x14ac:dyDescent="0.45">
      <c r="A25" s="74" t="s">
        <v>267</v>
      </c>
      <c r="B25" s="75">
        <v>108</v>
      </c>
      <c r="C25" s="75">
        <v>112</v>
      </c>
      <c r="D25" s="75">
        <v>104</v>
      </c>
      <c r="E25" s="366">
        <f t="shared" si="6"/>
        <v>324</v>
      </c>
      <c r="F25" s="73"/>
      <c r="G25" s="74" t="s">
        <v>266</v>
      </c>
      <c r="H25" s="75">
        <v>115</v>
      </c>
      <c r="I25" s="75">
        <v>121</v>
      </c>
      <c r="J25" s="75">
        <v>95</v>
      </c>
      <c r="K25" s="366">
        <f t="shared" si="7"/>
        <v>331</v>
      </c>
    </row>
    <row r="26" spans="1:11" s="70" customFormat="1" ht="22.5" x14ac:dyDescent="0.45">
      <c r="A26" s="74" t="s">
        <v>494</v>
      </c>
      <c r="B26" s="75">
        <v>136</v>
      </c>
      <c r="C26" s="75">
        <v>118</v>
      </c>
      <c r="D26" s="75">
        <v>99</v>
      </c>
      <c r="E26" s="366">
        <f t="shared" si="6"/>
        <v>353</v>
      </c>
      <c r="F26" s="73"/>
      <c r="G26" s="74" t="s">
        <v>249</v>
      </c>
      <c r="H26" s="75">
        <v>124</v>
      </c>
      <c r="I26" s="75">
        <v>90</v>
      </c>
      <c r="J26" s="75">
        <v>130</v>
      </c>
      <c r="K26" s="366">
        <f t="shared" si="7"/>
        <v>344</v>
      </c>
    </row>
    <row r="27" spans="1:11" s="70" customFormat="1" ht="22.5" x14ac:dyDescent="0.45">
      <c r="A27" s="74" t="s">
        <v>264</v>
      </c>
      <c r="B27" s="75">
        <v>152</v>
      </c>
      <c r="C27" s="75">
        <v>107</v>
      </c>
      <c r="D27" s="75">
        <v>108</v>
      </c>
      <c r="E27" s="366">
        <f t="shared" si="6"/>
        <v>367</v>
      </c>
      <c r="F27" s="73"/>
      <c r="G27" s="74" t="s">
        <v>474</v>
      </c>
      <c r="H27" s="75">
        <v>144</v>
      </c>
      <c r="I27" s="75">
        <v>129</v>
      </c>
      <c r="J27" s="75">
        <v>120</v>
      </c>
      <c r="K27" s="366">
        <f t="shared" si="7"/>
        <v>393</v>
      </c>
    </row>
    <row r="28" spans="1:11" s="365" customFormat="1" ht="22.5" x14ac:dyDescent="0.2">
      <c r="A28" s="215" t="s">
        <v>487</v>
      </c>
      <c r="B28" s="366">
        <f>SUM(B23:B27)</f>
        <v>610</v>
      </c>
      <c r="C28" s="366">
        <f>SUM(C23:C27)</f>
        <v>589</v>
      </c>
      <c r="D28" s="366">
        <f>SUM(D23:D27)</f>
        <v>531</v>
      </c>
      <c r="E28" s="366">
        <f t="shared" si="6"/>
        <v>1730</v>
      </c>
      <c r="G28" s="215" t="s">
        <v>488</v>
      </c>
      <c r="H28" s="366">
        <f>SUM(H23:H27)</f>
        <v>592</v>
      </c>
      <c r="I28" s="366">
        <f>SUM(I23:I27)</f>
        <v>565</v>
      </c>
      <c r="J28" s="366">
        <f>SUM(J23:J27)</f>
        <v>560</v>
      </c>
      <c r="K28" s="366">
        <f t="shared" si="7"/>
        <v>1717</v>
      </c>
    </row>
    <row r="29" spans="1:11" s="71" customFormat="1" ht="22.5" x14ac:dyDescent="0.2">
      <c r="A29" s="384" t="s">
        <v>299</v>
      </c>
      <c r="B29" s="384"/>
      <c r="C29" s="384"/>
      <c r="D29" s="384"/>
      <c r="E29" s="384"/>
      <c r="F29" s="365"/>
      <c r="G29" s="384" t="s">
        <v>296</v>
      </c>
      <c r="H29" s="384"/>
      <c r="I29" s="384"/>
      <c r="J29" s="384"/>
      <c r="K29" s="384"/>
    </row>
    <row r="30" spans="1:11" s="70" customFormat="1" ht="22.5" x14ac:dyDescent="0.45">
      <c r="A30" s="72" t="s">
        <v>361</v>
      </c>
      <c r="B30" s="364">
        <v>144</v>
      </c>
      <c r="C30" s="364">
        <v>123</v>
      </c>
      <c r="D30" s="364">
        <v>125</v>
      </c>
      <c r="E30" s="365">
        <f>SUM(B30:D30)</f>
        <v>392</v>
      </c>
      <c r="F30" s="73"/>
      <c r="G30" s="72" t="s">
        <v>351</v>
      </c>
      <c r="H30" s="364">
        <v>130</v>
      </c>
      <c r="I30" s="364">
        <v>123</v>
      </c>
      <c r="J30" s="364">
        <v>118</v>
      </c>
      <c r="K30" s="365">
        <f>SUM(H30:J30)</f>
        <v>371</v>
      </c>
    </row>
    <row r="31" spans="1:11" s="70" customFormat="1" ht="22.5" x14ac:dyDescent="0.45">
      <c r="A31" s="72" t="s">
        <v>235</v>
      </c>
      <c r="B31" s="364">
        <v>127</v>
      </c>
      <c r="C31" s="364">
        <v>93</v>
      </c>
      <c r="D31" s="364">
        <v>113</v>
      </c>
      <c r="E31" s="365">
        <f t="shared" ref="E31:E34" si="8">SUM(B31:D31)</f>
        <v>333</v>
      </c>
      <c r="F31" s="73"/>
      <c r="G31" s="72" t="s">
        <v>493</v>
      </c>
      <c r="H31" s="364">
        <v>106</v>
      </c>
      <c r="I31" s="364">
        <v>118</v>
      </c>
      <c r="J31" s="364">
        <v>135</v>
      </c>
      <c r="K31" s="365">
        <f t="shared" ref="K31:K34" si="9">SUM(H31:J31)</f>
        <v>359</v>
      </c>
    </row>
    <row r="32" spans="1:11" s="70" customFormat="1" ht="22.5" x14ac:dyDescent="0.45">
      <c r="A32" s="72" t="s">
        <v>362</v>
      </c>
      <c r="B32" s="364">
        <v>96</v>
      </c>
      <c r="C32" s="364">
        <v>107</v>
      </c>
      <c r="D32" s="364">
        <v>100</v>
      </c>
      <c r="E32" s="365">
        <f t="shared" si="8"/>
        <v>303</v>
      </c>
      <c r="F32" s="73"/>
      <c r="G32" s="72" t="s">
        <v>237</v>
      </c>
      <c r="H32" s="364">
        <v>103</v>
      </c>
      <c r="I32" s="364">
        <v>118</v>
      </c>
      <c r="J32" s="364">
        <v>135</v>
      </c>
      <c r="K32" s="365">
        <f t="shared" si="9"/>
        <v>356</v>
      </c>
    </row>
    <row r="33" spans="1:11" s="70" customFormat="1" ht="22.5" x14ac:dyDescent="0.45">
      <c r="A33" s="72" t="s">
        <v>234</v>
      </c>
      <c r="B33" s="364">
        <v>163</v>
      </c>
      <c r="C33" s="364">
        <v>128</v>
      </c>
      <c r="D33" s="364">
        <v>121</v>
      </c>
      <c r="E33" s="365">
        <f t="shared" si="8"/>
        <v>412</v>
      </c>
      <c r="F33" s="73"/>
      <c r="G33" s="72" t="s">
        <v>257</v>
      </c>
      <c r="H33" s="364">
        <v>144</v>
      </c>
      <c r="I33" s="364">
        <v>123</v>
      </c>
      <c r="J33" s="364">
        <v>106</v>
      </c>
      <c r="K33" s="365">
        <f t="shared" si="9"/>
        <v>373</v>
      </c>
    </row>
    <row r="34" spans="1:11" s="70" customFormat="1" ht="22.5" x14ac:dyDescent="0.45">
      <c r="A34" s="72" t="s">
        <v>334</v>
      </c>
      <c r="B34" s="364">
        <v>155</v>
      </c>
      <c r="C34" s="364">
        <v>134</v>
      </c>
      <c r="D34" s="364">
        <v>99</v>
      </c>
      <c r="E34" s="365">
        <f t="shared" si="8"/>
        <v>388</v>
      </c>
      <c r="F34" s="73"/>
      <c r="G34" s="72" t="s">
        <v>281</v>
      </c>
      <c r="H34" s="364">
        <v>131</v>
      </c>
      <c r="I34" s="364">
        <v>125</v>
      </c>
      <c r="J34" s="364">
        <v>98</v>
      </c>
      <c r="K34" s="365">
        <f t="shared" si="9"/>
        <v>354</v>
      </c>
    </row>
    <row r="35" spans="1:11" s="365" customFormat="1" ht="22.5" x14ac:dyDescent="0.2">
      <c r="A35" s="131" t="s">
        <v>519</v>
      </c>
      <c r="B35" s="365">
        <f>SUM(B30:B34)</f>
        <v>685</v>
      </c>
      <c r="C35" s="365">
        <f>SUM(C30:C34)</f>
        <v>585</v>
      </c>
      <c r="D35" s="365">
        <f>SUM(D30:D34)</f>
        <v>558</v>
      </c>
      <c r="E35" s="365">
        <f t="shared" ref="E35" si="10">SUM(B35:D35)</f>
        <v>1828</v>
      </c>
      <c r="G35" s="131" t="s">
        <v>519</v>
      </c>
      <c r="H35" s="365">
        <f>SUM(H30:H34)</f>
        <v>614</v>
      </c>
      <c r="I35" s="365">
        <f>SUM(I30:I34)</f>
        <v>607</v>
      </c>
      <c r="J35" s="365">
        <f>SUM(J30:J34)</f>
        <v>592</v>
      </c>
      <c r="K35" s="365">
        <f t="shared" ref="K35" si="11">SUM(H35:J35)</f>
        <v>1813</v>
      </c>
    </row>
    <row r="36" spans="1:11" s="71" customFormat="1" ht="22.5" x14ac:dyDescent="0.2">
      <c r="A36" s="385" t="s">
        <v>481</v>
      </c>
      <c r="B36" s="385"/>
      <c r="C36" s="385"/>
      <c r="D36" s="385"/>
      <c r="E36" s="385"/>
      <c r="F36" s="365"/>
      <c r="G36" s="385" t="s">
        <v>482</v>
      </c>
      <c r="H36" s="385"/>
      <c r="I36" s="385"/>
      <c r="J36" s="385"/>
      <c r="K36" s="385"/>
    </row>
    <row r="37" spans="1:11" s="70" customFormat="1" ht="22.5" x14ac:dyDescent="0.45">
      <c r="A37" s="74" t="s">
        <v>356</v>
      </c>
      <c r="B37" s="75">
        <v>98</v>
      </c>
      <c r="C37" s="75">
        <v>107</v>
      </c>
      <c r="D37" s="75">
        <v>107</v>
      </c>
      <c r="E37" s="366">
        <f t="shared" ref="E37:E41" si="12">SUM(B37:D37)</f>
        <v>312</v>
      </c>
      <c r="F37" s="73"/>
      <c r="G37" s="74" t="s">
        <v>270</v>
      </c>
      <c r="H37" s="75">
        <v>87</v>
      </c>
      <c r="I37" s="75">
        <v>96</v>
      </c>
      <c r="J37" s="75">
        <v>108</v>
      </c>
      <c r="K37" s="366">
        <f t="shared" ref="K37:K42" si="13">SUM(H37:J37)</f>
        <v>291</v>
      </c>
    </row>
    <row r="38" spans="1:11" s="70" customFormat="1" ht="22.5" x14ac:dyDescent="0.45">
      <c r="A38" s="74" t="s">
        <v>251</v>
      </c>
      <c r="B38" s="75">
        <v>119</v>
      </c>
      <c r="C38" s="75">
        <v>139</v>
      </c>
      <c r="D38" s="75">
        <v>98</v>
      </c>
      <c r="E38" s="366">
        <f t="shared" si="12"/>
        <v>356</v>
      </c>
      <c r="F38" s="73"/>
      <c r="G38" s="74" t="s">
        <v>271</v>
      </c>
      <c r="H38" s="75">
        <v>105</v>
      </c>
      <c r="I38" s="75">
        <v>97</v>
      </c>
      <c r="J38" s="75">
        <v>107</v>
      </c>
      <c r="K38" s="366">
        <f t="shared" si="13"/>
        <v>309</v>
      </c>
    </row>
    <row r="39" spans="1:11" s="70" customFormat="1" ht="22.5" x14ac:dyDescent="0.45">
      <c r="A39" s="74" t="s">
        <v>489</v>
      </c>
      <c r="B39" s="75">
        <v>96</v>
      </c>
      <c r="C39" s="75">
        <v>115</v>
      </c>
      <c r="D39" s="75">
        <v>106</v>
      </c>
      <c r="E39" s="366">
        <f t="shared" si="12"/>
        <v>317</v>
      </c>
      <c r="F39" s="73"/>
      <c r="G39" s="74" t="s">
        <v>272</v>
      </c>
      <c r="H39" s="75">
        <v>100</v>
      </c>
      <c r="I39" s="75">
        <v>111</v>
      </c>
      <c r="J39" s="75">
        <v>90</v>
      </c>
      <c r="K39" s="366">
        <f t="shared" si="13"/>
        <v>301</v>
      </c>
    </row>
    <row r="40" spans="1:11" s="70" customFormat="1" ht="22.5" x14ac:dyDescent="0.45">
      <c r="A40" s="74" t="s">
        <v>248</v>
      </c>
      <c r="B40" s="75">
        <v>100</v>
      </c>
      <c r="C40" s="75">
        <v>123</v>
      </c>
      <c r="D40" s="75">
        <v>133</v>
      </c>
      <c r="E40" s="366">
        <f t="shared" si="12"/>
        <v>356</v>
      </c>
      <c r="F40" s="73"/>
      <c r="G40" s="74" t="s">
        <v>269</v>
      </c>
      <c r="H40" s="75">
        <v>84</v>
      </c>
      <c r="I40" s="75">
        <v>103</v>
      </c>
      <c r="J40" s="75">
        <v>104</v>
      </c>
      <c r="K40" s="366">
        <f t="shared" si="13"/>
        <v>291</v>
      </c>
    </row>
    <row r="41" spans="1:11" s="70" customFormat="1" ht="22.5" x14ac:dyDescent="0.45">
      <c r="A41" s="74" t="s">
        <v>247</v>
      </c>
      <c r="B41" s="75">
        <v>150</v>
      </c>
      <c r="C41" s="75">
        <v>116</v>
      </c>
      <c r="D41" s="75">
        <v>127</v>
      </c>
      <c r="E41" s="366">
        <f t="shared" si="12"/>
        <v>393</v>
      </c>
      <c r="F41" s="73"/>
      <c r="G41" s="74" t="s">
        <v>360</v>
      </c>
      <c r="H41" s="75">
        <v>130</v>
      </c>
      <c r="I41" s="75">
        <v>130</v>
      </c>
      <c r="J41" s="75">
        <v>97</v>
      </c>
      <c r="K41" s="366">
        <f t="shared" si="13"/>
        <v>357</v>
      </c>
    </row>
    <row r="42" spans="1:11" s="365" customFormat="1" ht="22.5" x14ac:dyDescent="0.2">
      <c r="A42" s="215" t="s">
        <v>490</v>
      </c>
      <c r="B42" s="366">
        <f>SUM(B37:B41)</f>
        <v>563</v>
      </c>
      <c r="C42" s="366">
        <f>SUM(C37:C41)</f>
        <v>600</v>
      </c>
      <c r="D42" s="366">
        <f>SUM(D37:D41)</f>
        <v>571</v>
      </c>
      <c r="E42" s="366">
        <f>SUM(E37:E41)</f>
        <v>1734</v>
      </c>
      <c r="G42" s="215" t="s">
        <v>491</v>
      </c>
      <c r="H42" s="366">
        <f>SUM(H37:H41)</f>
        <v>506</v>
      </c>
      <c r="I42" s="366">
        <f>SUM(I37:I41)</f>
        <v>537</v>
      </c>
      <c r="J42" s="366">
        <f>SUM(J37:J41)</f>
        <v>506</v>
      </c>
      <c r="K42" s="366">
        <f t="shared" si="13"/>
        <v>1549</v>
      </c>
    </row>
    <row r="43" spans="1:11" s="69" customFormat="1" ht="22.5" x14ac:dyDescent="0.45">
      <c r="A43" s="384" t="s">
        <v>293</v>
      </c>
      <c r="B43" s="384"/>
      <c r="C43" s="384"/>
      <c r="D43" s="384"/>
      <c r="E43" s="384"/>
      <c r="F43" s="365"/>
      <c r="G43" s="384" t="s">
        <v>295</v>
      </c>
      <c r="H43" s="384"/>
      <c r="I43" s="384"/>
      <c r="J43" s="384"/>
      <c r="K43" s="384"/>
    </row>
    <row r="44" spans="1:11" s="70" customFormat="1" ht="22.5" x14ac:dyDescent="0.45">
      <c r="A44" s="72" t="s">
        <v>229</v>
      </c>
      <c r="B44" s="364">
        <v>106</v>
      </c>
      <c r="C44" s="364">
        <v>125</v>
      </c>
      <c r="D44" s="364">
        <v>124</v>
      </c>
      <c r="E44" s="365">
        <f t="shared" ref="E44:E49" si="14">SUM(B44:D44)</f>
        <v>355</v>
      </c>
      <c r="F44" s="73"/>
      <c r="G44" s="72" t="s">
        <v>473</v>
      </c>
      <c r="H44" s="364">
        <v>119</v>
      </c>
      <c r="I44" s="364">
        <v>140</v>
      </c>
      <c r="J44" s="364">
        <v>97</v>
      </c>
      <c r="K44" s="365">
        <f t="shared" ref="K44:K48" si="15">SUM(H44:J44)</f>
        <v>356</v>
      </c>
    </row>
    <row r="45" spans="1:11" s="70" customFormat="1" ht="22.5" x14ac:dyDescent="0.45">
      <c r="A45" s="72" t="s">
        <v>230</v>
      </c>
      <c r="B45" s="364">
        <v>116</v>
      </c>
      <c r="C45" s="364">
        <v>101</v>
      </c>
      <c r="D45" s="364">
        <v>114</v>
      </c>
      <c r="E45" s="365">
        <f t="shared" si="14"/>
        <v>331</v>
      </c>
      <c r="F45" s="73"/>
      <c r="G45" s="72" t="s">
        <v>353</v>
      </c>
      <c r="H45" s="364">
        <v>126</v>
      </c>
      <c r="I45" s="364">
        <v>116</v>
      </c>
      <c r="J45" s="364">
        <v>100</v>
      </c>
      <c r="K45" s="365">
        <f t="shared" si="15"/>
        <v>342</v>
      </c>
    </row>
    <row r="46" spans="1:11" s="70" customFormat="1" ht="22.5" x14ac:dyDescent="0.45">
      <c r="A46" s="72" t="s">
        <v>227</v>
      </c>
      <c r="B46" s="364">
        <v>148</v>
      </c>
      <c r="C46" s="364">
        <v>128</v>
      </c>
      <c r="D46" s="364">
        <v>134</v>
      </c>
      <c r="E46" s="365">
        <f t="shared" si="14"/>
        <v>410</v>
      </c>
      <c r="F46" s="73"/>
      <c r="G46" s="72" t="s">
        <v>586</v>
      </c>
      <c r="H46" s="364">
        <v>143</v>
      </c>
      <c r="I46" s="364">
        <v>124</v>
      </c>
      <c r="J46" s="364">
        <v>123</v>
      </c>
      <c r="K46" s="365">
        <f t="shared" si="15"/>
        <v>390</v>
      </c>
    </row>
    <row r="47" spans="1:11" s="70" customFormat="1" ht="22.5" x14ac:dyDescent="0.45">
      <c r="A47" s="72" t="s">
        <v>228</v>
      </c>
      <c r="B47" s="364">
        <v>126</v>
      </c>
      <c r="C47" s="364">
        <v>118</v>
      </c>
      <c r="D47" s="364">
        <v>116</v>
      </c>
      <c r="E47" s="365">
        <f t="shared" si="14"/>
        <v>360</v>
      </c>
      <c r="F47" s="73"/>
      <c r="G47" s="72" t="s">
        <v>252</v>
      </c>
      <c r="H47" s="364">
        <v>136</v>
      </c>
      <c r="I47" s="364">
        <v>112</v>
      </c>
      <c r="J47" s="364">
        <v>112</v>
      </c>
      <c r="K47" s="365">
        <f t="shared" si="15"/>
        <v>360</v>
      </c>
    </row>
    <row r="48" spans="1:11" s="70" customFormat="1" ht="22.5" x14ac:dyDescent="0.45">
      <c r="A48" s="72" t="s">
        <v>231</v>
      </c>
      <c r="B48" s="364">
        <v>129</v>
      </c>
      <c r="C48" s="364">
        <v>90</v>
      </c>
      <c r="D48" s="364">
        <v>99</v>
      </c>
      <c r="E48" s="365">
        <f t="shared" si="14"/>
        <v>318</v>
      </c>
      <c r="F48" s="73"/>
      <c r="G48" s="72" t="s">
        <v>216</v>
      </c>
      <c r="H48" s="364">
        <v>127</v>
      </c>
      <c r="I48" s="364">
        <v>97</v>
      </c>
      <c r="J48" s="364">
        <v>129</v>
      </c>
      <c r="K48" s="365">
        <f t="shared" si="15"/>
        <v>353</v>
      </c>
    </row>
    <row r="49" spans="1:11" s="365" customFormat="1" ht="22.5" x14ac:dyDescent="0.2">
      <c r="A49" s="131" t="s">
        <v>488</v>
      </c>
      <c r="B49" s="365">
        <f>SUM(B44:B48)</f>
        <v>625</v>
      </c>
      <c r="C49" s="365">
        <f>SUM(C44:C48)</f>
        <v>562</v>
      </c>
      <c r="D49" s="365">
        <f>SUM(D44:D48)</f>
        <v>587</v>
      </c>
      <c r="E49" s="365">
        <f t="shared" si="14"/>
        <v>1774</v>
      </c>
      <c r="G49" s="131" t="s">
        <v>487</v>
      </c>
      <c r="H49" s="365">
        <f>SUM(H44:H48)</f>
        <v>651</v>
      </c>
      <c r="I49" s="365">
        <f>SUM(I44:I48)</f>
        <v>589</v>
      </c>
      <c r="J49" s="365">
        <f>SUM(J44:J48)</f>
        <v>561</v>
      </c>
      <c r="K49" s="365">
        <f>SUM(K44:K48)</f>
        <v>1801</v>
      </c>
    </row>
    <row r="51" spans="1:11" ht="22.5" x14ac:dyDescent="0.35">
      <c r="A51" s="384" t="s">
        <v>332</v>
      </c>
      <c r="B51" s="384"/>
      <c r="C51" s="384"/>
      <c r="D51" s="384"/>
      <c r="E51" s="384"/>
      <c r="G51" s="384" t="s">
        <v>321</v>
      </c>
      <c r="H51" s="384"/>
      <c r="I51" s="384"/>
      <c r="J51" s="384"/>
      <c r="K51" s="384"/>
    </row>
    <row r="52" spans="1:11" ht="22.5" x14ac:dyDescent="0.35">
      <c r="A52" s="384" t="s">
        <v>797</v>
      </c>
      <c r="B52" s="384"/>
      <c r="C52" s="384"/>
      <c r="D52" s="384"/>
      <c r="E52" s="384"/>
      <c r="G52" s="384" t="s">
        <v>798</v>
      </c>
      <c r="H52" s="384"/>
      <c r="I52" s="384"/>
      <c r="J52" s="384"/>
      <c r="K52" s="384"/>
    </row>
    <row r="53" spans="1:11" ht="22.5" x14ac:dyDescent="0.45">
      <c r="A53" s="383" t="s">
        <v>777</v>
      </c>
      <c r="B53" s="383"/>
      <c r="C53" s="383"/>
      <c r="D53" s="383"/>
      <c r="E53" s="383"/>
      <c r="F53" s="70"/>
      <c r="G53" s="383" t="s">
        <v>799</v>
      </c>
      <c r="H53" s="383"/>
      <c r="I53" s="383"/>
      <c r="J53" s="383"/>
      <c r="K53" s="383"/>
    </row>
    <row r="54" spans="1:11" ht="22.5" x14ac:dyDescent="0.45">
      <c r="A54" s="383" t="s">
        <v>778</v>
      </c>
      <c r="B54" s="383"/>
      <c r="C54" s="383"/>
      <c r="D54" s="383"/>
      <c r="E54" s="383"/>
      <c r="F54" s="70"/>
      <c r="G54" s="383" t="s">
        <v>800</v>
      </c>
      <c r="H54" s="383"/>
      <c r="I54" s="383"/>
      <c r="J54" s="383"/>
      <c r="K54" s="383"/>
    </row>
    <row r="55" spans="1:11" ht="22.5" x14ac:dyDescent="0.45">
      <c r="A55" s="383" t="s">
        <v>779</v>
      </c>
      <c r="B55" s="383"/>
      <c r="C55" s="383"/>
      <c r="D55" s="383"/>
      <c r="E55" s="383"/>
      <c r="F55" s="70"/>
      <c r="G55" s="383" t="s">
        <v>801</v>
      </c>
      <c r="H55" s="383"/>
      <c r="I55" s="383"/>
      <c r="J55" s="383"/>
      <c r="K55" s="383"/>
    </row>
    <row r="56" spans="1:11" ht="22.5" x14ac:dyDescent="0.45">
      <c r="A56" s="383" t="s">
        <v>780</v>
      </c>
      <c r="B56" s="383"/>
      <c r="C56" s="383"/>
      <c r="D56" s="383"/>
      <c r="E56" s="383"/>
      <c r="F56" s="70"/>
      <c r="G56" s="383" t="s">
        <v>802</v>
      </c>
      <c r="H56" s="383"/>
      <c r="I56" s="383"/>
      <c r="J56" s="383"/>
      <c r="K56" s="383"/>
    </row>
    <row r="57" spans="1:11" ht="22.5" x14ac:dyDescent="0.45">
      <c r="A57" s="383" t="s">
        <v>781</v>
      </c>
      <c r="B57" s="383"/>
      <c r="C57" s="383"/>
      <c r="D57" s="383"/>
      <c r="E57" s="383"/>
      <c r="F57" s="70"/>
      <c r="G57" s="383" t="s">
        <v>621</v>
      </c>
      <c r="H57" s="383"/>
      <c r="I57" s="383"/>
      <c r="J57" s="383"/>
      <c r="K57" s="383"/>
    </row>
    <row r="58" spans="1:11" ht="22.5" x14ac:dyDescent="0.45">
      <c r="A58" s="383" t="s">
        <v>782</v>
      </c>
      <c r="B58" s="383"/>
      <c r="C58" s="383"/>
      <c r="D58" s="383"/>
      <c r="E58" s="383"/>
      <c r="F58" s="70"/>
      <c r="G58" s="383" t="s">
        <v>803</v>
      </c>
      <c r="H58" s="383"/>
      <c r="I58" s="383"/>
      <c r="J58" s="383"/>
      <c r="K58" s="383"/>
    </row>
    <row r="59" spans="1:11" ht="22.5" x14ac:dyDescent="0.45">
      <c r="A59" s="383" t="s">
        <v>783</v>
      </c>
      <c r="B59" s="383"/>
      <c r="C59" s="383"/>
      <c r="D59" s="383"/>
      <c r="E59" s="383"/>
      <c r="F59" s="70"/>
      <c r="G59" s="383" t="s">
        <v>804</v>
      </c>
      <c r="H59" s="383"/>
      <c r="I59" s="383"/>
      <c r="J59" s="383"/>
      <c r="K59" s="383"/>
    </row>
    <row r="60" spans="1:11" ht="22.5" x14ac:dyDescent="0.45">
      <c r="A60" s="383" t="s">
        <v>784</v>
      </c>
      <c r="B60" s="383"/>
      <c r="C60" s="383"/>
      <c r="D60" s="383"/>
      <c r="E60" s="383"/>
      <c r="F60" s="70"/>
      <c r="G60" s="383" t="s">
        <v>805</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64"/>
      <c r="C62" s="364"/>
      <c r="D62" s="364"/>
      <c r="E62" s="365"/>
      <c r="F62" s="70"/>
      <c r="G62" s="72"/>
      <c r="H62" s="364"/>
      <c r="I62" s="364"/>
      <c r="J62" s="364"/>
      <c r="K62" s="365"/>
    </row>
    <row r="63" spans="1:11" ht="22.5" x14ac:dyDescent="0.45">
      <c r="A63" s="72"/>
      <c r="B63" s="364"/>
      <c r="C63" s="364"/>
      <c r="D63" s="364"/>
      <c r="E63" s="365"/>
      <c r="F63" s="70"/>
      <c r="G63" s="72"/>
      <c r="H63" s="364"/>
      <c r="I63" s="364"/>
      <c r="J63" s="364"/>
      <c r="K63" s="365"/>
    </row>
    <row r="64" spans="1:11" ht="22.5" x14ac:dyDescent="0.45">
      <c r="A64" s="72"/>
      <c r="B64" s="364"/>
      <c r="C64" s="364"/>
      <c r="D64" s="364"/>
      <c r="E64" s="365"/>
      <c r="F64" s="70"/>
      <c r="G64" s="72"/>
      <c r="H64" s="364"/>
      <c r="I64" s="364"/>
      <c r="J64" s="364"/>
      <c r="K64" s="365"/>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766" priority="44" rank="1"/>
  </conditionalFormatting>
  <conditionalFormatting sqref="C7 I7">
    <cfRule type="top10" dxfId="765" priority="43" rank="1"/>
  </conditionalFormatting>
  <conditionalFormatting sqref="D7 J7">
    <cfRule type="top10" dxfId="764" priority="42" stopIfTrue="1" rank="1"/>
  </conditionalFormatting>
  <conditionalFormatting sqref="E7 K7">
    <cfRule type="top10" dxfId="763" priority="41" rank="1"/>
  </conditionalFormatting>
  <conditionalFormatting sqref="B14 H14">
    <cfRule type="top10" dxfId="762" priority="40" rank="1"/>
  </conditionalFormatting>
  <conditionalFormatting sqref="C14 I14">
    <cfRule type="top10" dxfId="761" priority="38" rank="1"/>
    <cfRule type="top10" priority="39" rank="1"/>
  </conditionalFormatting>
  <conditionalFormatting sqref="J14 D14">
    <cfRule type="top10" dxfId="760" priority="37" rank="1"/>
  </conditionalFormatting>
  <conditionalFormatting sqref="K14 E14">
    <cfRule type="top10" dxfId="759" priority="36" rank="1"/>
  </conditionalFormatting>
  <conditionalFormatting sqref="B28 H28">
    <cfRule type="top10" dxfId="758" priority="35" rank="1"/>
  </conditionalFormatting>
  <conditionalFormatting sqref="C28 I28">
    <cfRule type="top10" dxfId="757" priority="34" rank="1"/>
  </conditionalFormatting>
  <conditionalFormatting sqref="D28 J28">
    <cfRule type="top10" dxfId="756" priority="33" rank="1"/>
  </conditionalFormatting>
  <conditionalFormatting sqref="E28 K28">
    <cfRule type="top10" dxfId="755" priority="32" rank="1"/>
  </conditionalFormatting>
  <conditionalFormatting sqref="H35 B35">
    <cfRule type="top10" dxfId="754" priority="31" rank="1"/>
  </conditionalFormatting>
  <conditionalFormatting sqref="C35 I35">
    <cfRule type="top10" dxfId="753" priority="30" rank="1"/>
  </conditionalFormatting>
  <conditionalFormatting sqref="D35 J35">
    <cfRule type="top10" dxfId="752" priority="29" rank="1"/>
  </conditionalFormatting>
  <conditionalFormatting sqref="K35 E35">
    <cfRule type="top10" dxfId="751" priority="28" rank="1"/>
  </conditionalFormatting>
  <conditionalFormatting sqref="B49 H49">
    <cfRule type="top10" dxfId="750" priority="27" rank="1"/>
  </conditionalFormatting>
  <conditionalFormatting sqref="C49 I49">
    <cfRule type="top10" dxfId="749" priority="26" rank="1"/>
  </conditionalFormatting>
  <conditionalFormatting sqref="D49 J49">
    <cfRule type="top10" dxfId="748" priority="25" rank="1"/>
  </conditionalFormatting>
  <conditionalFormatting sqref="E49 K49">
    <cfRule type="top10" dxfId="747" priority="24" rank="1"/>
  </conditionalFormatting>
  <conditionalFormatting sqref="E2:E6 K2:K6 E9:E13 E16:E20 E23:E27 K23:K27 K9:K13 K16:K20 E44:E48 K44:K48 E30:E34">
    <cfRule type="cellIs" dxfId="746" priority="23" operator="greaterThan">
      <formula>399</formula>
    </cfRule>
  </conditionalFormatting>
  <conditionalFormatting sqref="B16:D20 H16:J20 B23:D27 H23:J27 B30:D34 H44:J48 B44:D48">
    <cfRule type="cellIs" dxfId="745" priority="22" operator="greaterThanOrEqual">
      <formula>150</formula>
    </cfRule>
  </conditionalFormatting>
  <conditionalFormatting sqref="H21 B21">
    <cfRule type="top10" dxfId="744" priority="21" rank="1"/>
  </conditionalFormatting>
  <conditionalFormatting sqref="I21 C21">
    <cfRule type="top10" dxfId="743" priority="20" rank="1"/>
  </conditionalFormatting>
  <conditionalFormatting sqref="J21 D21">
    <cfRule type="top10" dxfId="742" priority="19" stopIfTrue="1" rank="1"/>
  </conditionalFormatting>
  <conditionalFormatting sqref="K21 E21">
    <cfRule type="top10" dxfId="741" priority="18" rank="1"/>
  </conditionalFormatting>
  <conditionalFormatting sqref="K30:K34">
    <cfRule type="cellIs" dxfId="740" priority="17" operator="greaterThan">
      <formula>399</formula>
    </cfRule>
  </conditionalFormatting>
  <conditionalFormatting sqref="H30:J34">
    <cfRule type="cellIs" dxfId="739" priority="16" operator="greaterThanOrEqual">
      <formula>150</formula>
    </cfRule>
  </conditionalFormatting>
  <conditionalFormatting sqref="B2:D6">
    <cfRule type="cellIs" dxfId="738" priority="15" operator="greaterThanOrEqual">
      <formula>150</formula>
    </cfRule>
  </conditionalFormatting>
  <conditionalFormatting sqref="H2:J6">
    <cfRule type="cellIs" dxfId="737" priority="14" operator="greaterThanOrEqual">
      <formula>150</formula>
    </cfRule>
  </conditionalFormatting>
  <conditionalFormatting sqref="H42">
    <cfRule type="top10" dxfId="736" priority="13" rank="1"/>
  </conditionalFormatting>
  <conditionalFormatting sqref="K37:K41">
    <cfRule type="cellIs" dxfId="735" priority="12" operator="greaterThan">
      <formula>399</formula>
    </cfRule>
  </conditionalFormatting>
  <conditionalFormatting sqref="H37:J41">
    <cfRule type="cellIs" dxfId="734" priority="11" operator="greaterThanOrEqual">
      <formula>150</formula>
    </cfRule>
  </conditionalFormatting>
  <conditionalFormatting sqref="B42 H42">
    <cfRule type="top10" dxfId="733" priority="10" rank="1"/>
  </conditionalFormatting>
  <conditionalFormatting sqref="C42 I42">
    <cfRule type="top10" dxfId="732" priority="9" rank="1"/>
  </conditionalFormatting>
  <conditionalFormatting sqref="D42 J42">
    <cfRule type="top10" dxfId="731" priority="8" rank="1"/>
  </conditionalFormatting>
  <conditionalFormatting sqref="E42 K42">
    <cfRule type="top10" dxfId="730" priority="7" rank="1"/>
  </conditionalFormatting>
  <conditionalFormatting sqref="E37:E41">
    <cfRule type="cellIs" dxfId="729" priority="6" operator="greaterThan">
      <formula>399</formula>
    </cfRule>
  </conditionalFormatting>
  <conditionalFormatting sqref="B37:D41">
    <cfRule type="cellIs" dxfId="728" priority="5" operator="greaterThanOrEqual">
      <formula>150</formula>
    </cfRule>
  </conditionalFormatting>
  <conditionalFormatting sqref="H9:J13">
    <cfRule type="cellIs" dxfId="727" priority="4" operator="greaterThanOrEqual">
      <formula>150</formula>
    </cfRule>
  </conditionalFormatting>
  <conditionalFormatting sqref="B9:D13">
    <cfRule type="cellIs" dxfId="726"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22&amp;"Arial,Regular"&amp;10
&amp;"Euphemia,Regular"&amp;12FEBRUARY 6, 2015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419</v>
      </c>
      <c r="B1" s="386"/>
      <c r="C1" s="386"/>
      <c r="D1" s="386"/>
      <c r="E1" s="386"/>
      <c r="F1" s="357"/>
      <c r="G1" s="386" t="s">
        <v>204</v>
      </c>
      <c r="H1" s="386"/>
      <c r="I1" s="386"/>
      <c r="J1" s="386"/>
      <c r="K1" s="386"/>
    </row>
    <row r="2" spans="1:11" s="70" customFormat="1" ht="22.5" x14ac:dyDescent="0.45">
      <c r="A2" s="72" t="s">
        <v>356</v>
      </c>
      <c r="B2" s="361">
        <v>96</v>
      </c>
      <c r="C2" s="361">
        <v>125</v>
      </c>
      <c r="D2" s="361">
        <v>100</v>
      </c>
      <c r="E2" s="359">
        <f t="shared" ref="E2:E7" si="0">SUM(B2:D2)</f>
        <v>321</v>
      </c>
      <c r="F2" s="73"/>
      <c r="G2" s="72" t="s">
        <v>277</v>
      </c>
      <c r="H2" s="361">
        <v>137</v>
      </c>
      <c r="I2" s="361">
        <v>126</v>
      </c>
      <c r="J2" s="361">
        <v>109</v>
      </c>
      <c r="K2" s="359">
        <f t="shared" ref="K2:K7" si="1">SUM(H2:J2)</f>
        <v>372</v>
      </c>
    </row>
    <row r="3" spans="1:11" s="70" customFormat="1" ht="22.5" x14ac:dyDescent="0.45">
      <c r="A3" s="72" t="s">
        <v>251</v>
      </c>
      <c r="B3" s="361">
        <v>94</v>
      </c>
      <c r="C3" s="361">
        <v>107</v>
      </c>
      <c r="D3" s="361">
        <v>120</v>
      </c>
      <c r="E3" s="359">
        <f t="shared" si="0"/>
        <v>321</v>
      </c>
      <c r="F3" s="73"/>
      <c r="G3" s="72" t="s">
        <v>279</v>
      </c>
      <c r="H3" s="361">
        <v>118</v>
      </c>
      <c r="I3" s="361">
        <v>114</v>
      </c>
      <c r="J3" s="361">
        <v>138</v>
      </c>
      <c r="K3" s="359">
        <f t="shared" si="1"/>
        <v>370</v>
      </c>
    </row>
    <row r="4" spans="1:11" s="70" customFormat="1" ht="22.5" x14ac:dyDescent="0.45">
      <c r="A4" s="72" t="s">
        <v>489</v>
      </c>
      <c r="B4" s="361">
        <v>115</v>
      </c>
      <c r="C4" s="361">
        <v>102</v>
      </c>
      <c r="D4" s="361">
        <v>121</v>
      </c>
      <c r="E4" s="359">
        <f t="shared" si="0"/>
        <v>338</v>
      </c>
      <c r="F4" s="73"/>
      <c r="G4" s="72" t="s">
        <v>214</v>
      </c>
      <c r="H4" s="361">
        <v>134</v>
      </c>
      <c r="I4" s="361">
        <v>118</v>
      </c>
      <c r="J4" s="361">
        <v>114</v>
      </c>
      <c r="K4" s="359">
        <f t="shared" si="1"/>
        <v>366</v>
      </c>
    </row>
    <row r="5" spans="1:11" s="70" customFormat="1" ht="22.5" x14ac:dyDescent="0.45">
      <c r="A5" s="72" t="s">
        <v>248</v>
      </c>
      <c r="B5" s="361">
        <v>128</v>
      </c>
      <c r="C5" s="361">
        <v>122</v>
      </c>
      <c r="D5" s="361">
        <v>117</v>
      </c>
      <c r="E5" s="359">
        <f t="shared" si="0"/>
        <v>367</v>
      </c>
      <c r="F5" s="73"/>
      <c r="G5" s="72" t="s">
        <v>278</v>
      </c>
      <c r="H5" s="361">
        <v>131</v>
      </c>
      <c r="I5" s="361">
        <v>126</v>
      </c>
      <c r="J5" s="361">
        <v>130</v>
      </c>
      <c r="K5" s="359">
        <f t="shared" si="1"/>
        <v>387</v>
      </c>
    </row>
    <row r="6" spans="1:11" s="70" customFormat="1" ht="22.5" x14ac:dyDescent="0.45">
      <c r="A6" s="72" t="s">
        <v>247</v>
      </c>
      <c r="B6" s="361">
        <v>103</v>
      </c>
      <c r="C6" s="361">
        <v>129</v>
      </c>
      <c r="D6" s="361">
        <v>116</v>
      </c>
      <c r="E6" s="359">
        <f t="shared" si="0"/>
        <v>348</v>
      </c>
      <c r="F6" s="73"/>
      <c r="G6" s="72" t="s">
        <v>276</v>
      </c>
      <c r="H6" s="361">
        <v>109</v>
      </c>
      <c r="I6" s="361">
        <v>106</v>
      </c>
      <c r="J6" s="361">
        <v>145</v>
      </c>
      <c r="K6" s="359">
        <f t="shared" si="1"/>
        <v>360</v>
      </c>
    </row>
    <row r="7" spans="1:11" s="359" customFormat="1" ht="22.5" x14ac:dyDescent="0.2">
      <c r="A7" s="131" t="s">
        <v>491</v>
      </c>
      <c r="B7" s="359">
        <f>SUM(B2:B6)</f>
        <v>536</v>
      </c>
      <c r="C7" s="359">
        <f>SUM(C2:C6)</f>
        <v>585</v>
      </c>
      <c r="D7" s="359">
        <f>SUM(D2:D6)</f>
        <v>574</v>
      </c>
      <c r="E7" s="359">
        <f t="shared" si="0"/>
        <v>1695</v>
      </c>
      <c r="G7" s="131" t="s">
        <v>490</v>
      </c>
      <c r="H7" s="359">
        <f>SUM(H2:H6)</f>
        <v>629</v>
      </c>
      <c r="I7" s="359">
        <f>SUM(I2:I6)</f>
        <v>590</v>
      </c>
      <c r="J7" s="359">
        <f>SUM(J2:J6)</f>
        <v>636</v>
      </c>
      <c r="K7" s="359">
        <f t="shared" si="1"/>
        <v>1855</v>
      </c>
    </row>
    <row r="8" spans="1:11" s="71" customFormat="1" ht="22.5" x14ac:dyDescent="0.2">
      <c r="A8" s="385" t="s">
        <v>75</v>
      </c>
      <c r="B8" s="385"/>
      <c r="C8" s="385"/>
      <c r="D8" s="385"/>
      <c r="E8" s="385"/>
      <c r="F8" s="359"/>
      <c r="G8" s="385" t="s">
        <v>404</v>
      </c>
      <c r="H8" s="385"/>
      <c r="I8" s="385"/>
      <c r="J8" s="385"/>
      <c r="K8" s="385"/>
    </row>
    <row r="9" spans="1:11" s="70" customFormat="1" ht="22.5" x14ac:dyDescent="0.45">
      <c r="A9" s="74" t="s">
        <v>473</v>
      </c>
      <c r="B9" s="75">
        <v>124</v>
      </c>
      <c r="C9" s="75">
        <v>101</v>
      </c>
      <c r="D9" s="75">
        <v>96</v>
      </c>
      <c r="E9" s="358">
        <f t="shared" ref="E9:E14" si="2">SUM(B9:D9)</f>
        <v>321</v>
      </c>
      <c r="F9" s="73"/>
      <c r="G9" s="74" t="s">
        <v>764</v>
      </c>
      <c r="H9" s="75">
        <v>126</v>
      </c>
      <c r="I9" s="75">
        <v>112</v>
      </c>
      <c r="J9" s="75">
        <v>119</v>
      </c>
      <c r="K9" s="358">
        <f t="shared" ref="K9:K14" si="3">SUM(H9:J9)</f>
        <v>357</v>
      </c>
    </row>
    <row r="10" spans="1:11" s="70" customFormat="1" ht="22.5" x14ac:dyDescent="0.45">
      <c r="A10" s="74" t="s">
        <v>219</v>
      </c>
      <c r="B10" s="75">
        <v>118</v>
      </c>
      <c r="C10" s="75">
        <v>112</v>
      </c>
      <c r="D10" s="75">
        <v>127</v>
      </c>
      <c r="E10" s="358">
        <f t="shared" si="2"/>
        <v>357</v>
      </c>
      <c r="F10" s="73"/>
      <c r="G10" s="74" t="s">
        <v>752</v>
      </c>
      <c r="H10" s="75">
        <v>114</v>
      </c>
      <c r="I10" s="75">
        <v>112</v>
      </c>
      <c r="J10" s="75">
        <v>86</v>
      </c>
      <c r="K10" s="358">
        <f t="shared" si="3"/>
        <v>312</v>
      </c>
    </row>
    <row r="11" spans="1:11" s="70" customFormat="1" ht="22.5" x14ac:dyDescent="0.45">
      <c r="A11" s="74" t="s">
        <v>353</v>
      </c>
      <c r="B11" s="75">
        <v>110</v>
      </c>
      <c r="C11" s="75">
        <v>147</v>
      </c>
      <c r="D11" s="75">
        <v>121</v>
      </c>
      <c r="E11" s="358">
        <f t="shared" si="2"/>
        <v>378</v>
      </c>
      <c r="F11" s="73"/>
      <c r="G11" s="74" t="s">
        <v>765</v>
      </c>
      <c r="H11" s="75">
        <v>111</v>
      </c>
      <c r="I11" s="75">
        <v>137</v>
      </c>
      <c r="J11" s="75">
        <v>97</v>
      </c>
      <c r="K11" s="358">
        <f t="shared" si="3"/>
        <v>345</v>
      </c>
    </row>
    <row r="12" spans="1:11" s="70" customFormat="1" ht="22.5" x14ac:dyDescent="0.45">
      <c r="A12" s="74" t="s">
        <v>252</v>
      </c>
      <c r="B12" s="75">
        <v>92</v>
      </c>
      <c r="C12" s="75">
        <v>110</v>
      </c>
      <c r="D12" s="75">
        <v>106</v>
      </c>
      <c r="E12" s="358">
        <f t="shared" si="2"/>
        <v>308</v>
      </c>
      <c r="F12" s="73"/>
      <c r="G12" s="74" t="s">
        <v>249</v>
      </c>
      <c r="H12" s="75">
        <v>118</v>
      </c>
      <c r="I12" s="75">
        <v>91</v>
      </c>
      <c r="J12" s="75">
        <v>131</v>
      </c>
      <c r="K12" s="358">
        <f t="shared" si="3"/>
        <v>340</v>
      </c>
    </row>
    <row r="13" spans="1:11" s="70" customFormat="1" ht="22.5" x14ac:dyDescent="0.45">
      <c r="A13" s="74" t="s">
        <v>216</v>
      </c>
      <c r="B13" s="75">
        <v>99</v>
      </c>
      <c r="C13" s="75">
        <v>129</v>
      </c>
      <c r="D13" s="75">
        <v>130</v>
      </c>
      <c r="E13" s="358">
        <f t="shared" si="2"/>
        <v>358</v>
      </c>
      <c r="F13" s="73"/>
      <c r="G13" s="74" t="s">
        <v>474</v>
      </c>
      <c r="H13" s="75">
        <v>117</v>
      </c>
      <c r="I13" s="75">
        <v>109</v>
      </c>
      <c r="J13" s="75">
        <v>95</v>
      </c>
      <c r="K13" s="358">
        <f t="shared" si="3"/>
        <v>321</v>
      </c>
    </row>
    <row r="14" spans="1:11" s="359" customFormat="1" ht="22.5" x14ac:dyDescent="0.2">
      <c r="A14" s="215" t="s">
        <v>487</v>
      </c>
      <c r="B14" s="358">
        <f>SUM(B9:B13)</f>
        <v>543</v>
      </c>
      <c r="C14" s="358">
        <f>SUM(C9:C13)</f>
        <v>599</v>
      </c>
      <c r="D14" s="358">
        <f>SUM(D9:D13)</f>
        <v>580</v>
      </c>
      <c r="E14" s="358">
        <f t="shared" si="2"/>
        <v>1722</v>
      </c>
      <c r="G14" s="215" t="s">
        <v>488</v>
      </c>
      <c r="H14" s="358">
        <f>SUM(H9:H13)</f>
        <v>586</v>
      </c>
      <c r="I14" s="358">
        <f>SUM(I9:I13)</f>
        <v>561</v>
      </c>
      <c r="J14" s="358">
        <f>SUM(J9:J13)</f>
        <v>528</v>
      </c>
      <c r="K14" s="358">
        <f t="shared" si="3"/>
        <v>1675</v>
      </c>
    </row>
    <row r="15" spans="1:11" s="71" customFormat="1" ht="22.5" x14ac:dyDescent="0.2">
      <c r="A15" s="384" t="s">
        <v>79</v>
      </c>
      <c r="B15" s="384"/>
      <c r="C15" s="384"/>
      <c r="D15" s="384"/>
      <c r="E15" s="384"/>
      <c r="F15" s="359"/>
      <c r="G15" s="384" t="s">
        <v>206</v>
      </c>
      <c r="H15" s="384"/>
      <c r="I15" s="384"/>
      <c r="J15" s="384"/>
      <c r="K15" s="384"/>
    </row>
    <row r="16" spans="1:11" s="70" customFormat="1" ht="22.5" x14ac:dyDescent="0.45">
      <c r="A16" s="72" t="s">
        <v>242</v>
      </c>
      <c r="B16" s="360">
        <v>106</v>
      </c>
      <c r="C16" s="360">
        <v>114</v>
      </c>
      <c r="D16" s="360">
        <v>111</v>
      </c>
      <c r="E16" s="359">
        <f t="shared" ref="E16:E21" si="4">SUM(B16:D16)</f>
        <v>331</v>
      </c>
      <c r="F16" s="73"/>
      <c r="G16" s="72" t="s">
        <v>361</v>
      </c>
      <c r="H16" s="360">
        <v>113</v>
      </c>
      <c r="I16" s="360">
        <v>122</v>
      </c>
      <c r="J16" s="360">
        <v>150</v>
      </c>
      <c r="K16" s="359">
        <f t="shared" ref="K16:K20" si="5">SUM(H16:J16)</f>
        <v>385</v>
      </c>
    </row>
    <row r="17" spans="1:11" s="70" customFormat="1" ht="22.5" x14ac:dyDescent="0.45">
      <c r="A17" s="72" t="s">
        <v>243</v>
      </c>
      <c r="B17" s="360">
        <v>114</v>
      </c>
      <c r="C17" s="360">
        <v>123</v>
      </c>
      <c r="D17" s="360">
        <v>116</v>
      </c>
      <c r="E17" s="359">
        <f t="shared" si="4"/>
        <v>353</v>
      </c>
      <c r="F17" s="73"/>
      <c r="G17" s="72" t="s">
        <v>235</v>
      </c>
      <c r="H17" s="360">
        <v>125</v>
      </c>
      <c r="I17" s="360">
        <v>102</v>
      </c>
      <c r="J17" s="360">
        <v>134</v>
      </c>
      <c r="K17" s="359">
        <f t="shared" si="5"/>
        <v>361</v>
      </c>
    </row>
    <row r="18" spans="1:11" s="70" customFormat="1" ht="22.5" x14ac:dyDescent="0.45">
      <c r="A18" s="72" t="s">
        <v>352</v>
      </c>
      <c r="B18" s="360">
        <v>95</v>
      </c>
      <c r="C18" s="360">
        <v>101</v>
      </c>
      <c r="D18" s="360">
        <v>142</v>
      </c>
      <c r="E18" s="359">
        <f t="shared" si="4"/>
        <v>338</v>
      </c>
      <c r="F18" s="73"/>
      <c r="G18" s="72" t="s">
        <v>362</v>
      </c>
      <c r="H18" s="360">
        <v>118</v>
      </c>
      <c r="I18" s="360">
        <v>123</v>
      </c>
      <c r="J18" s="360">
        <v>105</v>
      </c>
      <c r="K18" s="359">
        <f t="shared" si="5"/>
        <v>346</v>
      </c>
    </row>
    <row r="19" spans="1:11" s="70" customFormat="1" ht="22.5" x14ac:dyDescent="0.45">
      <c r="A19" s="72" t="s">
        <v>240</v>
      </c>
      <c r="B19" s="360">
        <v>117</v>
      </c>
      <c r="C19" s="360">
        <v>107</v>
      </c>
      <c r="D19" s="360">
        <v>117</v>
      </c>
      <c r="E19" s="359">
        <f t="shared" si="4"/>
        <v>341</v>
      </c>
      <c r="F19" s="73"/>
      <c r="G19" s="72" t="s">
        <v>234</v>
      </c>
      <c r="H19" s="360">
        <v>109</v>
      </c>
      <c r="I19" s="360">
        <v>118</v>
      </c>
      <c r="J19" s="360">
        <v>111</v>
      </c>
      <c r="K19" s="359">
        <f t="shared" si="5"/>
        <v>338</v>
      </c>
    </row>
    <row r="20" spans="1:11" s="70" customFormat="1" ht="22.5" x14ac:dyDescent="0.45">
      <c r="A20" s="72" t="s">
        <v>241</v>
      </c>
      <c r="B20" s="360">
        <v>114</v>
      </c>
      <c r="C20" s="360">
        <v>122</v>
      </c>
      <c r="D20" s="360">
        <v>95</v>
      </c>
      <c r="E20" s="359">
        <f t="shared" si="4"/>
        <v>331</v>
      </c>
      <c r="F20" s="73"/>
      <c r="G20" s="72" t="s">
        <v>334</v>
      </c>
      <c r="H20" s="360">
        <v>129</v>
      </c>
      <c r="I20" s="360">
        <v>163</v>
      </c>
      <c r="J20" s="360">
        <v>148</v>
      </c>
      <c r="K20" s="359">
        <f t="shared" si="5"/>
        <v>440</v>
      </c>
    </row>
    <row r="21" spans="1:11" s="359" customFormat="1" ht="22.5" x14ac:dyDescent="0.2">
      <c r="A21" s="131" t="s">
        <v>491</v>
      </c>
      <c r="B21" s="359">
        <f>SUM(B16:B20)</f>
        <v>546</v>
      </c>
      <c r="C21" s="359">
        <f>SUM(C16:C20)</f>
        <v>567</v>
      </c>
      <c r="D21" s="359">
        <f>SUM(D16:D20)</f>
        <v>581</v>
      </c>
      <c r="E21" s="359">
        <f t="shared" si="4"/>
        <v>1694</v>
      </c>
      <c r="G21" s="131" t="s">
        <v>490</v>
      </c>
      <c r="H21" s="359">
        <f>SUM(H16:H20)</f>
        <v>594</v>
      </c>
      <c r="I21" s="359">
        <f>SUM(I16:I20)</f>
        <v>628</v>
      </c>
      <c r="J21" s="359">
        <f>SUM(J16:J20)</f>
        <v>648</v>
      </c>
      <c r="K21" s="359">
        <f>SUM(K16:K20)</f>
        <v>1870</v>
      </c>
    </row>
    <row r="22" spans="1:11" s="71" customFormat="1" ht="22.5" x14ac:dyDescent="0.2">
      <c r="A22" s="385" t="s">
        <v>190</v>
      </c>
      <c r="B22" s="385"/>
      <c r="C22" s="385"/>
      <c r="D22" s="385"/>
      <c r="E22" s="385"/>
      <c r="F22" s="359"/>
      <c r="G22" s="385" t="s">
        <v>401</v>
      </c>
      <c r="H22" s="385"/>
      <c r="I22" s="385"/>
      <c r="J22" s="385"/>
      <c r="K22" s="385"/>
    </row>
    <row r="23" spans="1:11" s="70" customFormat="1" ht="22.5" x14ac:dyDescent="0.45">
      <c r="A23" s="74" t="s">
        <v>287</v>
      </c>
      <c r="B23" s="75">
        <v>118</v>
      </c>
      <c r="C23" s="75">
        <v>107</v>
      </c>
      <c r="D23" s="75">
        <v>102</v>
      </c>
      <c r="E23" s="358">
        <f t="shared" ref="E23:E28" si="6">SUM(B23:D23)</f>
        <v>327</v>
      </c>
      <c r="F23" s="73"/>
      <c r="G23" s="74" t="s">
        <v>270</v>
      </c>
      <c r="H23" s="75">
        <v>116</v>
      </c>
      <c r="I23" s="75">
        <v>85</v>
      </c>
      <c r="J23" s="75">
        <v>123</v>
      </c>
      <c r="K23" s="358">
        <f t="shared" ref="K23:K28" si="7">SUM(H23:J23)</f>
        <v>324</v>
      </c>
    </row>
    <row r="24" spans="1:11" s="70" customFormat="1" ht="22.5" x14ac:dyDescent="0.45">
      <c r="A24" s="74" t="s">
        <v>262</v>
      </c>
      <c r="B24" s="75">
        <v>105</v>
      </c>
      <c r="C24" s="75">
        <v>116</v>
      </c>
      <c r="D24" s="75">
        <v>117</v>
      </c>
      <c r="E24" s="358">
        <f t="shared" si="6"/>
        <v>338</v>
      </c>
      <c r="F24" s="73"/>
      <c r="G24" s="74" t="s">
        <v>271</v>
      </c>
      <c r="H24" s="75">
        <v>125</v>
      </c>
      <c r="I24" s="75">
        <v>119</v>
      </c>
      <c r="J24" s="75">
        <v>118</v>
      </c>
      <c r="K24" s="358">
        <f t="shared" si="7"/>
        <v>362</v>
      </c>
    </row>
    <row r="25" spans="1:11" s="70" customFormat="1" ht="22.5" x14ac:dyDescent="0.45">
      <c r="A25" s="74" t="s">
        <v>283</v>
      </c>
      <c r="B25" s="75">
        <v>110</v>
      </c>
      <c r="C25" s="75">
        <v>147</v>
      </c>
      <c r="D25" s="75">
        <v>122</v>
      </c>
      <c r="E25" s="358">
        <f t="shared" si="6"/>
        <v>379</v>
      </c>
      <c r="F25" s="73"/>
      <c r="G25" s="74" t="s">
        <v>766</v>
      </c>
      <c r="H25" s="75">
        <v>118</v>
      </c>
      <c r="I25" s="75">
        <v>97</v>
      </c>
      <c r="J25" s="75">
        <v>116</v>
      </c>
      <c r="K25" s="358">
        <f t="shared" si="7"/>
        <v>331</v>
      </c>
    </row>
    <row r="26" spans="1:11" s="70" customFormat="1" ht="22.5" x14ac:dyDescent="0.45">
      <c r="A26" s="74" t="s">
        <v>211</v>
      </c>
      <c r="B26" s="75">
        <v>112</v>
      </c>
      <c r="C26" s="75">
        <v>118</v>
      </c>
      <c r="D26" s="75">
        <v>113</v>
      </c>
      <c r="E26" s="358">
        <f t="shared" si="6"/>
        <v>343</v>
      </c>
      <c r="F26" s="73"/>
      <c r="G26" s="74" t="s">
        <v>360</v>
      </c>
      <c r="H26" s="75">
        <v>112</v>
      </c>
      <c r="I26" s="75">
        <v>145</v>
      </c>
      <c r="J26" s="75">
        <v>110</v>
      </c>
      <c r="K26" s="358">
        <f t="shared" si="7"/>
        <v>367</v>
      </c>
    </row>
    <row r="27" spans="1:11" s="70" customFormat="1" ht="22.5" x14ac:dyDescent="0.45">
      <c r="A27" s="74" t="s">
        <v>486</v>
      </c>
      <c r="B27" s="75">
        <v>110</v>
      </c>
      <c r="C27" s="75">
        <v>147</v>
      </c>
      <c r="D27" s="75">
        <v>121</v>
      </c>
      <c r="E27" s="358">
        <f t="shared" si="6"/>
        <v>378</v>
      </c>
      <c r="F27" s="73"/>
      <c r="G27" s="74" t="s">
        <v>269</v>
      </c>
      <c r="H27" s="75">
        <v>104</v>
      </c>
      <c r="I27" s="75">
        <v>113</v>
      </c>
      <c r="J27" s="75">
        <v>96</v>
      </c>
      <c r="K27" s="358">
        <f t="shared" si="7"/>
        <v>313</v>
      </c>
    </row>
    <row r="28" spans="1:11" s="359" customFormat="1" ht="22.5" x14ac:dyDescent="0.2">
      <c r="A28" s="215" t="s">
        <v>487</v>
      </c>
      <c r="B28" s="358">
        <f>SUM(B23:B27)</f>
        <v>555</v>
      </c>
      <c r="C28" s="358">
        <f>SUM(C23:C27)</f>
        <v>635</v>
      </c>
      <c r="D28" s="358">
        <f>SUM(D23:D27)</f>
        <v>575</v>
      </c>
      <c r="E28" s="358">
        <f t="shared" si="6"/>
        <v>1765</v>
      </c>
      <c r="G28" s="215" t="s">
        <v>488</v>
      </c>
      <c r="H28" s="358">
        <f>SUM(H23:H27)</f>
        <v>575</v>
      </c>
      <c r="I28" s="358">
        <f>SUM(I23:I27)</f>
        <v>559</v>
      </c>
      <c r="J28" s="358">
        <f>SUM(J23:J27)</f>
        <v>563</v>
      </c>
      <c r="K28" s="358">
        <f t="shared" si="7"/>
        <v>1697</v>
      </c>
    </row>
    <row r="29" spans="1:11" s="71" customFormat="1" ht="22.5" x14ac:dyDescent="0.2">
      <c r="A29" s="384" t="s">
        <v>428</v>
      </c>
      <c r="B29" s="384"/>
      <c r="C29" s="384"/>
      <c r="D29" s="384"/>
      <c r="E29" s="384"/>
      <c r="F29" s="359"/>
      <c r="G29" s="384" t="s">
        <v>205</v>
      </c>
      <c r="H29" s="384"/>
      <c r="I29" s="384"/>
      <c r="J29" s="384"/>
      <c r="K29" s="384"/>
    </row>
    <row r="30" spans="1:11" s="70" customFormat="1" ht="22.5" x14ac:dyDescent="0.45">
      <c r="A30" s="72" t="s">
        <v>448</v>
      </c>
      <c r="B30" s="360">
        <v>116</v>
      </c>
      <c r="C30" s="360">
        <v>122</v>
      </c>
      <c r="D30" s="360">
        <v>112</v>
      </c>
      <c r="E30" s="359">
        <v>350</v>
      </c>
      <c r="F30" s="73"/>
      <c r="G30" s="72" t="s">
        <v>222</v>
      </c>
      <c r="H30" s="360">
        <v>135</v>
      </c>
      <c r="I30" s="360">
        <v>113</v>
      </c>
      <c r="J30" s="360">
        <v>103</v>
      </c>
      <c r="K30" s="359">
        <v>351</v>
      </c>
    </row>
    <row r="31" spans="1:11" s="70" customFormat="1" ht="22.5" x14ac:dyDescent="0.45">
      <c r="A31" s="72" t="s">
        <v>445</v>
      </c>
      <c r="B31" s="360">
        <v>133</v>
      </c>
      <c r="C31" s="360">
        <v>122</v>
      </c>
      <c r="D31" s="360">
        <v>98</v>
      </c>
      <c r="E31" s="359">
        <v>353</v>
      </c>
      <c r="F31" s="73"/>
      <c r="G31" s="72" t="s">
        <v>224</v>
      </c>
      <c r="H31" s="360">
        <v>139</v>
      </c>
      <c r="I31" s="360">
        <v>130</v>
      </c>
      <c r="J31" s="360">
        <v>139</v>
      </c>
      <c r="K31" s="359">
        <v>408</v>
      </c>
    </row>
    <row r="32" spans="1:11" s="70" customFormat="1" ht="22.5" x14ac:dyDescent="0.45">
      <c r="A32" s="72" t="s">
        <v>566</v>
      </c>
      <c r="B32" s="360">
        <v>120</v>
      </c>
      <c r="C32" s="360">
        <v>105</v>
      </c>
      <c r="D32" s="360">
        <v>107</v>
      </c>
      <c r="E32" s="359">
        <v>332</v>
      </c>
      <c r="F32" s="73"/>
      <c r="G32" s="72" t="s">
        <v>225</v>
      </c>
      <c r="H32" s="360">
        <v>108</v>
      </c>
      <c r="I32" s="360">
        <v>117</v>
      </c>
      <c r="J32" s="360">
        <v>99</v>
      </c>
      <c r="K32" s="359">
        <v>324</v>
      </c>
    </row>
    <row r="33" spans="1:11" s="70" customFormat="1" ht="22.5" x14ac:dyDescent="0.45">
      <c r="A33" s="72" t="s">
        <v>446</v>
      </c>
      <c r="B33" s="360">
        <v>109</v>
      </c>
      <c r="C33" s="360">
        <v>106</v>
      </c>
      <c r="D33" s="360">
        <v>116</v>
      </c>
      <c r="E33" s="359">
        <v>331</v>
      </c>
      <c r="F33" s="73"/>
      <c r="G33" s="72" t="s">
        <v>355</v>
      </c>
      <c r="H33" s="360">
        <v>111</v>
      </c>
      <c r="I33" s="360">
        <v>127</v>
      </c>
      <c r="J33" s="360">
        <v>115</v>
      </c>
      <c r="K33" s="359">
        <v>353</v>
      </c>
    </row>
    <row r="34" spans="1:11" s="70" customFormat="1" ht="22.5" x14ac:dyDescent="0.45">
      <c r="A34" s="72" t="s">
        <v>348</v>
      </c>
      <c r="B34" s="360">
        <v>123</v>
      </c>
      <c r="C34" s="360">
        <v>136</v>
      </c>
      <c r="D34" s="360">
        <v>118</v>
      </c>
      <c r="E34" s="359">
        <v>377</v>
      </c>
      <c r="F34" s="73"/>
      <c r="G34" s="72" t="s">
        <v>223</v>
      </c>
      <c r="H34" s="360">
        <v>135</v>
      </c>
      <c r="I34" s="360">
        <v>102</v>
      </c>
      <c r="J34" s="360">
        <v>95</v>
      </c>
      <c r="K34" s="359">
        <v>332</v>
      </c>
    </row>
    <row r="35" spans="1:11" s="359" customFormat="1" ht="22.5" x14ac:dyDescent="0.2">
      <c r="A35" s="131" t="s">
        <v>768</v>
      </c>
      <c r="B35" s="359">
        <f>SUM(B30:B34)</f>
        <v>601</v>
      </c>
      <c r="C35" s="359">
        <f>SUM(C30:C34)</f>
        <v>591</v>
      </c>
      <c r="D35" s="359">
        <f>SUM(D30:D34)</f>
        <v>551</v>
      </c>
      <c r="E35" s="359">
        <f t="shared" ref="E35" si="8">SUM(B35:D35)</f>
        <v>1743</v>
      </c>
      <c r="G35" s="131" t="s">
        <v>767</v>
      </c>
      <c r="H35" s="359">
        <f>SUM(H30:H34)</f>
        <v>628</v>
      </c>
      <c r="I35" s="359">
        <f>SUM(I30:I34)</f>
        <v>589</v>
      </c>
      <c r="J35" s="359">
        <f>SUM(J30:J34)</f>
        <v>551</v>
      </c>
      <c r="K35" s="359">
        <f t="shared" ref="K35" si="9">SUM(H35:J35)</f>
        <v>1768</v>
      </c>
    </row>
    <row r="36" spans="1:11" s="71" customFormat="1" ht="22.5" x14ac:dyDescent="0.2">
      <c r="A36" s="385" t="s">
        <v>203</v>
      </c>
      <c r="B36" s="385"/>
      <c r="C36" s="385"/>
      <c r="D36" s="385"/>
      <c r="E36" s="385"/>
      <c r="F36" s="359"/>
      <c r="G36" s="385" t="s">
        <v>398</v>
      </c>
      <c r="H36" s="385"/>
      <c r="I36" s="385"/>
      <c r="J36" s="385"/>
      <c r="K36" s="385"/>
    </row>
    <row r="37" spans="1:11" s="70" customFormat="1" ht="22.5" x14ac:dyDescent="0.45">
      <c r="A37" s="74" t="s">
        <v>229</v>
      </c>
      <c r="B37" s="75">
        <v>118</v>
      </c>
      <c r="C37" s="75">
        <v>110</v>
      </c>
      <c r="D37" s="75">
        <v>136</v>
      </c>
      <c r="E37" s="362">
        <f t="shared" ref="E37:E41" si="10">SUM(B37:D37)</f>
        <v>364</v>
      </c>
      <c r="F37" s="73"/>
      <c r="G37" s="74" t="s">
        <v>260</v>
      </c>
      <c r="H37" s="75">
        <v>128</v>
      </c>
      <c r="I37" s="75">
        <v>120</v>
      </c>
      <c r="J37" s="75">
        <v>112</v>
      </c>
      <c r="K37" s="362">
        <f t="shared" ref="K37:K42" si="11">SUM(H37:J37)</f>
        <v>360</v>
      </c>
    </row>
    <row r="38" spans="1:11" s="70" customFormat="1" ht="22.5" x14ac:dyDescent="0.45">
      <c r="A38" s="74" t="s">
        <v>492</v>
      </c>
      <c r="B38" s="75">
        <v>102</v>
      </c>
      <c r="C38" s="75">
        <v>105</v>
      </c>
      <c r="D38" s="75">
        <v>102</v>
      </c>
      <c r="E38" s="362">
        <f t="shared" si="10"/>
        <v>309</v>
      </c>
      <c r="F38" s="73"/>
      <c r="G38" s="74" t="s">
        <v>440</v>
      </c>
      <c r="H38" s="75">
        <v>88</v>
      </c>
      <c r="I38" s="75">
        <v>121</v>
      </c>
      <c r="J38" s="75">
        <v>105</v>
      </c>
      <c r="K38" s="362">
        <f t="shared" si="11"/>
        <v>314</v>
      </c>
    </row>
    <row r="39" spans="1:11" s="70" customFormat="1" ht="22.5" x14ac:dyDescent="0.45">
      <c r="A39" s="74" t="s">
        <v>406</v>
      </c>
      <c r="B39" s="75">
        <v>103</v>
      </c>
      <c r="C39" s="75">
        <v>117</v>
      </c>
      <c r="D39" s="75">
        <v>123</v>
      </c>
      <c r="E39" s="362">
        <f t="shared" si="10"/>
        <v>343</v>
      </c>
      <c r="F39" s="73"/>
      <c r="G39" s="74" t="s">
        <v>267</v>
      </c>
      <c r="H39" s="75">
        <v>123</v>
      </c>
      <c r="I39" s="75">
        <v>102</v>
      </c>
      <c r="J39" s="75">
        <v>119</v>
      </c>
      <c r="K39" s="362">
        <f t="shared" si="11"/>
        <v>344</v>
      </c>
    </row>
    <row r="40" spans="1:11" s="70" customFormat="1" ht="22.5" x14ac:dyDescent="0.45">
      <c r="A40" s="74" t="s">
        <v>227</v>
      </c>
      <c r="B40" s="75">
        <v>99</v>
      </c>
      <c r="C40" s="75">
        <v>114</v>
      </c>
      <c r="D40" s="75">
        <v>96</v>
      </c>
      <c r="E40" s="362">
        <f t="shared" si="10"/>
        <v>309</v>
      </c>
      <c r="F40" s="73"/>
      <c r="G40" s="74" t="s">
        <v>494</v>
      </c>
      <c r="H40" s="75">
        <v>134</v>
      </c>
      <c r="I40" s="75">
        <v>98</v>
      </c>
      <c r="J40" s="75">
        <v>140</v>
      </c>
      <c r="K40" s="362">
        <f t="shared" si="11"/>
        <v>372</v>
      </c>
    </row>
    <row r="41" spans="1:11" s="70" customFormat="1" ht="22.5" x14ac:dyDescent="0.45">
      <c r="A41" s="74" t="s">
        <v>228</v>
      </c>
      <c r="B41" s="75">
        <v>130</v>
      </c>
      <c r="C41" s="75">
        <v>126</v>
      </c>
      <c r="D41" s="75">
        <v>135</v>
      </c>
      <c r="E41" s="362">
        <f t="shared" si="10"/>
        <v>391</v>
      </c>
      <c r="F41" s="73"/>
      <c r="G41" s="74" t="s">
        <v>264</v>
      </c>
      <c r="H41" s="75">
        <v>104</v>
      </c>
      <c r="I41" s="75">
        <v>108</v>
      </c>
      <c r="J41" s="75">
        <v>116</v>
      </c>
      <c r="K41" s="362">
        <f t="shared" si="11"/>
        <v>328</v>
      </c>
    </row>
    <row r="42" spans="1:11" s="359" customFormat="1" ht="22.5" x14ac:dyDescent="0.2">
      <c r="A42" s="215" t="s">
        <v>768</v>
      </c>
      <c r="B42" s="362">
        <f>SUM(B37:B41)</f>
        <v>552</v>
      </c>
      <c r="C42" s="362">
        <f>SUM(C37:C41)</f>
        <v>572</v>
      </c>
      <c r="D42" s="362">
        <f>SUM(D37:D41)</f>
        <v>592</v>
      </c>
      <c r="E42" s="362">
        <f>SUM(E37:E41)</f>
        <v>1716</v>
      </c>
      <c r="G42" s="215" t="s">
        <v>767</v>
      </c>
      <c r="H42" s="362">
        <f>SUM(H37:H41)</f>
        <v>577</v>
      </c>
      <c r="I42" s="362">
        <f>SUM(I37:I41)</f>
        <v>549</v>
      </c>
      <c r="J42" s="362">
        <f>SUM(J37:J41)</f>
        <v>592</v>
      </c>
      <c r="K42" s="362">
        <f t="shared" si="11"/>
        <v>1718</v>
      </c>
    </row>
    <row r="43" spans="1:11" s="69" customFormat="1" ht="22.5" x14ac:dyDescent="0.45">
      <c r="A43" s="384" t="s">
        <v>74</v>
      </c>
      <c r="B43" s="384"/>
      <c r="C43" s="384"/>
      <c r="D43" s="384"/>
      <c r="E43" s="384"/>
      <c r="F43" s="359"/>
      <c r="G43" s="384" t="s">
        <v>425</v>
      </c>
      <c r="H43" s="384"/>
      <c r="I43" s="384"/>
      <c r="J43" s="384"/>
      <c r="K43" s="384"/>
    </row>
    <row r="44" spans="1:11" s="70" customFormat="1" ht="22.5" x14ac:dyDescent="0.45">
      <c r="A44" s="72" t="s">
        <v>493</v>
      </c>
      <c r="B44" s="360">
        <v>107</v>
      </c>
      <c r="C44" s="360">
        <v>135</v>
      </c>
      <c r="D44" s="360">
        <v>104</v>
      </c>
      <c r="E44" s="359">
        <f t="shared" ref="E44:E48" si="12">SUM(B44:D44)</f>
        <v>346</v>
      </c>
      <c r="F44" s="73"/>
      <c r="G44" s="72" t="s">
        <v>258</v>
      </c>
      <c r="H44" s="360">
        <v>104</v>
      </c>
      <c r="I44" s="360">
        <v>130</v>
      </c>
      <c r="J44" s="360">
        <v>108</v>
      </c>
      <c r="K44" s="359">
        <f t="shared" ref="K44:K48" si="13">SUM(H44:J44)</f>
        <v>342</v>
      </c>
    </row>
    <row r="45" spans="1:11" s="70" customFormat="1" ht="22.5" x14ac:dyDescent="0.45">
      <c r="A45" s="72" t="s">
        <v>259</v>
      </c>
      <c r="B45" s="360">
        <v>134</v>
      </c>
      <c r="C45" s="360">
        <v>115</v>
      </c>
      <c r="D45" s="360">
        <v>119</v>
      </c>
      <c r="E45" s="359">
        <f t="shared" si="12"/>
        <v>368</v>
      </c>
      <c r="F45" s="73"/>
      <c r="G45" s="72" t="s">
        <v>286</v>
      </c>
      <c r="H45" s="360">
        <v>118</v>
      </c>
      <c r="I45" s="360">
        <v>95</v>
      </c>
      <c r="J45" s="360">
        <v>114</v>
      </c>
      <c r="K45" s="359">
        <f t="shared" si="13"/>
        <v>327</v>
      </c>
    </row>
    <row r="46" spans="1:11" s="70" customFormat="1" ht="22.5" x14ac:dyDescent="0.45">
      <c r="A46" s="72" t="s">
        <v>237</v>
      </c>
      <c r="B46" s="360">
        <v>120</v>
      </c>
      <c r="C46" s="360">
        <v>109</v>
      </c>
      <c r="D46" s="360">
        <v>127</v>
      </c>
      <c r="E46" s="359">
        <f t="shared" si="12"/>
        <v>356</v>
      </c>
      <c r="F46" s="73"/>
      <c r="G46" s="72" t="s">
        <v>346</v>
      </c>
      <c r="H46" s="360">
        <v>119</v>
      </c>
      <c r="I46" s="360">
        <v>116</v>
      </c>
      <c r="J46" s="360">
        <v>107</v>
      </c>
      <c r="K46" s="359">
        <f t="shared" si="13"/>
        <v>342</v>
      </c>
    </row>
    <row r="47" spans="1:11" s="70" customFormat="1" ht="22.5" x14ac:dyDescent="0.45">
      <c r="A47" s="72" t="s">
        <v>351</v>
      </c>
      <c r="B47" s="360">
        <v>109</v>
      </c>
      <c r="C47" s="360">
        <v>118</v>
      </c>
      <c r="D47" s="360">
        <v>127</v>
      </c>
      <c r="E47" s="359">
        <f t="shared" si="12"/>
        <v>354</v>
      </c>
      <c r="F47" s="73"/>
      <c r="G47" s="72" t="s">
        <v>210</v>
      </c>
      <c r="H47" s="360">
        <v>107</v>
      </c>
      <c r="I47" s="360">
        <v>106</v>
      </c>
      <c r="J47" s="360">
        <v>105</v>
      </c>
      <c r="K47" s="359">
        <f t="shared" si="13"/>
        <v>318</v>
      </c>
    </row>
    <row r="48" spans="1:11" s="70" customFormat="1" ht="22.5" x14ac:dyDescent="0.45">
      <c r="A48" s="72" t="s">
        <v>281</v>
      </c>
      <c r="B48" s="360">
        <v>132</v>
      </c>
      <c r="C48" s="360">
        <v>127</v>
      </c>
      <c r="D48" s="360">
        <v>128</v>
      </c>
      <c r="E48" s="359">
        <f t="shared" si="12"/>
        <v>387</v>
      </c>
      <c r="F48" s="73"/>
      <c r="G48" s="72" t="s">
        <v>354</v>
      </c>
      <c r="H48" s="360">
        <v>124</v>
      </c>
      <c r="I48" s="360">
        <v>117</v>
      </c>
      <c r="J48" s="360">
        <v>107</v>
      </c>
      <c r="K48" s="359">
        <f t="shared" si="13"/>
        <v>348</v>
      </c>
    </row>
    <row r="49" spans="1:11" s="359" customFormat="1" ht="22.5" x14ac:dyDescent="0.2">
      <c r="A49" s="131" t="s">
        <v>490</v>
      </c>
      <c r="B49" s="359">
        <f>SUM(B44:B48)</f>
        <v>602</v>
      </c>
      <c r="C49" s="359">
        <f>SUM(C44:C48)</f>
        <v>604</v>
      </c>
      <c r="D49" s="359">
        <f>SUM(D44:D48)</f>
        <v>605</v>
      </c>
      <c r="E49" s="359">
        <f t="shared" ref="E49" si="14">SUM(B49:D49)</f>
        <v>1811</v>
      </c>
      <c r="G49" s="131" t="s">
        <v>491</v>
      </c>
      <c r="H49" s="359">
        <f>SUM(H44:H48)</f>
        <v>572</v>
      </c>
      <c r="I49" s="359">
        <f>SUM(I44:I48)</f>
        <v>564</v>
      </c>
      <c r="J49" s="359">
        <f>SUM(J44:J48)</f>
        <v>541</v>
      </c>
      <c r="K49" s="359">
        <f>SUM(K44:K48)</f>
        <v>1677</v>
      </c>
    </row>
    <row r="51" spans="1:11" ht="22.5" x14ac:dyDescent="0.35">
      <c r="A51" s="384" t="s">
        <v>332</v>
      </c>
      <c r="B51" s="384"/>
      <c r="C51" s="384"/>
      <c r="D51" s="384"/>
      <c r="E51" s="384"/>
      <c r="G51" s="384" t="s">
        <v>321</v>
      </c>
      <c r="H51" s="384"/>
      <c r="I51" s="384"/>
      <c r="J51" s="384"/>
      <c r="K51" s="384"/>
    </row>
    <row r="52" spans="1:11" ht="22.5" x14ac:dyDescent="0.35">
      <c r="A52" s="384" t="s">
        <v>796</v>
      </c>
      <c r="B52" s="384"/>
      <c r="C52" s="384"/>
      <c r="D52" s="384"/>
      <c r="E52" s="384"/>
      <c r="G52" s="384" t="s">
        <v>797</v>
      </c>
      <c r="H52" s="384"/>
      <c r="I52" s="384"/>
      <c r="J52" s="384"/>
      <c r="K52" s="384"/>
    </row>
    <row r="53" spans="1:11" ht="22.5" x14ac:dyDescent="0.45">
      <c r="A53" s="383" t="s">
        <v>769</v>
      </c>
      <c r="B53" s="383"/>
      <c r="C53" s="383"/>
      <c r="D53" s="383"/>
      <c r="E53" s="383"/>
      <c r="F53" s="70"/>
      <c r="G53" s="383" t="s">
        <v>777</v>
      </c>
      <c r="H53" s="383"/>
      <c r="I53" s="383"/>
      <c r="J53" s="383"/>
      <c r="K53" s="383"/>
    </row>
    <row r="54" spans="1:11" ht="22.5" x14ac:dyDescent="0.45">
      <c r="A54" s="383" t="s">
        <v>770</v>
      </c>
      <c r="B54" s="383"/>
      <c r="C54" s="383"/>
      <c r="D54" s="383"/>
      <c r="E54" s="383"/>
      <c r="F54" s="70"/>
      <c r="G54" s="383" t="s">
        <v>778</v>
      </c>
      <c r="H54" s="383"/>
      <c r="I54" s="383"/>
      <c r="J54" s="383"/>
      <c r="K54" s="383"/>
    </row>
    <row r="55" spans="1:11" ht="22.5" x14ac:dyDescent="0.45">
      <c r="A55" s="383" t="s">
        <v>771</v>
      </c>
      <c r="B55" s="383"/>
      <c r="C55" s="383"/>
      <c r="D55" s="383"/>
      <c r="E55" s="383"/>
      <c r="F55" s="70"/>
      <c r="G55" s="383" t="s">
        <v>779</v>
      </c>
      <c r="H55" s="383"/>
      <c r="I55" s="383"/>
      <c r="J55" s="383"/>
      <c r="K55" s="383"/>
    </row>
    <row r="56" spans="1:11" ht="22.5" x14ac:dyDescent="0.45">
      <c r="A56" s="383" t="s">
        <v>772</v>
      </c>
      <c r="B56" s="383"/>
      <c r="C56" s="383"/>
      <c r="D56" s="383"/>
      <c r="E56" s="383"/>
      <c r="F56" s="70"/>
      <c r="G56" s="383" t="s">
        <v>780</v>
      </c>
      <c r="H56" s="383"/>
      <c r="I56" s="383"/>
      <c r="J56" s="383"/>
      <c r="K56" s="383"/>
    </row>
    <row r="57" spans="1:11" ht="22.5" x14ac:dyDescent="0.45">
      <c r="A57" s="383" t="s">
        <v>773</v>
      </c>
      <c r="B57" s="383"/>
      <c r="C57" s="383"/>
      <c r="D57" s="383"/>
      <c r="E57" s="383"/>
      <c r="F57" s="70"/>
      <c r="G57" s="383" t="s">
        <v>781</v>
      </c>
      <c r="H57" s="383"/>
      <c r="I57" s="383"/>
      <c r="J57" s="383"/>
      <c r="K57" s="383"/>
    </row>
    <row r="58" spans="1:11" ht="22.5" x14ac:dyDescent="0.45">
      <c r="A58" s="383" t="s">
        <v>774</v>
      </c>
      <c r="B58" s="383"/>
      <c r="C58" s="383"/>
      <c r="D58" s="383"/>
      <c r="E58" s="383"/>
      <c r="F58" s="70"/>
      <c r="G58" s="383" t="s">
        <v>782</v>
      </c>
      <c r="H58" s="383"/>
      <c r="I58" s="383"/>
      <c r="J58" s="383"/>
      <c r="K58" s="383"/>
    </row>
    <row r="59" spans="1:11" ht="22.5" x14ac:dyDescent="0.45">
      <c r="A59" s="383" t="s">
        <v>775</v>
      </c>
      <c r="B59" s="383"/>
      <c r="C59" s="383"/>
      <c r="D59" s="383"/>
      <c r="E59" s="383"/>
      <c r="F59" s="70"/>
      <c r="G59" s="383" t="s">
        <v>783</v>
      </c>
      <c r="H59" s="383"/>
      <c r="I59" s="383"/>
      <c r="J59" s="383"/>
      <c r="K59" s="383"/>
    </row>
    <row r="60" spans="1:11" ht="22.5" x14ac:dyDescent="0.45">
      <c r="A60" s="383" t="s">
        <v>776</v>
      </c>
      <c r="B60" s="383"/>
      <c r="C60" s="383"/>
      <c r="D60" s="383"/>
      <c r="E60" s="383"/>
      <c r="F60" s="70"/>
      <c r="G60" s="383" t="s">
        <v>784</v>
      </c>
      <c r="H60" s="383"/>
      <c r="I60" s="383"/>
      <c r="J60" s="383"/>
      <c r="K60" s="383"/>
    </row>
    <row r="61" spans="1:11" ht="22.5" x14ac:dyDescent="0.45">
      <c r="A61" s="383"/>
      <c r="B61" s="383"/>
      <c r="C61" s="383"/>
      <c r="D61" s="383"/>
      <c r="E61" s="383"/>
      <c r="F61" s="70"/>
      <c r="G61" s="383"/>
      <c r="H61" s="383"/>
      <c r="I61" s="383"/>
      <c r="J61" s="383"/>
      <c r="K61" s="383"/>
    </row>
    <row r="62" spans="1:11" ht="22.5" x14ac:dyDescent="0.45">
      <c r="A62" s="72"/>
      <c r="B62" s="360"/>
      <c r="C62" s="360"/>
      <c r="D62" s="360"/>
      <c r="E62" s="359"/>
      <c r="F62" s="70"/>
      <c r="G62" s="72"/>
      <c r="H62" s="360"/>
      <c r="I62" s="360"/>
      <c r="J62" s="360"/>
      <c r="K62" s="359"/>
    </row>
    <row r="63" spans="1:11" ht="22.5" x14ac:dyDescent="0.45">
      <c r="A63" s="72"/>
      <c r="B63" s="360"/>
      <c r="C63" s="360"/>
      <c r="D63" s="360"/>
      <c r="E63" s="359"/>
      <c r="F63" s="70"/>
      <c r="G63" s="72"/>
      <c r="H63" s="360"/>
      <c r="I63" s="360"/>
      <c r="J63" s="360"/>
      <c r="K63" s="359"/>
    </row>
    <row r="64" spans="1:11" ht="22.5" x14ac:dyDescent="0.45">
      <c r="A64" s="72"/>
      <c r="B64" s="360"/>
      <c r="C64" s="360"/>
      <c r="D64" s="360"/>
      <c r="E64" s="359"/>
      <c r="F64" s="70"/>
      <c r="G64" s="72"/>
      <c r="H64" s="360"/>
      <c r="I64" s="360"/>
      <c r="J64" s="360"/>
      <c r="K64" s="359"/>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725" priority="61" rank="1"/>
  </conditionalFormatting>
  <conditionalFormatting sqref="C7 I7">
    <cfRule type="top10" dxfId="724" priority="60" rank="1"/>
  </conditionalFormatting>
  <conditionalFormatting sqref="D7 J7">
    <cfRule type="top10" dxfId="723" priority="59" stopIfTrue="1" rank="1"/>
  </conditionalFormatting>
  <conditionalFormatting sqref="E7 K7">
    <cfRule type="top10" dxfId="722" priority="58" rank="1"/>
  </conditionalFormatting>
  <conditionalFormatting sqref="B14 H14">
    <cfRule type="top10" dxfId="721" priority="57" rank="1"/>
  </conditionalFormatting>
  <conditionalFormatting sqref="C14 I14">
    <cfRule type="top10" dxfId="720" priority="55" rank="1"/>
    <cfRule type="top10" priority="56" rank="1"/>
  </conditionalFormatting>
  <conditionalFormatting sqref="J14 D14">
    <cfRule type="top10" dxfId="719" priority="54" rank="1"/>
  </conditionalFormatting>
  <conditionalFormatting sqref="K14 E14">
    <cfRule type="top10" dxfId="718" priority="53" rank="1"/>
  </conditionalFormatting>
  <conditionalFormatting sqref="B28 H28">
    <cfRule type="top10" dxfId="717" priority="52" rank="1"/>
  </conditionalFormatting>
  <conditionalFormatting sqref="C28 I28">
    <cfRule type="top10" dxfId="716" priority="51" rank="1"/>
  </conditionalFormatting>
  <conditionalFormatting sqref="D28 J28">
    <cfRule type="top10" dxfId="715" priority="50" rank="1"/>
  </conditionalFormatting>
  <conditionalFormatting sqref="E28 K28">
    <cfRule type="top10" dxfId="714" priority="49" rank="1"/>
  </conditionalFormatting>
  <conditionalFormatting sqref="H35 B35">
    <cfRule type="top10" dxfId="713" priority="48" rank="1"/>
  </conditionalFormatting>
  <conditionalFormatting sqref="C35 I35">
    <cfRule type="top10" dxfId="712" priority="47" rank="1"/>
  </conditionalFormatting>
  <conditionalFormatting sqref="D35 J35">
    <cfRule type="top10" dxfId="711" priority="46" rank="1"/>
  </conditionalFormatting>
  <conditionalFormatting sqref="K35 E35">
    <cfRule type="top10" dxfId="710" priority="45" rank="1"/>
  </conditionalFormatting>
  <conditionalFormatting sqref="B49 H49">
    <cfRule type="top10" dxfId="709" priority="40" rank="1"/>
  </conditionalFormatting>
  <conditionalFormatting sqref="C49 I49">
    <cfRule type="top10" dxfId="708" priority="39" rank="1"/>
  </conditionalFormatting>
  <conditionalFormatting sqref="D49 J49">
    <cfRule type="top10" dxfId="707" priority="38" rank="1"/>
  </conditionalFormatting>
  <conditionalFormatting sqref="E49 K49">
    <cfRule type="top10" dxfId="706" priority="37" rank="1"/>
  </conditionalFormatting>
  <conditionalFormatting sqref="E2:E6 K2:K6 E9:E13 E16:E20 E23:E27 E30:E34 K23:K27 K9:K13 K16:K20 E44:E48 K44:K48">
    <cfRule type="cellIs" dxfId="705" priority="36" operator="greaterThan">
      <formula>399</formula>
    </cfRule>
  </conditionalFormatting>
  <conditionalFormatting sqref="B16:D20 H16:J20 B23:D27 H23:J27 B30:D34 H44:J48 B44:D48">
    <cfRule type="cellIs" dxfId="704" priority="35" operator="greaterThanOrEqual">
      <formula>150</formula>
    </cfRule>
  </conditionalFormatting>
  <conditionalFormatting sqref="H21">
    <cfRule type="top10" dxfId="703" priority="34" rank="1"/>
  </conditionalFormatting>
  <conditionalFormatting sqref="I21">
    <cfRule type="top10" dxfId="702" priority="33" rank="1"/>
  </conditionalFormatting>
  <conditionalFormatting sqref="J21">
    <cfRule type="top10" dxfId="701" priority="32" stopIfTrue="1" rank="1"/>
  </conditionalFormatting>
  <conditionalFormatting sqref="K21">
    <cfRule type="top10" dxfId="700" priority="31" rank="1"/>
  </conditionalFormatting>
  <conditionalFormatting sqref="K30:K34">
    <cfRule type="cellIs" dxfId="699" priority="30" operator="greaterThan">
      <formula>399</formula>
    </cfRule>
  </conditionalFormatting>
  <conditionalFormatting sqref="H30:J34">
    <cfRule type="cellIs" dxfId="698" priority="29" operator="greaterThanOrEqual">
      <formula>150</formula>
    </cfRule>
  </conditionalFormatting>
  <conditionalFormatting sqref="B2:D6">
    <cfRule type="cellIs" dxfId="697" priority="23" operator="greaterThanOrEqual">
      <formula>150</formula>
    </cfRule>
  </conditionalFormatting>
  <conditionalFormatting sqref="H2:J6">
    <cfRule type="cellIs" dxfId="696" priority="22" operator="greaterThanOrEqual">
      <formula>150</formula>
    </cfRule>
  </conditionalFormatting>
  <conditionalFormatting sqref="H42">
    <cfRule type="top10" dxfId="695" priority="15" rank="1"/>
  </conditionalFormatting>
  <conditionalFormatting sqref="K37:K41">
    <cfRule type="cellIs" dxfId="694" priority="11" operator="greaterThan">
      <formula>399</formula>
    </cfRule>
  </conditionalFormatting>
  <conditionalFormatting sqref="H37:J41">
    <cfRule type="cellIs" dxfId="693" priority="10" operator="greaterThanOrEqual">
      <formula>150</formula>
    </cfRule>
  </conditionalFormatting>
  <conditionalFormatting sqref="B42 H42">
    <cfRule type="top10" dxfId="692" priority="9" rank="1"/>
  </conditionalFormatting>
  <conditionalFormatting sqref="C42 I42">
    <cfRule type="top10" dxfId="691" priority="8" rank="1"/>
  </conditionalFormatting>
  <conditionalFormatting sqref="D42 J42">
    <cfRule type="top10" dxfId="690" priority="7" rank="1"/>
  </conditionalFormatting>
  <conditionalFormatting sqref="E42 K42">
    <cfRule type="top10" dxfId="689" priority="6" rank="1"/>
  </conditionalFormatting>
  <conditionalFormatting sqref="E37:E41">
    <cfRule type="cellIs" dxfId="688" priority="5" operator="greaterThan">
      <formula>399</formula>
    </cfRule>
  </conditionalFormatting>
  <conditionalFormatting sqref="B37:D41">
    <cfRule type="cellIs" dxfId="687" priority="4" operator="greaterThanOrEqual">
      <formula>150</formula>
    </cfRule>
  </conditionalFormatting>
  <conditionalFormatting sqref="H9:J13">
    <cfRule type="cellIs" dxfId="686" priority="2" operator="greaterThanOrEqual">
      <formula>150</formula>
    </cfRule>
  </conditionalFormatting>
  <conditionalFormatting sqref="B9:D13">
    <cfRule type="cellIs" dxfId="685"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21&amp;"Arial,Regular"&amp;10
&amp;"Euphemia,Regular"&amp;12JANUARY 30, 2015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6" t="s">
        <v>404</v>
      </c>
      <c r="B1" s="386"/>
      <c r="C1" s="386"/>
      <c r="D1" s="386"/>
      <c r="E1" s="386"/>
      <c r="F1" s="357"/>
      <c r="G1" s="386" t="s">
        <v>79</v>
      </c>
      <c r="H1" s="386"/>
      <c r="I1" s="386"/>
      <c r="J1" s="386"/>
      <c r="K1" s="386"/>
    </row>
    <row r="2" spans="1:11" s="70" customFormat="1" ht="22.5" x14ac:dyDescent="0.45">
      <c r="A2" s="72" t="s">
        <v>358</v>
      </c>
      <c r="B2" s="360">
        <v>88</v>
      </c>
      <c r="C2" s="360">
        <v>82</v>
      </c>
      <c r="D2" s="360">
        <v>93</v>
      </c>
      <c r="E2" s="359">
        <f t="shared" ref="E2:E7" si="0">SUM(B2:D2)</f>
        <v>263</v>
      </c>
      <c r="F2" s="73"/>
      <c r="G2" s="72" t="s">
        <v>242</v>
      </c>
      <c r="H2" s="360">
        <v>107</v>
      </c>
      <c r="I2" s="360">
        <v>132</v>
      </c>
      <c r="J2" s="360">
        <v>102</v>
      </c>
      <c r="K2" s="359">
        <f t="shared" ref="K2:K7" si="1">SUM(H2:J2)</f>
        <v>341</v>
      </c>
    </row>
    <row r="3" spans="1:11" s="70" customFormat="1" ht="22.5" x14ac:dyDescent="0.45">
      <c r="A3" s="72" t="s">
        <v>359</v>
      </c>
      <c r="B3" s="360">
        <v>80</v>
      </c>
      <c r="C3" s="360">
        <v>76</v>
      </c>
      <c r="D3" s="360">
        <v>95</v>
      </c>
      <c r="E3" s="359">
        <f t="shared" si="0"/>
        <v>251</v>
      </c>
      <c r="F3" s="73"/>
      <c r="G3" s="72" t="s">
        <v>244</v>
      </c>
      <c r="H3" s="360">
        <v>129</v>
      </c>
      <c r="I3" s="360">
        <v>125</v>
      </c>
      <c r="J3" s="360">
        <v>104</v>
      </c>
      <c r="K3" s="359">
        <f t="shared" si="1"/>
        <v>358</v>
      </c>
    </row>
    <row r="4" spans="1:11" s="70" customFormat="1" ht="22.5" x14ac:dyDescent="0.45">
      <c r="A4" s="72" t="s">
        <v>615</v>
      </c>
      <c r="B4" s="360">
        <v>124</v>
      </c>
      <c r="C4" s="360">
        <v>99</v>
      </c>
      <c r="D4" s="360">
        <v>96</v>
      </c>
      <c r="E4" s="359">
        <f t="shared" si="0"/>
        <v>319</v>
      </c>
      <c r="F4" s="73"/>
      <c r="G4" s="72" t="s">
        <v>352</v>
      </c>
      <c r="H4" s="360">
        <v>102</v>
      </c>
      <c r="I4" s="360">
        <v>107</v>
      </c>
      <c r="J4" s="360">
        <v>95</v>
      </c>
      <c r="K4" s="359">
        <f t="shared" si="1"/>
        <v>304</v>
      </c>
    </row>
    <row r="5" spans="1:11" s="70" customFormat="1" ht="22.5" x14ac:dyDescent="0.45">
      <c r="A5" s="72" t="s">
        <v>249</v>
      </c>
      <c r="B5" s="360">
        <v>111</v>
      </c>
      <c r="C5" s="360">
        <v>118</v>
      </c>
      <c r="D5" s="360">
        <v>81</v>
      </c>
      <c r="E5" s="359">
        <f t="shared" si="0"/>
        <v>310</v>
      </c>
      <c r="F5" s="73"/>
      <c r="G5" s="72" t="s">
        <v>240</v>
      </c>
      <c r="H5" s="360">
        <v>121</v>
      </c>
      <c r="I5" s="360">
        <v>126</v>
      </c>
      <c r="J5" s="360">
        <v>115</v>
      </c>
      <c r="K5" s="359">
        <f t="shared" si="1"/>
        <v>362</v>
      </c>
    </row>
    <row r="6" spans="1:11" s="70" customFormat="1" ht="22.5" x14ac:dyDescent="0.45">
      <c r="A6" s="72" t="s">
        <v>474</v>
      </c>
      <c r="B6" s="360">
        <v>125</v>
      </c>
      <c r="C6" s="360">
        <v>109</v>
      </c>
      <c r="D6" s="360">
        <v>122</v>
      </c>
      <c r="E6" s="359">
        <f t="shared" si="0"/>
        <v>356</v>
      </c>
      <c r="F6" s="73"/>
      <c r="G6" s="72" t="s">
        <v>241</v>
      </c>
      <c r="H6" s="360">
        <v>113</v>
      </c>
      <c r="I6" s="360">
        <v>105</v>
      </c>
      <c r="J6" s="360">
        <v>123</v>
      </c>
      <c r="K6" s="359">
        <f t="shared" si="1"/>
        <v>341</v>
      </c>
    </row>
    <row r="7" spans="1:11" s="359" customFormat="1" ht="22.5" x14ac:dyDescent="0.2">
      <c r="A7" s="131" t="s">
        <v>491</v>
      </c>
      <c r="B7" s="359">
        <f>SUM(B2:B6)</f>
        <v>528</v>
      </c>
      <c r="C7" s="359">
        <f>SUM(C2:C6)</f>
        <v>484</v>
      </c>
      <c r="D7" s="359">
        <f>SUM(D2:D6)</f>
        <v>487</v>
      </c>
      <c r="E7" s="359">
        <f t="shared" si="0"/>
        <v>1499</v>
      </c>
      <c r="G7" s="131" t="s">
        <v>490</v>
      </c>
      <c r="H7" s="359">
        <f>SUM(H2:H6)</f>
        <v>572</v>
      </c>
      <c r="I7" s="359">
        <f>SUM(I2:I6)</f>
        <v>595</v>
      </c>
      <c r="J7" s="359">
        <f>SUM(J2:J6)</f>
        <v>539</v>
      </c>
      <c r="K7" s="359">
        <f t="shared" si="1"/>
        <v>1706</v>
      </c>
    </row>
    <row r="8" spans="1:11" s="71" customFormat="1" ht="22.5" x14ac:dyDescent="0.2">
      <c r="A8" s="385" t="s">
        <v>419</v>
      </c>
      <c r="B8" s="385"/>
      <c r="C8" s="385"/>
      <c r="D8" s="385"/>
      <c r="E8" s="385"/>
      <c r="F8" s="359"/>
      <c r="G8" s="385" t="s">
        <v>398</v>
      </c>
      <c r="H8" s="385"/>
      <c r="I8" s="385"/>
      <c r="J8" s="385"/>
      <c r="K8" s="385"/>
    </row>
    <row r="9" spans="1:11" s="70" customFormat="1" ht="22.5" x14ac:dyDescent="0.45">
      <c r="A9" s="74" t="s">
        <v>356</v>
      </c>
      <c r="B9" s="75">
        <v>97</v>
      </c>
      <c r="C9" s="75">
        <v>139</v>
      </c>
      <c r="D9" s="75">
        <v>151</v>
      </c>
      <c r="E9" s="358">
        <f t="shared" ref="E9:E14" si="2">SUM(B9:D9)</f>
        <v>387</v>
      </c>
      <c r="F9" s="73"/>
      <c r="G9" s="74" t="s">
        <v>260</v>
      </c>
      <c r="H9" s="75">
        <v>113</v>
      </c>
      <c r="I9" s="75">
        <v>139</v>
      </c>
      <c r="J9" s="75">
        <v>154</v>
      </c>
      <c r="K9" s="358">
        <f t="shared" ref="K9:K14" si="3">SUM(H9:J9)</f>
        <v>406</v>
      </c>
    </row>
    <row r="10" spans="1:11" s="70" customFormat="1" ht="22.5" x14ac:dyDescent="0.45">
      <c r="A10" s="74" t="s">
        <v>762</v>
      </c>
      <c r="B10" s="75">
        <v>122</v>
      </c>
      <c r="C10" s="75">
        <v>97</v>
      </c>
      <c r="D10" s="75">
        <v>122</v>
      </c>
      <c r="E10" s="358">
        <f t="shared" si="2"/>
        <v>341</v>
      </c>
      <c r="F10" s="73"/>
      <c r="G10" s="74" t="s">
        <v>440</v>
      </c>
      <c r="H10" s="75">
        <v>111</v>
      </c>
      <c r="I10" s="75">
        <v>107</v>
      </c>
      <c r="J10" s="75">
        <v>105</v>
      </c>
      <c r="K10" s="358">
        <f t="shared" si="3"/>
        <v>323</v>
      </c>
    </row>
    <row r="11" spans="1:11" s="70" customFormat="1" ht="22.5" x14ac:dyDescent="0.45">
      <c r="A11" s="74" t="s">
        <v>489</v>
      </c>
      <c r="B11" s="75">
        <v>116</v>
      </c>
      <c r="C11" s="75">
        <v>128</v>
      </c>
      <c r="D11" s="75">
        <v>112</v>
      </c>
      <c r="E11" s="358">
        <f t="shared" si="2"/>
        <v>356</v>
      </c>
      <c r="F11" s="73"/>
      <c r="G11" s="74" t="s">
        <v>265</v>
      </c>
      <c r="H11" s="75">
        <v>106</v>
      </c>
      <c r="I11" s="75">
        <v>105</v>
      </c>
      <c r="J11" s="75">
        <v>126</v>
      </c>
      <c r="K11" s="358">
        <f t="shared" si="3"/>
        <v>337</v>
      </c>
    </row>
    <row r="12" spans="1:11" s="70" customFormat="1" ht="22.5" x14ac:dyDescent="0.45">
      <c r="A12" s="74" t="s">
        <v>248</v>
      </c>
      <c r="B12" s="75">
        <v>126</v>
      </c>
      <c r="C12" s="75">
        <v>146</v>
      </c>
      <c r="D12" s="75">
        <v>124</v>
      </c>
      <c r="E12" s="358">
        <f t="shared" si="2"/>
        <v>396</v>
      </c>
      <c r="F12" s="73"/>
      <c r="G12" s="74" t="s">
        <v>494</v>
      </c>
      <c r="H12" s="75">
        <v>104</v>
      </c>
      <c r="I12" s="75">
        <v>97</v>
      </c>
      <c r="J12" s="75">
        <v>109</v>
      </c>
      <c r="K12" s="358">
        <f t="shared" si="3"/>
        <v>310</v>
      </c>
    </row>
    <row r="13" spans="1:11" s="70" customFormat="1" ht="22.5" x14ac:dyDescent="0.45">
      <c r="A13" s="74" t="s">
        <v>247</v>
      </c>
      <c r="B13" s="75">
        <v>116</v>
      </c>
      <c r="C13" s="75">
        <v>122</v>
      </c>
      <c r="D13" s="75">
        <v>112</v>
      </c>
      <c r="E13" s="358">
        <f t="shared" si="2"/>
        <v>350</v>
      </c>
      <c r="F13" s="73"/>
      <c r="G13" s="74" t="s">
        <v>264</v>
      </c>
      <c r="H13" s="75">
        <v>121</v>
      </c>
      <c r="I13" s="75">
        <v>107</v>
      </c>
      <c r="J13" s="75">
        <v>118</v>
      </c>
      <c r="K13" s="358">
        <f t="shared" si="3"/>
        <v>346</v>
      </c>
    </row>
    <row r="14" spans="1:11" s="359" customFormat="1" ht="22.5" x14ac:dyDescent="0.2">
      <c r="A14" s="215" t="s">
        <v>490</v>
      </c>
      <c r="B14" s="358">
        <f>SUM(B9:B13)</f>
        <v>577</v>
      </c>
      <c r="C14" s="358">
        <f>SUM(C9:C13)</f>
        <v>632</v>
      </c>
      <c r="D14" s="358">
        <f>SUM(D9:D13)</f>
        <v>621</v>
      </c>
      <c r="E14" s="358">
        <f t="shared" si="2"/>
        <v>1830</v>
      </c>
      <c r="G14" s="215" t="s">
        <v>491</v>
      </c>
      <c r="H14" s="358">
        <f>SUM(H9:H13)</f>
        <v>555</v>
      </c>
      <c r="I14" s="358">
        <f>SUM(I9:I13)</f>
        <v>555</v>
      </c>
      <c r="J14" s="358">
        <f>SUM(J9:J13)</f>
        <v>612</v>
      </c>
      <c r="K14" s="358">
        <f t="shared" si="3"/>
        <v>1722</v>
      </c>
    </row>
    <row r="15" spans="1:11" s="71" customFormat="1" ht="22.5" x14ac:dyDescent="0.2">
      <c r="A15" s="384" t="s">
        <v>75</v>
      </c>
      <c r="B15" s="384"/>
      <c r="C15" s="384"/>
      <c r="D15" s="384"/>
      <c r="E15" s="384"/>
      <c r="F15" s="359"/>
      <c r="G15" s="384" t="s">
        <v>206</v>
      </c>
      <c r="H15" s="384"/>
      <c r="I15" s="384"/>
      <c r="J15" s="384"/>
      <c r="K15" s="384"/>
    </row>
    <row r="16" spans="1:11" s="70" customFormat="1" ht="22.5" x14ac:dyDescent="0.45">
      <c r="A16" s="72" t="s">
        <v>473</v>
      </c>
      <c r="B16" s="360">
        <v>107</v>
      </c>
      <c r="C16" s="360">
        <v>102</v>
      </c>
      <c r="D16" s="360">
        <v>120</v>
      </c>
      <c r="E16" s="359">
        <f t="shared" ref="E16:E21" si="4">SUM(B16:D16)</f>
        <v>329</v>
      </c>
      <c r="F16" s="73"/>
      <c r="G16" s="72" t="s">
        <v>361</v>
      </c>
      <c r="H16" s="360">
        <v>122</v>
      </c>
      <c r="I16" s="360">
        <v>124</v>
      </c>
      <c r="J16" s="360">
        <v>132</v>
      </c>
      <c r="K16" s="359">
        <f t="shared" ref="K16:K20" si="5">SUM(H16:J16)</f>
        <v>378</v>
      </c>
    </row>
    <row r="17" spans="1:11" s="70" customFormat="1" ht="22.5" x14ac:dyDescent="0.45">
      <c r="A17" s="72" t="s">
        <v>219</v>
      </c>
      <c r="B17" s="360">
        <v>100</v>
      </c>
      <c r="C17" s="360">
        <v>130</v>
      </c>
      <c r="D17" s="360">
        <v>111</v>
      </c>
      <c r="E17" s="359">
        <f t="shared" si="4"/>
        <v>341</v>
      </c>
      <c r="F17" s="73"/>
      <c r="G17" s="72" t="s">
        <v>235</v>
      </c>
      <c r="H17" s="360">
        <v>132</v>
      </c>
      <c r="I17" s="360">
        <v>121</v>
      </c>
      <c r="J17" s="360">
        <v>121</v>
      </c>
      <c r="K17" s="359">
        <f t="shared" si="5"/>
        <v>374</v>
      </c>
    </row>
    <row r="18" spans="1:11" s="70" customFormat="1" ht="22.5" x14ac:dyDescent="0.45">
      <c r="A18" s="72" t="s">
        <v>255</v>
      </c>
      <c r="B18" s="360">
        <v>122</v>
      </c>
      <c r="C18" s="360">
        <v>134</v>
      </c>
      <c r="D18" s="360">
        <v>109</v>
      </c>
      <c r="E18" s="359">
        <f t="shared" si="4"/>
        <v>365</v>
      </c>
      <c r="F18" s="73"/>
      <c r="G18" s="72" t="s">
        <v>362</v>
      </c>
      <c r="H18" s="360">
        <v>123</v>
      </c>
      <c r="I18" s="360">
        <v>119</v>
      </c>
      <c r="J18" s="360">
        <v>125</v>
      </c>
      <c r="K18" s="359">
        <f t="shared" si="5"/>
        <v>367</v>
      </c>
    </row>
    <row r="19" spans="1:11" s="70" customFormat="1" ht="22.5" x14ac:dyDescent="0.45">
      <c r="A19" s="72" t="s">
        <v>220</v>
      </c>
      <c r="B19" s="360">
        <v>121</v>
      </c>
      <c r="C19" s="360">
        <v>89</v>
      </c>
      <c r="D19" s="360">
        <v>106</v>
      </c>
      <c r="E19" s="359">
        <f t="shared" si="4"/>
        <v>316</v>
      </c>
      <c r="F19" s="73"/>
      <c r="G19" s="72" t="s">
        <v>234</v>
      </c>
      <c r="H19" s="360">
        <v>113</v>
      </c>
      <c r="I19" s="360">
        <v>105</v>
      </c>
      <c r="J19" s="360">
        <v>108</v>
      </c>
      <c r="K19" s="359">
        <f t="shared" si="5"/>
        <v>326</v>
      </c>
    </row>
    <row r="20" spans="1:11" s="70" customFormat="1" ht="22.5" x14ac:dyDescent="0.45">
      <c r="A20" s="72" t="s">
        <v>353</v>
      </c>
      <c r="B20" s="360">
        <v>107</v>
      </c>
      <c r="C20" s="360">
        <v>122</v>
      </c>
      <c r="D20" s="360">
        <v>118</v>
      </c>
      <c r="E20" s="359">
        <f t="shared" si="4"/>
        <v>347</v>
      </c>
      <c r="F20" s="73"/>
      <c r="G20" s="72" t="s">
        <v>334</v>
      </c>
      <c r="H20" s="360">
        <v>116</v>
      </c>
      <c r="I20" s="360">
        <v>113</v>
      </c>
      <c r="J20" s="360">
        <v>156</v>
      </c>
      <c r="K20" s="359">
        <f t="shared" si="5"/>
        <v>385</v>
      </c>
    </row>
    <row r="21" spans="1:11" s="359" customFormat="1" ht="22.5" x14ac:dyDescent="0.2">
      <c r="A21" s="131" t="s">
        <v>491</v>
      </c>
      <c r="B21" s="359">
        <f>SUM(B16:B20)</f>
        <v>557</v>
      </c>
      <c r="C21" s="359">
        <f>SUM(C16:C20)</f>
        <v>577</v>
      </c>
      <c r="D21" s="359">
        <f>SUM(D16:D20)</f>
        <v>564</v>
      </c>
      <c r="E21" s="359">
        <f t="shared" si="4"/>
        <v>1698</v>
      </c>
      <c r="G21" s="131" t="s">
        <v>490</v>
      </c>
      <c r="H21" s="359">
        <f>SUM(H16:H20)</f>
        <v>606</v>
      </c>
      <c r="I21" s="359">
        <f>SUM(I16:I20)</f>
        <v>582</v>
      </c>
      <c r="J21" s="359">
        <f>SUM(J16:J20)</f>
        <v>642</v>
      </c>
      <c r="K21" s="359">
        <f>SUM(K16:K20)</f>
        <v>1830</v>
      </c>
    </row>
    <row r="22" spans="1:11" s="71" customFormat="1" ht="22.5" x14ac:dyDescent="0.2">
      <c r="A22" s="385" t="s">
        <v>401</v>
      </c>
      <c r="B22" s="385"/>
      <c r="C22" s="385"/>
      <c r="D22" s="385"/>
      <c r="E22" s="385"/>
      <c r="F22" s="359"/>
      <c r="G22" s="385" t="s">
        <v>428</v>
      </c>
      <c r="H22" s="385"/>
      <c r="I22" s="385"/>
      <c r="J22" s="385"/>
      <c r="K22" s="385"/>
    </row>
    <row r="23" spans="1:11" s="70" customFormat="1" ht="22.5" x14ac:dyDescent="0.45">
      <c r="A23" s="74" t="s">
        <v>270</v>
      </c>
      <c r="B23" s="75">
        <v>88</v>
      </c>
      <c r="C23" s="75">
        <v>92</v>
      </c>
      <c r="D23" s="75">
        <v>105</v>
      </c>
      <c r="E23" s="358">
        <f t="shared" ref="E23:E28" si="6">SUM(B23:D23)</f>
        <v>285</v>
      </c>
      <c r="F23" s="73"/>
      <c r="G23" s="74" t="s">
        <v>377</v>
      </c>
      <c r="H23" s="75">
        <v>107</v>
      </c>
      <c r="I23" s="75">
        <v>101</v>
      </c>
      <c r="J23" s="75">
        <v>114</v>
      </c>
      <c r="K23" s="358">
        <f t="shared" ref="K23:K28" si="7">SUM(H23:J23)</f>
        <v>322</v>
      </c>
    </row>
    <row r="24" spans="1:11" s="70" customFormat="1" ht="22.5" x14ac:dyDescent="0.45">
      <c r="A24" s="74" t="s">
        <v>763</v>
      </c>
      <c r="B24" s="75">
        <v>113</v>
      </c>
      <c r="C24" s="75">
        <v>109</v>
      </c>
      <c r="D24" s="75">
        <v>92</v>
      </c>
      <c r="E24" s="358">
        <f t="shared" si="6"/>
        <v>314</v>
      </c>
      <c r="F24" s="73"/>
      <c r="G24" s="74" t="s">
        <v>447</v>
      </c>
      <c r="H24" s="75">
        <v>98</v>
      </c>
      <c r="I24" s="75">
        <v>93</v>
      </c>
      <c r="J24" s="75">
        <v>99</v>
      </c>
      <c r="K24" s="358">
        <f t="shared" si="7"/>
        <v>290</v>
      </c>
    </row>
    <row r="25" spans="1:11" s="70" customFormat="1" ht="22.5" x14ac:dyDescent="0.45">
      <c r="A25" s="74" t="s">
        <v>273</v>
      </c>
      <c r="B25" s="75">
        <v>94</v>
      </c>
      <c r="C25" s="75">
        <v>107</v>
      </c>
      <c r="D25" s="75">
        <v>117</v>
      </c>
      <c r="E25" s="358">
        <f t="shared" si="6"/>
        <v>318</v>
      </c>
      <c r="F25" s="73"/>
      <c r="G25" s="74" t="s">
        <v>445</v>
      </c>
      <c r="H25" s="75">
        <v>99</v>
      </c>
      <c r="I25" s="75">
        <v>124</v>
      </c>
      <c r="J25" s="75">
        <v>93</v>
      </c>
      <c r="K25" s="358">
        <f t="shared" si="7"/>
        <v>316</v>
      </c>
    </row>
    <row r="26" spans="1:11" s="70" customFormat="1" ht="22.5" x14ac:dyDescent="0.45">
      <c r="A26" s="74" t="s">
        <v>360</v>
      </c>
      <c r="B26" s="75">
        <v>113</v>
      </c>
      <c r="C26" s="75">
        <v>113</v>
      </c>
      <c r="D26" s="75">
        <v>123</v>
      </c>
      <c r="E26" s="358">
        <f t="shared" si="6"/>
        <v>349</v>
      </c>
      <c r="F26" s="73"/>
      <c r="G26" s="74" t="s">
        <v>448</v>
      </c>
      <c r="H26" s="75">
        <v>108</v>
      </c>
      <c r="I26" s="75">
        <v>111</v>
      </c>
      <c r="J26" s="75">
        <v>126</v>
      </c>
      <c r="K26" s="358">
        <f t="shared" si="7"/>
        <v>345</v>
      </c>
    </row>
    <row r="27" spans="1:11" s="70" customFormat="1" ht="22.5" x14ac:dyDescent="0.45">
      <c r="A27" s="74" t="s">
        <v>269</v>
      </c>
      <c r="B27" s="75">
        <v>95</v>
      </c>
      <c r="C27" s="75">
        <v>93</v>
      </c>
      <c r="D27" s="75">
        <v>113</v>
      </c>
      <c r="E27" s="358">
        <f t="shared" si="6"/>
        <v>301</v>
      </c>
      <c r="F27" s="73"/>
      <c r="G27" s="74" t="s">
        <v>348</v>
      </c>
      <c r="H27" s="75">
        <v>116</v>
      </c>
      <c r="I27" s="75">
        <v>116</v>
      </c>
      <c r="J27" s="75">
        <v>109</v>
      </c>
      <c r="K27" s="358">
        <f t="shared" si="7"/>
        <v>341</v>
      </c>
    </row>
    <row r="28" spans="1:11" s="359" customFormat="1" ht="22.5" x14ac:dyDescent="0.2">
      <c r="A28" s="215" t="s">
        <v>488</v>
      </c>
      <c r="B28" s="358">
        <f>SUM(B23:B27)</f>
        <v>503</v>
      </c>
      <c r="C28" s="358">
        <f>SUM(C23:C27)</f>
        <v>514</v>
      </c>
      <c r="D28" s="358">
        <f>SUM(D23:D27)</f>
        <v>550</v>
      </c>
      <c r="E28" s="358">
        <f t="shared" si="6"/>
        <v>1567</v>
      </c>
      <c r="G28" s="215" t="s">
        <v>487</v>
      </c>
      <c r="H28" s="358">
        <f>SUM(H23:H27)</f>
        <v>528</v>
      </c>
      <c r="I28" s="358">
        <f>SUM(I23:I27)</f>
        <v>545</v>
      </c>
      <c r="J28" s="358">
        <f>SUM(J23:J27)</f>
        <v>541</v>
      </c>
      <c r="K28" s="358">
        <f t="shared" si="7"/>
        <v>1614</v>
      </c>
    </row>
    <row r="29" spans="1:11" s="71" customFormat="1" ht="22.5" x14ac:dyDescent="0.2">
      <c r="A29" s="384" t="s">
        <v>204</v>
      </c>
      <c r="B29" s="384"/>
      <c r="C29" s="384"/>
      <c r="D29" s="384"/>
      <c r="E29" s="384"/>
      <c r="F29" s="359"/>
      <c r="G29" s="384" t="s">
        <v>203</v>
      </c>
      <c r="H29" s="384"/>
      <c r="I29" s="384"/>
      <c r="J29" s="384"/>
      <c r="K29" s="384"/>
    </row>
    <row r="30" spans="1:11" s="70" customFormat="1" ht="22.5" x14ac:dyDescent="0.45">
      <c r="A30" s="72" t="s">
        <v>277</v>
      </c>
      <c r="B30" s="360">
        <v>117</v>
      </c>
      <c r="C30" s="360">
        <v>142</v>
      </c>
      <c r="D30" s="360">
        <v>122</v>
      </c>
      <c r="E30" s="359">
        <f t="shared" ref="E30:E35" si="8">SUM(B30:D30)</f>
        <v>381</v>
      </c>
      <c r="F30" s="73"/>
      <c r="G30" s="72" t="s">
        <v>229</v>
      </c>
      <c r="H30" s="317">
        <v>118</v>
      </c>
      <c r="I30" s="360">
        <v>133</v>
      </c>
      <c r="J30" s="360">
        <v>101</v>
      </c>
      <c r="K30" s="359">
        <f t="shared" ref="K30:K35" si="9">SUM(H30:J30)</f>
        <v>352</v>
      </c>
    </row>
    <row r="31" spans="1:11" s="70" customFormat="1" ht="22.5" x14ac:dyDescent="0.45">
      <c r="A31" s="72" t="s">
        <v>279</v>
      </c>
      <c r="B31" s="360">
        <v>112</v>
      </c>
      <c r="C31" s="360">
        <v>146</v>
      </c>
      <c r="D31" s="360">
        <v>113</v>
      </c>
      <c r="E31" s="359">
        <f t="shared" si="8"/>
        <v>371</v>
      </c>
      <c r="F31" s="73"/>
      <c r="G31" s="72" t="s">
        <v>406</v>
      </c>
      <c r="H31" s="360">
        <v>118</v>
      </c>
      <c r="I31" s="360">
        <v>102</v>
      </c>
      <c r="J31" s="360">
        <v>109</v>
      </c>
      <c r="K31" s="359">
        <f t="shared" si="9"/>
        <v>329</v>
      </c>
    </row>
    <row r="32" spans="1:11" s="70" customFormat="1" ht="22.5" x14ac:dyDescent="0.45">
      <c r="A32" s="72" t="s">
        <v>214</v>
      </c>
      <c r="B32" s="360">
        <v>105</v>
      </c>
      <c r="C32" s="360">
        <v>126</v>
      </c>
      <c r="D32" s="360">
        <v>127</v>
      </c>
      <c r="E32" s="359">
        <f t="shared" si="8"/>
        <v>358</v>
      </c>
      <c r="F32" s="73"/>
      <c r="G32" s="72" t="s">
        <v>228</v>
      </c>
      <c r="H32" s="360">
        <v>116</v>
      </c>
      <c r="I32" s="360">
        <v>130</v>
      </c>
      <c r="J32" s="360">
        <v>116</v>
      </c>
      <c r="K32" s="359">
        <f t="shared" si="9"/>
        <v>362</v>
      </c>
    </row>
    <row r="33" spans="1:11" s="70" customFormat="1" ht="22.5" x14ac:dyDescent="0.45">
      <c r="A33" s="72" t="s">
        <v>278</v>
      </c>
      <c r="B33" s="360">
        <v>122</v>
      </c>
      <c r="C33" s="360">
        <v>111</v>
      </c>
      <c r="D33" s="360">
        <v>108</v>
      </c>
      <c r="E33" s="359">
        <f t="shared" si="8"/>
        <v>341</v>
      </c>
      <c r="F33" s="73"/>
      <c r="G33" s="72" t="s">
        <v>227</v>
      </c>
      <c r="H33" s="360">
        <v>145</v>
      </c>
      <c r="I33" s="360">
        <v>121</v>
      </c>
      <c r="J33" s="360">
        <v>139</v>
      </c>
      <c r="K33" s="359">
        <f t="shared" si="9"/>
        <v>405</v>
      </c>
    </row>
    <row r="34" spans="1:11" s="70" customFormat="1" ht="22.5" x14ac:dyDescent="0.45">
      <c r="A34" s="72" t="s">
        <v>276</v>
      </c>
      <c r="B34" s="360">
        <v>140</v>
      </c>
      <c r="C34" s="360">
        <v>142</v>
      </c>
      <c r="D34" s="360">
        <v>126</v>
      </c>
      <c r="E34" s="359">
        <f t="shared" si="8"/>
        <v>408</v>
      </c>
      <c r="F34" s="73"/>
      <c r="G34" s="72" t="s">
        <v>231</v>
      </c>
      <c r="H34" s="360">
        <v>87</v>
      </c>
      <c r="I34" s="360">
        <v>125</v>
      </c>
      <c r="J34" s="360">
        <v>113</v>
      </c>
      <c r="K34" s="359">
        <f t="shared" si="9"/>
        <v>325</v>
      </c>
    </row>
    <row r="35" spans="1:11" s="359" customFormat="1" ht="22.5" x14ac:dyDescent="0.2">
      <c r="A35" s="131" t="s">
        <v>490</v>
      </c>
      <c r="B35" s="359">
        <f>SUM(B30:B34)</f>
        <v>596</v>
      </c>
      <c r="C35" s="359">
        <f>SUM(C30:C34)</f>
        <v>667</v>
      </c>
      <c r="D35" s="359">
        <f>SUM(D30:D34)</f>
        <v>596</v>
      </c>
      <c r="E35" s="359">
        <f t="shared" si="8"/>
        <v>1859</v>
      </c>
      <c r="G35" s="131" t="s">
        <v>491</v>
      </c>
      <c r="H35" s="359">
        <f>SUM(H30:H34)</f>
        <v>584</v>
      </c>
      <c r="I35" s="359">
        <f>SUM(I30:I34)</f>
        <v>611</v>
      </c>
      <c r="J35" s="359">
        <f>SUM(J30:J34)</f>
        <v>578</v>
      </c>
      <c r="K35" s="359">
        <f t="shared" si="9"/>
        <v>1773</v>
      </c>
    </row>
    <row r="36" spans="1:11" s="71" customFormat="1" ht="22.5" x14ac:dyDescent="0.2">
      <c r="A36" s="385" t="s">
        <v>74</v>
      </c>
      <c r="B36" s="385"/>
      <c r="C36" s="385"/>
      <c r="D36" s="385"/>
      <c r="E36" s="385"/>
      <c r="F36" s="359"/>
      <c r="G36" s="385" t="s">
        <v>455</v>
      </c>
      <c r="H36" s="385"/>
      <c r="I36" s="385"/>
      <c r="J36" s="385"/>
      <c r="K36" s="385"/>
    </row>
    <row r="37" spans="1:11" s="70" customFormat="1" ht="22.5" x14ac:dyDescent="0.45">
      <c r="A37" s="74" t="s">
        <v>257</v>
      </c>
      <c r="B37" s="75">
        <v>139</v>
      </c>
      <c r="C37" s="75">
        <v>131</v>
      </c>
      <c r="D37" s="75">
        <v>136</v>
      </c>
      <c r="E37" s="358">
        <f t="shared" ref="E37:E42" si="10">SUM(B37:D37)</f>
        <v>406</v>
      </c>
      <c r="F37" s="73"/>
      <c r="G37" s="74" t="s">
        <v>280</v>
      </c>
      <c r="H37" s="75">
        <v>118</v>
      </c>
      <c r="I37" s="75">
        <v>136</v>
      </c>
      <c r="J37" s="75">
        <v>131</v>
      </c>
      <c r="K37" s="358">
        <f t="shared" ref="K37:K41" si="11">SUM(H37:J37)</f>
        <v>385</v>
      </c>
    </row>
    <row r="38" spans="1:11" s="70" customFormat="1" ht="22.5" x14ac:dyDescent="0.45">
      <c r="A38" s="74" t="s">
        <v>493</v>
      </c>
      <c r="B38" s="75">
        <v>112</v>
      </c>
      <c r="C38" s="75">
        <v>100</v>
      </c>
      <c r="D38" s="75">
        <v>160</v>
      </c>
      <c r="E38" s="358">
        <f t="shared" si="10"/>
        <v>372</v>
      </c>
      <c r="F38" s="73"/>
      <c r="G38" s="74" t="s">
        <v>41</v>
      </c>
      <c r="H38" s="75">
        <v>145</v>
      </c>
      <c r="I38" s="75">
        <v>123</v>
      </c>
      <c r="J38" s="75">
        <v>92</v>
      </c>
      <c r="K38" s="358">
        <f t="shared" si="11"/>
        <v>360</v>
      </c>
    </row>
    <row r="39" spans="1:11" s="70" customFormat="1" ht="22.5" x14ac:dyDescent="0.45">
      <c r="A39" s="74" t="s">
        <v>237</v>
      </c>
      <c r="B39" s="75">
        <v>112</v>
      </c>
      <c r="C39" s="75">
        <v>111</v>
      </c>
      <c r="D39" s="75">
        <v>128</v>
      </c>
      <c r="E39" s="358">
        <f t="shared" si="10"/>
        <v>351</v>
      </c>
      <c r="F39" s="73"/>
      <c r="G39" s="74" t="s">
        <v>40</v>
      </c>
      <c r="H39" s="75">
        <v>103</v>
      </c>
      <c r="I39" s="75">
        <v>99</v>
      </c>
      <c r="J39" s="75">
        <v>124</v>
      </c>
      <c r="K39" s="358">
        <f t="shared" si="11"/>
        <v>326</v>
      </c>
    </row>
    <row r="40" spans="1:11" s="70" customFormat="1" ht="22.5" x14ac:dyDescent="0.45">
      <c r="A40" s="74" t="s">
        <v>351</v>
      </c>
      <c r="B40" s="75">
        <v>114</v>
      </c>
      <c r="C40" s="75">
        <v>149</v>
      </c>
      <c r="D40" s="75">
        <v>97</v>
      </c>
      <c r="E40" s="358">
        <f t="shared" si="10"/>
        <v>360</v>
      </c>
      <c r="F40" s="73"/>
      <c r="G40" s="74" t="s">
        <v>357</v>
      </c>
      <c r="H40" s="75">
        <v>122</v>
      </c>
      <c r="I40" s="75">
        <v>141</v>
      </c>
      <c r="J40" s="75">
        <v>122</v>
      </c>
      <c r="K40" s="358">
        <f t="shared" si="11"/>
        <v>385</v>
      </c>
    </row>
    <row r="41" spans="1:11" s="70" customFormat="1" ht="22.5" x14ac:dyDescent="0.45">
      <c r="A41" s="74" t="s">
        <v>281</v>
      </c>
      <c r="B41" s="75">
        <v>126</v>
      </c>
      <c r="C41" s="75">
        <v>129</v>
      </c>
      <c r="D41" s="75">
        <v>113</v>
      </c>
      <c r="E41" s="358">
        <f t="shared" si="10"/>
        <v>368</v>
      </c>
      <c r="F41" s="73"/>
      <c r="G41" s="74" t="s">
        <v>335</v>
      </c>
      <c r="H41" s="75">
        <v>124</v>
      </c>
      <c r="I41" s="75">
        <v>139</v>
      </c>
      <c r="J41" s="75">
        <v>137</v>
      </c>
      <c r="K41" s="358">
        <f t="shared" si="11"/>
        <v>400</v>
      </c>
    </row>
    <row r="42" spans="1:11" s="359" customFormat="1" ht="22.5" x14ac:dyDescent="0.2">
      <c r="A42" s="215" t="s">
        <v>519</v>
      </c>
      <c r="B42" s="358">
        <f>SUM(B37:B41)</f>
        <v>603</v>
      </c>
      <c r="C42" s="358">
        <f>SUM(C37:C41)</f>
        <v>620</v>
      </c>
      <c r="D42" s="358">
        <f>SUM(D37:D41)</f>
        <v>634</v>
      </c>
      <c r="E42" s="358">
        <f t="shared" si="10"/>
        <v>1857</v>
      </c>
      <c r="G42" s="215" t="s">
        <v>519</v>
      </c>
      <c r="H42" s="358">
        <f>SUM(H37:H41)</f>
        <v>612</v>
      </c>
      <c r="I42" s="358">
        <f>SUM(I37:I41)</f>
        <v>638</v>
      </c>
      <c r="J42" s="358">
        <f>SUM(J37:J41)</f>
        <v>606</v>
      </c>
      <c r="K42" s="358">
        <f>SUM(K37:K41)</f>
        <v>1856</v>
      </c>
    </row>
    <row r="43" spans="1:11" s="69" customFormat="1" ht="22.5" x14ac:dyDescent="0.45">
      <c r="A43" s="384" t="s">
        <v>205</v>
      </c>
      <c r="B43" s="384"/>
      <c r="C43" s="384"/>
      <c r="D43" s="384"/>
      <c r="E43" s="384"/>
      <c r="F43" s="359"/>
      <c r="G43" s="384" t="s">
        <v>190</v>
      </c>
      <c r="H43" s="384"/>
      <c r="I43" s="384"/>
      <c r="J43" s="384"/>
      <c r="K43" s="384"/>
    </row>
    <row r="44" spans="1:11" s="70" customFormat="1" ht="22.5" x14ac:dyDescent="0.45">
      <c r="A44" s="72" t="s">
        <v>222</v>
      </c>
      <c r="B44" s="360">
        <v>135</v>
      </c>
      <c r="C44" s="360">
        <v>103</v>
      </c>
      <c r="D44" s="360">
        <v>102</v>
      </c>
      <c r="E44" s="359">
        <f t="shared" ref="E44:E49" si="12">SUM(B44:D44)</f>
        <v>340</v>
      </c>
      <c r="F44" s="73"/>
      <c r="G44" s="72" t="s">
        <v>287</v>
      </c>
      <c r="H44" s="360">
        <v>119</v>
      </c>
      <c r="I44" s="360">
        <v>125</v>
      </c>
      <c r="J44" s="360">
        <v>121</v>
      </c>
      <c r="K44" s="359">
        <f>SUM(H44:J44)</f>
        <v>365</v>
      </c>
    </row>
    <row r="45" spans="1:11" s="70" customFormat="1" ht="22.5" x14ac:dyDescent="0.45">
      <c r="A45" s="72" t="s">
        <v>225</v>
      </c>
      <c r="B45" s="360">
        <v>106</v>
      </c>
      <c r="C45" s="360">
        <v>109</v>
      </c>
      <c r="D45" s="360">
        <v>128</v>
      </c>
      <c r="E45" s="359">
        <f t="shared" si="12"/>
        <v>343</v>
      </c>
      <c r="F45" s="73"/>
      <c r="G45" s="72" t="s">
        <v>262</v>
      </c>
      <c r="H45" s="360">
        <v>126</v>
      </c>
      <c r="I45" s="360">
        <v>95</v>
      </c>
      <c r="J45" s="360">
        <v>96</v>
      </c>
      <c r="K45" s="359">
        <f>SUM(H45:J45)</f>
        <v>317</v>
      </c>
    </row>
    <row r="46" spans="1:11" s="70" customFormat="1" ht="22.5" x14ac:dyDescent="0.45">
      <c r="A46" s="72" t="s">
        <v>224</v>
      </c>
      <c r="B46" s="360">
        <v>119</v>
      </c>
      <c r="C46" s="360">
        <v>105</v>
      </c>
      <c r="D46" s="360">
        <v>88</v>
      </c>
      <c r="E46" s="359">
        <f>SUM(B46:D46)</f>
        <v>312</v>
      </c>
      <c r="F46" s="73"/>
      <c r="G46" s="72" t="s">
        <v>373</v>
      </c>
      <c r="H46" s="360">
        <v>93</v>
      </c>
      <c r="I46" s="360">
        <v>112</v>
      </c>
      <c r="J46" s="360">
        <v>101</v>
      </c>
      <c r="K46" s="359">
        <f t="shared" ref="K46:K48" si="13">SUM(H46:J46)</f>
        <v>306</v>
      </c>
    </row>
    <row r="47" spans="1:11" s="70" customFormat="1" ht="22.5" x14ac:dyDescent="0.45">
      <c r="A47" s="72" t="s">
        <v>223</v>
      </c>
      <c r="B47" s="360">
        <v>132</v>
      </c>
      <c r="C47" s="360">
        <v>122</v>
      </c>
      <c r="D47" s="360">
        <v>151</v>
      </c>
      <c r="E47" s="359">
        <f>SUM(B47:D47)</f>
        <v>405</v>
      </c>
      <c r="F47" s="73"/>
      <c r="G47" s="72" t="s">
        <v>283</v>
      </c>
      <c r="H47" s="360">
        <v>124</v>
      </c>
      <c r="I47" s="360">
        <v>112</v>
      </c>
      <c r="J47" s="360">
        <v>130</v>
      </c>
      <c r="K47" s="359">
        <f t="shared" si="13"/>
        <v>366</v>
      </c>
    </row>
    <row r="48" spans="1:11" s="70" customFormat="1" ht="22.5" x14ac:dyDescent="0.45">
      <c r="A48" s="72" t="s">
        <v>355</v>
      </c>
      <c r="B48" s="360">
        <v>131</v>
      </c>
      <c r="C48" s="360">
        <v>99</v>
      </c>
      <c r="D48" s="360">
        <v>87</v>
      </c>
      <c r="E48" s="359">
        <f>SUM(B48:D48)</f>
        <v>317</v>
      </c>
      <c r="F48" s="73"/>
      <c r="G48" s="72" t="s">
        <v>486</v>
      </c>
      <c r="H48" s="360">
        <v>95</v>
      </c>
      <c r="I48" s="360">
        <v>100</v>
      </c>
      <c r="J48" s="360">
        <v>125</v>
      </c>
      <c r="K48" s="359">
        <f t="shared" si="13"/>
        <v>320</v>
      </c>
    </row>
    <row r="49" spans="1:11" s="359" customFormat="1" ht="22.5" x14ac:dyDescent="0.2">
      <c r="A49" s="131" t="s">
        <v>519</v>
      </c>
      <c r="B49" s="359">
        <f>SUM(B44:B48)</f>
        <v>623</v>
      </c>
      <c r="C49" s="359">
        <f>SUM(C44:C48)</f>
        <v>538</v>
      </c>
      <c r="D49" s="359">
        <f>SUM(D44:D48)</f>
        <v>556</v>
      </c>
      <c r="E49" s="359">
        <f t="shared" si="12"/>
        <v>1717</v>
      </c>
      <c r="G49" s="131" t="s">
        <v>519</v>
      </c>
      <c r="H49" s="359">
        <f>SUM(H44:H48)</f>
        <v>557</v>
      </c>
      <c r="I49" s="359">
        <f>SUM(I44:I48)</f>
        <v>544</v>
      </c>
      <c r="J49" s="359">
        <f>SUM(J44:J48)</f>
        <v>573</v>
      </c>
      <c r="K49" s="359">
        <f>SUM(K44:K48)</f>
        <v>1674</v>
      </c>
    </row>
    <row r="51" spans="1:11" ht="22.5" x14ac:dyDescent="0.35">
      <c r="A51" s="384" t="s">
        <v>332</v>
      </c>
      <c r="B51" s="384"/>
      <c r="C51" s="384"/>
      <c r="D51" s="384"/>
      <c r="E51" s="384"/>
      <c r="G51" s="384" t="s">
        <v>321</v>
      </c>
      <c r="H51" s="384"/>
      <c r="I51" s="384"/>
      <c r="J51" s="384"/>
      <c r="K51" s="384"/>
    </row>
    <row r="52" spans="1:11" ht="22.5" x14ac:dyDescent="0.35">
      <c r="A52" s="384" t="s">
        <v>760</v>
      </c>
      <c r="B52" s="384"/>
      <c r="C52" s="384"/>
      <c r="D52" s="384"/>
      <c r="E52" s="384"/>
      <c r="G52" s="384" t="s">
        <v>796</v>
      </c>
      <c r="H52" s="384"/>
      <c r="I52" s="384"/>
      <c r="J52" s="384"/>
      <c r="K52" s="384"/>
    </row>
    <row r="53" spans="1:11" ht="22.5" x14ac:dyDescent="0.45">
      <c r="A53" s="383" t="s">
        <v>785</v>
      </c>
      <c r="B53" s="383"/>
      <c r="C53" s="383"/>
      <c r="D53" s="383"/>
      <c r="E53" s="383"/>
      <c r="F53" s="70"/>
      <c r="G53" s="383" t="s">
        <v>769</v>
      </c>
      <c r="H53" s="383"/>
      <c r="I53" s="383"/>
      <c r="J53" s="383"/>
      <c r="K53" s="383"/>
    </row>
    <row r="54" spans="1:11" ht="22.5" x14ac:dyDescent="0.45">
      <c r="A54" s="383" t="s">
        <v>786</v>
      </c>
      <c r="B54" s="383"/>
      <c r="C54" s="383"/>
      <c r="D54" s="383"/>
      <c r="E54" s="383"/>
      <c r="F54" s="70"/>
      <c r="G54" s="383" t="s">
        <v>770</v>
      </c>
      <c r="H54" s="383"/>
      <c r="I54" s="383"/>
      <c r="J54" s="383"/>
      <c r="K54" s="383"/>
    </row>
    <row r="55" spans="1:11" ht="22.5" x14ac:dyDescent="0.45">
      <c r="A55" s="383" t="s">
        <v>623</v>
      </c>
      <c r="B55" s="383"/>
      <c r="C55" s="383"/>
      <c r="D55" s="383"/>
      <c r="E55" s="383"/>
      <c r="F55" s="70"/>
      <c r="G55" s="383" t="s">
        <v>771</v>
      </c>
      <c r="H55" s="383"/>
      <c r="I55" s="383"/>
      <c r="J55" s="383"/>
      <c r="K55" s="383"/>
    </row>
    <row r="56" spans="1:11" ht="22.5" x14ac:dyDescent="0.45">
      <c r="A56" s="383" t="s">
        <v>787</v>
      </c>
      <c r="B56" s="383"/>
      <c r="C56" s="383"/>
      <c r="D56" s="383"/>
      <c r="E56" s="383"/>
      <c r="F56" s="70"/>
      <c r="G56" s="383" t="s">
        <v>772</v>
      </c>
      <c r="H56" s="383"/>
      <c r="I56" s="383"/>
      <c r="J56" s="383"/>
      <c r="K56" s="383"/>
    </row>
    <row r="57" spans="1:11" ht="22.5" x14ac:dyDescent="0.45">
      <c r="A57" s="383" t="s">
        <v>788</v>
      </c>
      <c r="B57" s="383"/>
      <c r="C57" s="383"/>
      <c r="D57" s="383"/>
      <c r="E57" s="383"/>
      <c r="F57" s="70"/>
      <c r="G57" s="383" t="s">
        <v>773</v>
      </c>
      <c r="H57" s="383"/>
      <c r="I57" s="383"/>
      <c r="J57" s="383"/>
      <c r="K57" s="383"/>
    </row>
    <row r="58" spans="1:11" ht="22.5" x14ac:dyDescent="0.45">
      <c r="A58" s="383" t="s">
        <v>789</v>
      </c>
      <c r="B58" s="383"/>
      <c r="C58" s="383"/>
      <c r="D58" s="383"/>
      <c r="E58" s="383"/>
      <c r="F58" s="70"/>
      <c r="G58" s="383" t="s">
        <v>774</v>
      </c>
      <c r="H58" s="383"/>
      <c r="I58" s="383"/>
      <c r="J58" s="383"/>
      <c r="K58" s="383"/>
    </row>
    <row r="59" spans="1:11" ht="22.5" x14ac:dyDescent="0.45">
      <c r="A59" s="383" t="s">
        <v>790</v>
      </c>
      <c r="B59" s="383"/>
      <c r="C59" s="383"/>
      <c r="D59" s="383"/>
      <c r="E59" s="383"/>
      <c r="F59" s="70"/>
      <c r="G59" s="383" t="s">
        <v>775</v>
      </c>
      <c r="H59" s="383"/>
      <c r="I59" s="383"/>
      <c r="J59" s="383"/>
      <c r="K59" s="383"/>
    </row>
    <row r="60" spans="1:11" ht="22.5" x14ac:dyDescent="0.45">
      <c r="A60" s="383" t="s">
        <v>791</v>
      </c>
      <c r="B60" s="383"/>
      <c r="C60" s="383"/>
      <c r="D60" s="383"/>
      <c r="E60" s="383"/>
      <c r="F60" s="70"/>
      <c r="G60" s="383" t="s">
        <v>776</v>
      </c>
      <c r="H60" s="383"/>
      <c r="I60" s="383"/>
      <c r="J60" s="383"/>
      <c r="K60" s="383"/>
    </row>
    <row r="61" spans="1:11" ht="22.5" x14ac:dyDescent="0.45">
      <c r="A61" s="383"/>
      <c r="B61" s="383"/>
      <c r="C61" s="383"/>
      <c r="D61" s="383"/>
      <c r="E61" s="383"/>
      <c r="F61" s="70"/>
      <c r="G61" s="383"/>
      <c r="H61" s="383"/>
      <c r="I61" s="383"/>
      <c r="J61" s="383"/>
      <c r="K61" s="383"/>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684" priority="40" rank="1"/>
  </conditionalFormatting>
  <conditionalFormatting sqref="C7 I7">
    <cfRule type="top10" dxfId="683" priority="39" rank="1"/>
  </conditionalFormatting>
  <conditionalFormatting sqref="D7 J7">
    <cfRule type="top10" dxfId="682" priority="38" stopIfTrue="1" rank="1"/>
  </conditionalFormatting>
  <conditionalFormatting sqref="E7 K7">
    <cfRule type="top10" dxfId="681" priority="37" rank="1"/>
  </conditionalFormatting>
  <conditionalFormatting sqref="B14 H14">
    <cfRule type="top10" dxfId="680" priority="36" rank="1"/>
  </conditionalFormatting>
  <conditionalFormatting sqref="C14 I14">
    <cfRule type="top10" dxfId="679" priority="34" rank="1"/>
    <cfRule type="top10" priority="35" rank="1"/>
  </conditionalFormatting>
  <conditionalFormatting sqref="J14 D14">
    <cfRule type="top10" dxfId="678" priority="33" rank="1"/>
  </conditionalFormatting>
  <conditionalFormatting sqref="K14 E14">
    <cfRule type="top10" dxfId="677" priority="32" rank="1"/>
  </conditionalFormatting>
  <conditionalFormatting sqref="B28 H28">
    <cfRule type="top10" dxfId="676" priority="27" rank="1"/>
  </conditionalFormatting>
  <conditionalFormatting sqref="C28 I28">
    <cfRule type="top10" dxfId="675" priority="26" rank="1"/>
  </conditionalFormatting>
  <conditionalFormatting sqref="D28 J28">
    <cfRule type="top10" dxfId="674" priority="25" rank="1"/>
  </conditionalFormatting>
  <conditionalFormatting sqref="E28 K28">
    <cfRule type="top10" dxfId="673" priority="24" rank="1"/>
  </conditionalFormatting>
  <conditionalFormatting sqref="H35 B35">
    <cfRule type="top10" dxfId="672" priority="23" rank="1"/>
  </conditionalFormatting>
  <conditionalFormatting sqref="C35 I35">
    <cfRule type="top10" dxfId="671" priority="22" rank="1"/>
  </conditionalFormatting>
  <conditionalFormatting sqref="D35 J35">
    <cfRule type="top10" dxfId="670" priority="21" rank="1"/>
  </conditionalFormatting>
  <conditionalFormatting sqref="K35 E35">
    <cfRule type="top10" dxfId="669" priority="20" rank="1"/>
  </conditionalFormatting>
  <conditionalFormatting sqref="B42 H42">
    <cfRule type="top10" dxfId="668" priority="19" rank="1"/>
  </conditionalFormatting>
  <conditionalFormatting sqref="C42 I42">
    <cfRule type="top10" dxfId="667" priority="18" rank="1"/>
  </conditionalFormatting>
  <conditionalFormatting sqref="D42 J42">
    <cfRule type="top10" dxfId="666" priority="17" rank="1"/>
  </conditionalFormatting>
  <conditionalFormatting sqref="E42 K42">
    <cfRule type="top10" dxfId="665" priority="16" rank="1"/>
  </conditionalFormatting>
  <conditionalFormatting sqref="B49 H49">
    <cfRule type="top10" dxfId="664" priority="15" rank="1"/>
  </conditionalFormatting>
  <conditionalFormatting sqref="C49 I49">
    <cfRule type="top10" dxfId="663" priority="14" rank="1"/>
  </conditionalFormatting>
  <conditionalFormatting sqref="D49 J49">
    <cfRule type="top10" dxfId="662" priority="13" rank="1"/>
  </conditionalFormatting>
  <conditionalFormatting sqref="E49 K49">
    <cfRule type="top10" dxfId="661" priority="12" rank="1"/>
  </conditionalFormatting>
  <conditionalFormatting sqref="E2:E6 K2:K6 E9:E13 E16:E20 E23:E27 E30:E34 K30:K34 K23:K27 E37:E41 K9:K13 K37:K41 E44:E48 K44:K48 K16:K20">
    <cfRule type="cellIs" dxfId="660" priority="11" operator="greaterThan">
      <formula>399</formula>
    </cfRule>
  </conditionalFormatting>
  <conditionalFormatting sqref="B2:D6 H2:J6 H9:J13 B9:D13 B16:D20 H16:J20 B23:D27 H23:J27 H30:J34 B30:D34 B37:D41 H37:J41 H44:J48 B44:D48">
    <cfRule type="cellIs" dxfId="659" priority="10" operator="greaterThanOrEqual">
      <formula>150</formula>
    </cfRule>
  </conditionalFormatting>
  <conditionalFormatting sqref="H21">
    <cfRule type="top10" dxfId="658" priority="5" rank="1"/>
  </conditionalFormatting>
  <conditionalFormatting sqref="I21">
    <cfRule type="top10" dxfId="657" priority="4" rank="1"/>
  </conditionalFormatting>
  <conditionalFormatting sqref="J21">
    <cfRule type="top10" dxfId="656" priority="3" stopIfTrue="1" rank="1"/>
  </conditionalFormatting>
  <conditionalFormatting sqref="K21">
    <cfRule type="top10" dxfId="655" priority="2" rank="1"/>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20&amp;"Arial,Regular"&amp;10
&amp;"Euphemia,Regular"&amp;12JANUARY 23, 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7</vt:i4>
      </vt:variant>
    </vt:vector>
  </HeadingPairs>
  <TitlesOfParts>
    <vt:vector size="41" baseType="lpstr">
      <vt:lpstr>Standings</vt:lpstr>
      <vt:lpstr>24</vt:lpstr>
      <vt:lpstr>AwayAvgs</vt:lpstr>
      <vt:lpstr>OverallAvgs</vt:lpstr>
      <vt:lpstr>Weekly</vt:lpstr>
      <vt:lpstr>23</vt:lpstr>
      <vt:lpstr>22</vt:lpstr>
      <vt:lpstr>21</vt:lpstr>
      <vt:lpstr>20</vt:lpstr>
      <vt:lpstr>19</vt:lpstr>
      <vt:lpstr>18</vt:lpstr>
      <vt:lpstr>17</vt:lpstr>
      <vt:lpstr>16</vt:lpstr>
      <vt:lpstr>15</vt:lpstr>
      <vt:lpstr>14</vt:lpstr>
      <vt:lpstr>13</vt:lpstr>
      <vt:lpstr>12</vt:lpstr>
      <vt:lpstr>11</vt:lpstr>
      <vt:lpstr>10</vt:lpstr>
      <vt:lpstr>9</vt:lpstr>
      <vt:lpstr>8</vt:lpstr>
      <vt:lpstr>7</vt:lpstr>
      <vt:lpstr>6</vt:lpstr>
      <vt:lpstr>5</vt:lpstr>
      <vt:lpstr>4</vt:lpstr>
      <vt:lpstr>3</vt:lpstr>
      <vt:lpstr>2</vt:lpstr>
      <vt:lpstr>1</vt:lpstr>
      <vt:lpstr>Ind Highs</vt:lpstr>
      <vt:lpstr>Rosters</vt:lpstr>
      <vt:lpstr>Payouts</vt:lpstr>
      <vt:lpstr>Schedule</vt:lpstr>
      <vt:lpstr>Rules</vt:lpstr>
      <vt:lpstr>Captains List</vt:lpstr>
      <vt:lpstr>'1'!Print_Area</vt:lpstr>
      <vt:lpstr>OverallAvgs!Print_Area</vt:lpstr>
      <vt:lpstr>Rules!Print_Area</vt:lpstr>
      <vt:lpstr>Schedule!Print_Area</vt:lpstr>
      <vt:lpstr>Weekly!Print_Area</vt:lpstr>
      <vt:lpstr>AwayAvgs!Print_Titles</vt:lpstr>
      <vt:lpstr>Schedule!Print_Titles</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 MacIntosh</cp:lastModifiedBy>
  <cp:lastPrinted>2015-02-22T00:58:37Z</cp:lastPrinted>
  <dcterms:created xsi:type="dcterms:W3CDTF">2008-08-05T01:22:02Z</dcterms:created>
  <dcterms:modified xsi:type="dcterms:W3CDTF">2015-02-22T01:25:18Z</dcterms:modified>
</cp:coreProperties>
</file>